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sé\Ciencia de datos\Curso Procesamiento de Datos en Excel - CoderHouse\Proyecto\curso_excel_coder\"/>
    </mc:Choice>
  </mc:AlternateContent>
  <xr:revisionPtr revIDLastSave="0" documentId="13_ncr:1_{8B7A2523-BE4A-4A15-BE1C-EDC768D0D1C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ADME" sheetId="3" r:id="rId1"/>
    <sheet name="Dashboard" sheetId="5" r:id="rId2"/>
    <sheet name="Base de datos" sheetId="1" r:id="rId3"/>
    <sheet name="Preguntas" sheetId="2" r:id="rId4"/>
    <sheet name="Buscador" sheetId="4" r:id="rId5"/>
  </sheets>
  <definedNames>
    <definedName name="_xlnm._FilterDatabase" localSheetId="1" hidden="1">Dashboard!$D$2:$F$9</definedName>
  </definedNames>
  <calcPr calcId="191029"/>
  <pivotCaches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34" i="2"/>
  <c r="Q3" i="1"/>
  <c r="C35" i="2" s="1"/>
  <c r="Q4" i="1"/>
  <c r="D36" i="2" s="1"/>
  <c r="Q5" i="1"/>
  <c r="Q6" i="1"/>
  <c r="E35" i="2" s="1"/>
  <c r="Q7" i="1"/>
  <c r="Q8" i="1"/>
  <c r="Q9" i="1"/>
  <c r="Q10" i="1"/>
  <c r="Q11" i="1"/>
  <c r="F36" i="2" s="1"/>
  <c r="Q12" i="1"/>
  <c r="G35" i="2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D35" i="2" s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G36" i="2" s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2" i="1"/>
  <c r="B34" i="2" s="1"/>
  <c r="C29" i="2"/>
  <c r="F25" i="2"/>
  <c r="G25" i="2"/>
  <c r="C25" i="2"/>
  <c r="C21" i="2"/>
  <c r="D21" i="2"/>
  <c r="B13" i="2"/>
  <c r="B12" i="2"/>
  <c r="B7" i="2"/>
  <c r="B6" i="2"/>
  <c r="B10" i="2"/>
  <c r="B9" i="2"/>
  <c r="B17" i="2"/>
  <c r="B16" i="2"/>
  <c r="B3" i="2"/>
  <c r="C34" i="2" l="1"/>
  <c r="G34" i="2"/>
  <c r="G37" i="2" s="1"/>
  <c r="F35" i="2"/>
  <c r="D37" i="2"/>
  <c r="C36" i="2"/>
  <c r="E36" i="2"/>
  <c r="B36" i="2"/>
  <c r="B35" i="2"/>
  <c r="E34" i="2"/>
  <c r="E37" i="2" s="1"/>
  <c r="F34" i="2"/>
  <c r="F37" i="2" l="1"/>
  <c r="B37" i="2"/>
  <c r="C37" i="2"/>
</calcChain>
</file>

<file path=xl/sharedStrings.xml><?xml version="1.0" encoding="utf-8"?>
<sst xmlns="http://schemas.openxmlformats.org/spreadsheetml/2006/main" count="28139" uniqueCount="3664">
  <si>
    <t>Número de factura</t>
  </si>
  <si>
    <t>Sucursal</t>
  </si>
  <si>
    <t>Ciudad</t>
  </si>
  <si>
    <t>Tipo de cliente</t>
  </si>
  <si>
    <t>Género</t>
  </si>
  <si>
    <t>Línea de producto</t>
  </si>
  <si>
    <t>Precio unitario</t>
  </si>
  <si>
    <t>Cantidad</t>
  </si>
  <si>
    <t>Impuesto 5%</t>
  </si>
  <si>
    <t>Total</t>
  </si>
  <si>
    <t>Fecha</t>
  </si>
  <si>
    <t>Hora</t>
  </si>
  <si>
    <t>Método de pago</t>
  </si>
  <si>
    <t>Costo de bienes vendidos</t>
  </si>
  <si>
    <t>Ingreso bruto</t>
  </si>
  <si>
    <t>Calificación</t>
  </si>
  <si>
    <t>750-67-8428</t>
  </si>
  <si>
    <t>A</t>
  </si>
  <si>
    <t>Yangon</t>
  </si>
  <si>
    <t>Miembro</t>
  </si>
  <si>
    <t>Femenino</t>
  </si>
  <si>
    <t>Salud y belleza</t>
  </si>
  <si>
    <t>Billetera electrónica</t>
  </si>
  <si>
    <t>226-31-3081</t>
  </si>
  <si>
    <t>C</t>
  </si>
  <si>
    <t>Naypyitaw</t>
  </si>
  <si>
    <t>Normal</t>
  </si>
  <si>
    <t>Accesorios electrónicos</t>
  </si>
  <si>
    <t>Efectivo</t>
  </si>
  <si>
    <t>631-41-3108</t>
  </si>
  <si>
    <t>Masculino</t>
  </si>
  <si>
    <t>Hogar y estilo de vida</t>
  </si>
  <si>
    <t>Tarjeta de crédito</t>
  </si>
  <si>
    <t>123-19-1176</t>
  </si>
  <si>
    <t>373-73-7910</t>
  </si>
  <si>
    <t>Deportes y viajes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</si>
  <si>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</si>
  <si>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</si>
  <si>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</si>
  <si>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</si>
  <si>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</si>
  <si>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</si>
  <si>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</si>
  <si>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Alimentos y bebidas</t>
  </si>
  <si>
    <t>351-62-0822</t>
  </si>
  <si>
    <t>Accesorios de moda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</si>
  <si>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</si>
  <si>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</si>
  <si>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</si>
  <si>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</si>
  <si>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</si>
  <si>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</si>
  <si>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</si>
  <si>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</si>
  <si>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</si>
  <si>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</si>
  <si>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</si>
  <si>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</si>
  <si>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</si>
  <si>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</si>
  <si>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</si>
  <si>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</si>
  <si>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</si>
  <si>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</si>
  <si>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</si>
  <si>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</si>
  <si>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</si>
  <si>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</si>
  <si>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</si>
  <si>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</si>
  <si>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</si>
  <si>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</si>
  <si>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</si>
  <si>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</si>
  <si>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</si>
  <si>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</si>
  <si>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</si>
  <si>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</si>
  <si>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</si>
  <si>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</si>
  <si>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</si>
  <si>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</si>
  <si>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</si>
  <si>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</si>
  <si>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</si>
  <si>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</si>
  <si>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</si>
  <si>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</si>
  <si>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</si>
  <si>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</si>
  <si>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</si>
  <si>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</si>
  <si>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</si>
  <si>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</si>
  <si>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</si>
  <si>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</si>
  <si>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</si>
  <si>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</si>
  <si>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</si>
  <si>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</si>
  <si>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</si>
  <si>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</si>
  <si>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</si>
  <si>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</si>
  <si>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</si>
  <si>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</si>
  <si>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</si>
  <si>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</si>
  <si>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</si>
  <si>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</si>
  <si>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</si>
  <si>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</si>
  <si>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</si>
  <si>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</si>
  <si>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</si>
  <si>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</si>
  <si>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</si>
  <si>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</si>
  <si>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</si>
  <si>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</si>
  <si>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</si>
  <si>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</si>
  <si>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</si>
  <si>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</si>
  <si>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</si>
  <si>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</si>
  <si>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</si>
  <si>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</si>
  <si>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</si>
  <si>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</si>
  <si>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</si>
  <si>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</si>
  <si>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</si>
  <si>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</si>
  <si>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</si>
  <si>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</si>
  <si>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</si>
  <si>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</si>
  <si>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</si>
  <si>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</si>
  <si>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</si>
  <si>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</si>
  <si>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</si>
  <si>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</si>
  <si>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</si>
  <si>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</si>
  <si>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</si>
  <si>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</si>
  <si>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</si>
  <si>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</si>
  <si>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</si>
  <si>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</si>
  <si>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</si>
  <si>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</si>
  <si>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</si>
  <si>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</si>
  <si>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</si>
  <si>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</si>
  <si>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</si>
  <si>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</si>
  <si>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</si>
  <si>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</si>
  <si>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</si>
  <si>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</si>
  <si>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</si>
  <si>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</si>
  <si>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</si>
  <si>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</si>
  <si>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</si>
  <si>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</si>
  <si>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</si>
  <si>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</si>
  <si>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</si>
  <si>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</si>
  <si>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</si>
  <si>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</si>
  <si>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</si>
  <si>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</si>
  <si>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</si>
  <si>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</si>
  <si>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</si>
  <si>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</si>
  <si>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</si>
  <si>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</si>
  <si>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</si>
  <si>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</si>
  <si>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</si>
  <si>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</si>
  <si>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</si>
  <si>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</si>
  <si>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</si>
  <si>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</si>
  <si>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</si>
  <si>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</si>
  <si>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</si>
  <si>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</si>
  <si>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</si>
  <si>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</si>
  <si>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</si>
  <si>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</si>
  <si>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</si>
  <si>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</si>
  <si>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</si>
  <si>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</si>
  <si>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</si>
  <si>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</si>
  <si>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</si>
  <si>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</si>
  <si>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</si>
  <si>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</si>
  <si>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</si>
  <si>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</si>
  <si>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</si>
  <si>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</si>
  <si>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</si>
  <si>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</si>
  <si>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</si>
  <si>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</si>
  <si>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</si>
  <si>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</si>
  <si>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</si>
  <si>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</si>
  <si>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</si>
  <si>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</si>
  <si>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</si>
  <si>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</si>
  <si>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</si>
  <si>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</si>
  <si>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</si>
  <si>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</si>
  <si>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</si>
  <si>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</si>
  <si>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</si>
  <si>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</si>
  <si>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</si>
  <si>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</si>
  <si>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</si>
  <si>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</si>
  <si>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</si>
  <si>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</si>
  <si>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</si>
  <si>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</si>
  <si>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</si>
  <si>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</si>
  <si>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</si>
  <si>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</si>
  <si>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</si>
  <si>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</si>
  <si>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</si>
  <si>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</si>
  <si>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</si>
  <si>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</si>
  <si>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</si>
  <si>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</si>
  <si>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</si>
  <si>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</si>
  <si>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</si>
  <si>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</si>
  <si>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</si>
  <si>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</si>
  <si>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</si>
  <si>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</si>
  <si>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</si>
  <si>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</si>
  <si>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</si>
  <si>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</si>
  <si>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</si>
  <si>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</si>
  <si>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</si>
  <si>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</si>
  <si>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</si>
  <si>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</si>
  <si>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</si>
  <si>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</si>
  <si>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</si>
  <si>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</si>
  <si>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</si>
  <si>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</si>
  <si>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</si>
  <si>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</si>
  <si>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</si>
  <si>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</si>
  <si>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</si>
  <si>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</si>
  <si>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</si>
  <si>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</si>
  <si>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</si>
  <si>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</si>
  <si>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</si>
  <si>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</si>
  <si>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</si>
  <si>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</si>
  <si>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</si>
  <si>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</si>
  <si>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</si>
  <si>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</si>
  <si>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</si>
  <si>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</si>
  <si>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</si>
  <si>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</si>
  <si>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</si>
  <si>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</si>
  <si>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</si>
  <si>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</si>
  <si>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</si>
  <si>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</si>
  <si>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</si>
  <si>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</si>
  <si>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</si>
  <si>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</si>
  <si>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</si>
  <si>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</si>
  <si>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</si>
  <si>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</si>
  <si>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</si>
  <si>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</si>
  <si>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</si>
  <si>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</si>
  <si>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</si>
  <si>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</si>
  <si>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</si>
  <si>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</si>
  <si>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</si>
  <si>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</si>
  <si>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</si>
  <si>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</si>
  <si>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</si>
  <si>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</si>
  <si>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</si>
  <si>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</si>
  <si>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</si>
  <si>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</si>
  <si>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</si>
  <si>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</si>
  <si>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</si>
  <si>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</si>
  <si>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</si>
  <si>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</si>
  <si>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</si>
  <si>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</si>
  <si>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</si>
  <si>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</si>
  <si>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</si>
  <si>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</si>
  <si>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</si>
  <si>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</si>
  <si>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</si>
  <si>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</si>
  <si>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</si>
  <si>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</si>
  <si>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</si>
  <si>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</si>
  <si>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</si>
  <si>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</si>
  <si>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</si>
  <si>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</si>
  <si>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</si>
  <si>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</si>
  <si>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</si>
  <si>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</si>
  <si>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</si>
  <si>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</si>
  <si>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</si>
  <si>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</si>
  <si>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</si>
  <si>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</si>
  <si>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</si>
  <si>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</si>
  <si>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</si>
  <si>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</si>
  <si>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</si>
  <si>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</si>
  <si>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</si>
  <si>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</si>
  <si>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</si>
  <si>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</si>
  <si>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</si>
  <si>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</si>
  <si>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</si>
  <si>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</si>
  <si>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</si>
  <si>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</si>
  <si>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</si>
  <si>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</si>
  <si>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</si>
  <si>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</si>
  <si>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</si>
  <si>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</si>
  <si>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</si>
  <si>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</si>
  <si>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</si>
  <si>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</si>
  <si>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</si>
  <si>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</si>
  <si>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</si>
  <si>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</si>
  <si>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</si>
  <si>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</si>
  <si>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</si>
  <si>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</si>
  <si>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</si>
  <si>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</si>
  <si>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</si>
  <si>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</si>
  <si>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</si>
  <si>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</si>
  <si>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</si>
  <si>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</si>
  <si>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</si>
  <si>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</si>
  <si>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</si>
  <si>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</si>
  <si>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</si>
  <si>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</si>
  <si>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</si>
  <si>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</si>
  <si>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</si>
  <si>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</si>
  <si>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</si>
  <si>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</si>
  <si>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</si>
  <si>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</si>
  <si>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</si>
  <si>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</si>
  <si>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</si>
  <si>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</si>
  <si>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</si>
  <si>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</si>
  <si>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</si>
  <si>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</si>
  <si>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</si>
  <si>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</si>
  <si>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</si>
  <si>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</si>
  <si>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</si>
  <si>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</si>
  <si>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</si>
  <si>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</si>
  <si>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</si>
  <si>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</si>
  <si>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</si>
  <si>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</si>
  <si>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</si>
  <si>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</si>
  <si>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</si>
  <si>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</si>
  <si>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</si>
  <si>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</si>
  <si>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</si>
  <si>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</si>
  <si>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</si>
  <si>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</si>
  <si>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</si>
  <si>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</si>
  <si>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</si>
  <si>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</si>
  <si>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</si>
  <si>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</si>
  <si>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</si>
  <si>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</si>
  <si>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</si>
  <si>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</si>
  <si>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</si>
  <si>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</si>
  <si>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</si>
  <si>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</si>
  <si>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</si>
  <si>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</si>
  <si>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</si>
  <si>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</si>
  <si>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</si>
  <si>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</si>
  <si>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</si>
  <si>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</si>
  <si>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</si>
  <si>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</si>
  <si>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</si>
  <si>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</si>
  <si>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</si>
  <si>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</si>
  <si>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</si>
  <si>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</si>
  <si>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</si>
  <si>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</si>
  <si>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</si>
  <si>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</si>
  <si>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</si>
  <si>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</si>
  <si>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</si>
  <si>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</si>
  <si>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</si>
  <si>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</si>
  <si>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</si>
  <si>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</si>
  <si>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</si>
  <si>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</si>
  <si>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</si>
  <si>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</si>
  <si>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</si>
  <si>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</si>
  <si>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</si>
  <si>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</si>
  <si>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</si>
  <si>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</si>
  <si>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</si>
  <si>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</si>
  <si>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</si>
  <si>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</si>
  <si>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</si>
  <si>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</si>
  <si>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</si>
  <si>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</si>
  <si>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</si>
  <si>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</si>
  <si>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</si>
  <si>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</si>
  <si>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</si>
  <si>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</si>
  <si>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</si>
  <si>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</si>
  <si>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</si>
  <si>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</si>
  <si>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</si>
  <si>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</si>
  <si>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</si>
  <si>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</si>
  <si>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</si>
  <si>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</si>
  <si>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</si>
  <si>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</si>
  <si>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</si>
  <si>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</si>
  <si>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</si>
  <si>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</si>
  <si>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</si>
  <si>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</si>
  <si>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</si>
  <si>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</si>
  <si>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</si>
  <si>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</si>
  <si>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</si>
  <si>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</si>
  <si>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</si>
  <si>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</si>
  <si>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</si>
  <si>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</si>
  <si>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</si>
  <si>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</si>
  <si>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</si>
  <si>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</si>
  <si>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</si>
  <si>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</si>
  <si>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</si>
  <si>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</si>
  <si>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</si>
  <si>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</si>
  <si>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</si>
  <si>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</si>
  <si>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</si>
  <si>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</si>
  <si>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</si>
  <si>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</si>
  <si>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</si>
  <si>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</si>
  <si>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</si>
  <si>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</si>
  <si>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</si>
  <si>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</si>
  <si>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</si>
  <si>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</si>
  <si>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</si>
  <si>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</si>
  <si>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</si>
  <si>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</si>
  <si>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</si>
  <si>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</si>
  <si>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</si>
  <si>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</si>
  <si>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</si>
  <si>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</si>
  <si>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</si>
  <si>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</si>
  <si>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</si>
  <si>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</si>
  <si>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</si>
  <si>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</si>
  <si>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</si>
  <si>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</si>
  <si>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</si>
  <si>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</si>
  <si>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</si>
  <si>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</si>
  <si>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</si>
  <si>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</si>
  <si>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</si>
  <si>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</si>
  <si>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</si>
  <si>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</si>
  <si>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</si>
  <si>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</si>
  <si>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</si>
  <si>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</si>
  <si>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</si>
  <si>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</si>
  <si>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</si>
  <si>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</si>
  <si>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</si>
  <si>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</si>
  <si>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</si>
  <si>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</si>
  <si>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</si>
  <si>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</si>
  <si>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</si>
  <si>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</si>
  <si>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</si>
  <si>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</si>
  <si>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</si>
  <si>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</si>
  <si>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</si>
  <si>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</si>
  <si>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</si>
  <si>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</si>
  <si>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</si>
  <si>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</si>
  <si>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</si>
  <si>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</si>
  <si>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</si>
  <si>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</si>
  <si>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</si>
  <si>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</si>
  <si>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</si>
  <si>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</si>
  <si>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</si>
  <si>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</si>
  <si>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</si>
  <si>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</si>
  <si>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</si>
  <si>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</si>
  <si>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</si>
  <si>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</si>
  <si>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</si>
  <si>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</si>
  <si>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</si>
  <si>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</si>
  <si>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</si>
  <si>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</si>
  <si>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</si>
  <si>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</si>
  <si>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</si>
  <si>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</si>
  <si>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</si>
  <si>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</si>
  <si>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</si>
  <si>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</si>
  <si>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</si>
  <si>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</si>
  <si>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</si>
  <si>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</si>
  <si>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</si>
  <si>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</si>
  <si>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</si>
  <si>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</si>
  <si>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</si>
  <si>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</si>
  <si>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</si>
  <si>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</si>
  <si>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</si>
  <si>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</si>
  <si>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</si>
  <si>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</si>
  <si>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</si>
  <si>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</si>
  <si>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</si>
  <si>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</si>
  <si>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</si>
  <si>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</si>
  <si>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</si>
  <si>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</si>
  <si>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</si>
  <si>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</si>
  <si>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</si>
  <si>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</si>
  <si>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</si>
  <si>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</si>
  <si>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</si>
  <si>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</si>
  <si>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</si>
  <si>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</si>
  <si>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</si>
  <si>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</si>
  <si>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</si>
  <si>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</si>
  <si>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</si>
  <si>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</si>
  <si>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</si>
  <si>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</si>
  <si>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</si>
  <si>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</si>
  <si>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</si>
  <si>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</si>
  <si>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</si>
  <si>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</si>
  <si>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</si>
  <si>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</si>
  <si>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</si>
  <si>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</si>
  <si>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</si>
  <si>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</si>
  <si>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</si>
  <si>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</si>
  <si>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</si>
  <si>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</si>
  <si>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</si>
  <si>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</si>
  <si>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</si>
  <si>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</si>
  <si>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</si>
  <si>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</si>
  <si>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</si>
  <si>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</si>
  <si>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</si>
  <si>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</si>
  <si>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</si>
  <si>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</si>
  <si>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</si>
  <si>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</si>
  <si>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</si>
  <si>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</si>
  <si>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</si>
  <si>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</si>
  <si>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</si>
  <si>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</si>
  <si>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</si>
  <si>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</si>
  <si>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</si>
  <si>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</si>
  <si>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</si>
  <si>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</si>
  <si>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</si>
  <si>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</si>
  <si>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</si>
  <si>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</si>
  <si>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</si>
  <si>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</si>
  <si>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</si>
  <si>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</si>
  <si>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</si>
  <si>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</si>
  <si>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</si>
  <si>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</si>
  <si>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</si>
  <si>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</si>
  <si>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</si>
  <si>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</si>
  <si>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</si>
  <si>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</si>
  <si>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</si>
  <si>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</si>
  <si>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</si>
  <si>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</si>
  <si>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</si>
  <si>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</si>
  <si>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</si>
  <si>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</si>
  <si>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</si>
  <si>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</si>
  <si>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</si>
  <si>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</si>
  <si>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</si>
  <si>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</si>
  <si>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</si>
  <si>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</si>
  <si>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</si>
  <si>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</si>
  <si>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</si>
  <si>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</si>
  <si>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</si>
  <si>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</si>
  <si>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</si>
  <si>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</si>
  <si>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</si>
  <si>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</si>
  <si>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</si>
  <si>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</si>
  <si>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</si>
  <si>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</si>
  <si>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</si>
  <si>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</si>
  <si>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</si>
  <si>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</si>
  <si>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</si>
  <si>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</si>
  <si>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</si>
  <si>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</si>
  <si>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</si>
  <si>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</si>
  <si>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</si>
  <si>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</si>
  <si>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</si>
  <si>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</si>
  <si>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</si>
  <si>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</si>
  <si>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</si>
  <si>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</si>
  <si>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</si>
  <si>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</si>
  <si>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</si>
  <si>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</si>
  <si>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</si>
  <si>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</si>
  <si>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</si>
  <si>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</si>
  <si>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</si>
  <si>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</si>
  <si>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</si>
  <si>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</si>
  <si>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</si>
  <si>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</si>
  <si>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</si>
  <si>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</si>
  <si>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</si>
  <si>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</si>
  <si>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</si>
  <si>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</si>
  <si>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</si>
  <si>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</si>
  <si>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</si>
  <si>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</si>
  <si>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</si>
  <si>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</si>
  <si>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</si>
  <si>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</si>
  <si>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</si>
  <si>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</si>
  <si>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</si>
  <si>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</si>
  <si>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</si>
  <si>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</si>
  <si>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</si>
  <si>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</si>
  <si>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</si>
  <si>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</si>
  <si>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</si>
  <si>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</si>
  <si>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</si>
  <si>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</si>
  <si>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</si>
  <si>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</si>
  <si>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</si>
  <si>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</si>
  <si>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</si>
  <si>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</si>
  <si>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</si>
  <si>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</si>
  <si>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</si>
  <si>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</si>
  <si>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</si>
  <si>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</si>
  <si>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</si>
  <si>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</si>
  <si>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</si>
  <si>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</si>
  <si>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</si>
  <si>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</si>
  <si>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</si>
  <si>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</si>
  <si>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</si>
  <si>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</si>
  <si>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</si>
  <si>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</si>
  <si>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</si>
  <si>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</si>
  <si>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</si>
  <si>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</si>
  <si>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</si>
  <si>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</si>
  <si>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</si>
  <si>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</si>
  <si>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</si>
  <si>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</si>
  <si>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</si>
  <si>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</si>
  <si>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</si>
  <si>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</si>
  <si>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</si>
  <si>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</si>
  <si>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</si>
  <si>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</si>
  <si>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</si>
  <si>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</si>
  <si>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</si>
  <si>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</si>
  <si>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</si>
  <si>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</si>
  <si>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</si>
  <si>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</si>
  <si>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</si>
  <si>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</si>
  <si>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</si>
  <si>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</si>
  <si>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</si>
  <si>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</si>
  <si>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</si>
  <si>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</si>
  <si>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</si>
  <si>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</si>
  <si>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</si>
  <si>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</si>
  <si>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</si>
  <si>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</si>
  <si>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</si>
  <si>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</si>
  <si>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</si>
  <si>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</si>
  <si>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</si>
  <si>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</si>
  <si>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</si>
  <si>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</si>
  <si>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</si>
  <si>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</si>
  <si>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</si>
  <si>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</si>
  <si>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</si>
  <si>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</si>
  <si>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</si>
  <si>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</si>
  <si>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</si>
  <si>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</si>
  <si>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</si>
  <si>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</si>
  <si>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</si>
  <si>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</si>
  <si>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</si>
  <si>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</si>
  <si>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</si>
  <si>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</si>
  <si>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</si>
  <si>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</si>
  <si>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</si>
  <si>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</si>
  <si>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</si>
  <si>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</si>
  <si>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</si>
  <si>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</si>
  <si>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</si>
  <si>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</si>
  <si>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</si>
  <si>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</si>
  <si>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</si>
  <si>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</si>
  <si>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</si>
  <si>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</si>
  <si>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</si>
  <si>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</si>
  <si>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</si>
  <si>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</si>
  <si>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</si>
  <si>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</si>
  <si>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</si>
  <si>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</si>
  <si>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</si>
  <si>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</si>
  <si>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</si>
  <si>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</si>
  <si>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</si>
  <si>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</si>
  <si>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</si>
  <si>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</si>
  <si>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</si>
  <si>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</si>
  <si>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</si>
  <si>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</si>
  <si>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</si>
  <si>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</si>
  <si>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</si>
  <si>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</si>
  <si>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</si>
  <si>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</si>
  <si>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</si>
  <si>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</si>
  <si>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</si>
  <si>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</si>
  <si>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</si>
  <si>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</si>
  <si>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</si>
  <si>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</si>
  <si>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</si>
  <si>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</si>
  <si>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</si>
  <si>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</si>
  <si>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</si>
  <si>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</si>
  <si>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</si>
  <si>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</si>
  <si>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</si>
  <si>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</si>
  <si>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</si>
  <si>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</si>
  <si>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</si>
  <si>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</si>
  <si>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</si>
  <si>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</si>
  <si>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</si>
  <si>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</si>
  <si>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</si>
  <si>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</si>
  <si>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</si>
  <si>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</si>
  <si>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</si>
  <si>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</si>
  <si>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</si>
  <si>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</si>
  <si>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</si>
  <si>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</si>
  <si>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</si>
  <si>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</si>
  <si>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</si>
  <si>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</si>
  <si>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</si>
  <si>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</si>
  <si>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</si>
  <si>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</si>
  <si>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</si>
  <si>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</si>
  <si>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</si>
  <si>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</si>
  <si>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</si>
  <si>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</si>
  <si>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</si>
  <si>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</si>
  <si>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</si>
  <si>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</si>
  <si>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</si>
  <si>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</si>
  <si>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</si>
  <si>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NuevaFactura9528</t>
  </si>
  <si>
    <t>NuevaFactura1942</t>
  </si>
  <si>
    <t>NuevaFactura6978</t>
  </si>
  <si>
    <t>NuevaFactura8745</t>
  </si>
  <si>
    <t>NuevaFactura6055</t>
  </si>
  <si>
    <t>NuevaFactura6509</t>
  </si>
  <si>
    <t>NuevaFactura9946</t>
  </si>
  <si>
    <t>NuevaFactura4478</t>
  </si>
  <si>
    <t>NuevaFactura1810</t>
  </si>
  <si>
    <t>NuevaFactura3738</t>
  </si>
  <si>
    <t>NuevaFactura9479</t>
  </si>
  <si>
    <t>NuevaFactura3133</t>
  </si>
  <si>
    <t>NuevaFactura3966</t>
  </si>
  <si>
    <t>NuevaFactura8830</t>
  </si>
  <si>
    <t>NuevaFactura4310</t>
  </si>
  <si>
    <t>NuevaFactura9581</t>
  </si>
  <si>
    <t>NuevaFactura9586</t>
  </si>
  <si>
    <t>NuevaFactura3008</t>
  </si>
  <si>
    <t>NuevaFactura4061</t>
  </si>
  <si>
    <t>NuevaFactura8258</t>
  </si>
  <si>
    <t>NuevaFactura2187</t>
  </si>
  <si>
    <t>NuevaFactura4105</t>
  </si>
  <si>
    <t>NuevaFactura4225</t>
  </si>
  <si>
    <t>NuevaFactura5246</t>
  </si>
  <si>
    <t>NuevaFactura3090</t>
  </si>
  <si>
    <t>NuevaFactura7557</t>
  </si>
  <si>
    <t>NuevaFactura9352</t>
  </si>
  <si>
    <t>NuevaFactura8339</t>
  </si>
  <si>
    <t>NuevaFactura2905</t>
  </si>
  <si>
    <t>NuevaFactura2835</t>
  </si>
  <si>
    <t>NuevaFactura9701</t>
  </si>
  <si>
    <t>NuevaFactura5440</t>
  </si>
  <si>
    <t>NuevaFactura3372</t>
  </si>
  <si>
    <t>NuevaFactura7297</t>
  </si>
  <si>
    <t>NuevaFactura9131</t>
  </si>
  <si>
    <t>NuevaFactura7523</t>
  </si>
  <si>
    <t>NuevaFactura1949</t>
  </si>
  <si>
    <t>NuevaFactura6190</t>
  </si>
  <si>
    <t>NuevaFactura8957</t>
  </si>
  <si>
    <t>NuevaFactura9029</t>
  </si>
  <si>
    <t>NuevaFactura1280</t>
  </si>
  <si>
    <t>NuevaFactura4635</t>
  </si>
  <si>
    <t>NuevaFactura3758</t>
  </si>
  <si>
    <t>NuevaFactura5580</t>
  </si>
  <si>
    <t>NuevaFactura6500</t>
  </si>
  <si>
    <t>NuevaFactura3458</t>
  </si>
  <si>
    <t>NuevaFactura1293</t>
  </si>
  <si>
    <t>NuevaFactura1814</t>
  </si>
  <si>
    <t>NuevaFactura1551</t>
  </si>
  <si>
    <t>NuevaFactura1335</t>
  </si>
  <si>
    <t>NuevaFactura9968</t>
  </si>
  <si>
    <t>NuevaFactura8459</t>
  </si>
  <si>
    <t>NuevaFactura8373</t>
  </si>
  <si>
    <t>NuevaFactura3894</t>
  </si>
  <si>
    <t>NuevaFactura9129</t>
  </si>
  <si>
    <t>NuevaFactura6712</t>
  </si>
  <si>
    <t>NuevaFactura2928</t>
  </si>
  <si>
    <t>NuevaFactura1444</t>
  </si>
  <si>
    <t>NuevaFactura6511</t>
  </si>
  <si>
    <t>NuevaFactura5833</t>
  </si>
  <si>
    <t>NuevaFactura3889</t>
  </si>
  <si>
    <t>NuevaFactura9004</t>
  </si>
  <si>
    <t>NuevaFactura5507</t>
  </si>
  <si>
    <t>NuevaFactura3165</t>
  </si>
  <si>
    <t>NuevaFactura5026</t>
  </si>
  <si>
    <t>NuevaFactura6862</t>
  </si>
  <si>
    <t>NuevaFactura6976</t>
  </si>
  <si>
    <t>NuevaFactura1468</t>
  </si>
  <si>
    <t>NuevaFactura3534</t>
  </si>
  <si>
    <t>NuevaFactura1982</t>
  </si>
  <si>
    <t>NuevaFactura6013</t>
  </si>
  <si>
    <t>NuevaFactura7995</t>
  </si>
  <si>
    <t>NuevaFactura3937</t>
  </si>
  <si>
    <t>NuevaFactura4859</t>
  </si>
  <si>
    <t>NuevaFactura3967</t>
  </si>
  <si>
    <t>NuevaFactura8732</t>
  </si>
  <si>
    <t>NuevaFactura1400</t>
  </si>
  <si>
    <t>NuevaFactura7451</t>
  </si>
  <si>
    <t>NuevaFactura2087</t>
  </si>
  <si>
    <t>NuevaFactura1260</t>
  </si>
  <si>
    <t>NuevaFactura3722</t>
  </si>
  <si>
    <t>NuevaFactura2668</t>
  </si>
  <si>
    <t>NuevaFactura5982</t>
  </si>
  <si>
    <t>NuevaFactura5788</t>
  </si>
  <si>
    <t>NuevaFactura6234</t>
  </si>
  <si>
    <t>NuevaFactura8005</t>
  </si>
  <si>
    <t>NuevaFactura7167</t>
  </si>
  <si>
    <t>NuevaFactura9347</t>
  </si>
  <si>
    <t>NuevaFactura8601</t>
  </si>
  <si>
    <t>NuevaFactura2443</t>
  </si>
  <si>
    <t>NuevaFactura2972</t>
  </si>
  <si>
    <t>NuevaFactura7582</t>
  </si>
  <si>
    <t>NuevaFactura5242</t>
  </si>
  <si>
    <t>NuevaFactura7607</t>
  </si>
  <si>
    <t>NuevaFactura4597</t>
  </si>
  <si>
    <t>NuevaFactura9142</t>
  </si>
  <si>
    <t>NuevaFactura8081</t>
  </si>
  <si>
    <t>NuevaFactura1969</t>
  </si>
  <si>
    <t>NuevaFactura5966</t>
  </si>
  <si>
    <t>NuevaFactura5661</t>
  </si>
  <si>
    <t>NuevaFactura7657</t>
  </si>
  <si>
    <t>NuevaFactura3592</t>
  </si>
  <si>
    <t>NuevaFactura9833</t>
  </si>
  <si>
    <t>NuevaFactura5864</t>
  </si>
  <si>
    <t>NuevaFactura1985</t>
  </si>
  <si>
    <t>NuevaFactura7710</t>
  </si>
  <si>
    <t>NuevaFactura6273</t>
  </si>
  <si>
    <t>NuevaFactura4494</t>
  </si>
  <si>
    <t>NuevaFactura6708</t>
  </si>
  <si>
    <t>NuevaFactura8030</t>
  </si>
  <si>
    <t>NuevaFactura8142</t>
  </si>
  <si>
    <t>NuevaFactura7058</t>
  </si>
  <si>
    <t>NuevaFactura5954</t>
  </si>
  <si>
    <t>NuevaFactura4248</t>
  </si>
  <si>
    <t>NuevaFactura6447</t>
  </si>
  <si>
    <t>NuevaFactura5406</t>
  </si>
  <si>
    <t>NuevaFactura8841</t>
  </si>
  <si>
    <t>NuevaFactura1912</t>
  </si>
  <si>
    <t>NuevaFactura5637</t>
  </si>
  <si>
    <t>NuevaFactura6434</t>
  </si>
  <si>
    <t>NuevaFactura3202</t>
  </si>
  <si>
    <t>NuevaFactura2654</t>
  </si>
  <si>
    <t>NuevaFactura7883</t>
  </si>
  <si>
    <t>NuevaFactura7743</t>
  </si>
  <si>
    <t>NuevaFactura3541</t>
  </si>
  <si>
    <t>NuevaFactura7771</t>
  </si>
  <si>
    <t>NuevaFactura6896</t>
  </si>
  <si>
    <t>NuevaFactura8110</t>
  </si>
  <si>
    <t>NuevaFactura8686</t>
  </si>
  <si>
    <t>NuevaFactura9016</t>
  </si>
  <si>
    <t>NuevaFactura8997</t>
  </si>
  <si>
    <t>NuevaFactura7873</t>
  </si>
  <si>
    <t>NuevaFactura3809</t>
  </si>
  <si>
    <t>NuevaFactura7801</t>
  </si>
  <si>
    <t>NuevaFactura7447</t>
  </si>
  <si>
    <t>NuevaFactura7814</t>
  </si>
  <si>
    <t>NuevaFactura3745</t>
  </si>
  <si>
    <t>NuevaFactura6897</t>
  </si>
  <si>
    <t>NuevaFactura5685</t>
  </si>
  <si>
    <t>NuevaFactura3654</t>
  </si>
  <si>
    <t>NuevaFactura9865</t>
  </si>
  <si>
    <t>NuevaFactura3237</t>
  </si>
  <si>
    <t>NuevaFactura2057</t>
  </si>
  <si>
    <t>NuevaFactura8042</t>
  </si>
  <si>
    <t>NuevaFactura4154</t>
  </si>
  <si>
    <t>NuevaFactura7232</t>
  </si>
  <si>
    <t>NuevaFactura9964</t>
  </si>
  <si>
    <t>NuevaFactura9953</t>
  </si>
  <si>
    <t>NuevaFactura5863</t>
  </si>
  <si>
    <t>NuevaFactura2365</t>
  </si>
  <si>
    <t>NuevaFactura3983</t>
  </si>
  <si>
    <t>NuevaFactura8707</t>
  </si>
  <si>
    <t>NuevaFactura9879</t>
  </si>
  <si>
    <t>NuevaFactura7376</t>
  </si>
  <si>
    <t>NuevaFactura9349</t>
  </si>
  <si>
    <t>NuevaFactura5578</t>
  </si>
  <si>
    <t>NuevaFactura6799</t>
  </si>
  <si>
    <t>NuevaFactura1530</t>
  </si>
  <si>
    <t>NuevaFactura7331</t>
  </si>
  <si>
    <t>NuevaFactura1503</t>
  </si>
  <si>
    <t>NuevaFactura1964</t>
  </si>
  <si>
    <t>NuevaFactura3794</t>
  </si>
  <si>
    <t>NuevaFactura8054</t>
  </si>
  <si>
    <t>NuevaFactura2929</t>
  </si>
  <si>
    <t>NuevaFactura8117</t>
  </si>
  <si>
    <t>NuevaFactura5660</t>
  </si>
  <si>
    <t>NuevaFactura8366</t>
  </si>
  <si>
    <t>NuevaFactura9858</t>
  </si>
  <si>
    <t>NuevaFactura6831</t>
  </si>
  <si>
    <t>NuevaFactura6282</t>
  </si>
  <si>
    <t>NuevaFactura3448</t>
  </si>
  <si>
    <t>NuevaFactura5933</t>
  </si>
  <si>
    <t>NuevaFactura4552</t>
  </si>
  <si>
    <t>NuevaFactura2373</t>
  </si>
  <si>
    <t>NuevaFactura7120</t>
  </si>
  <si>
    <t>NuevaFactura9192</t>
  </si>
  <si>
    <t>NuevaFactura6263</t>
  </si>
  <si>
    <t>NuevaFactura3791</t>
  </si>
  <si>
    <t>NuevaFactura5999</t>
  </si>
  <si>
    <t>NuevaFactura4151</t>
  </si>
  <si>
    <t>NuevaFactura1547</t>
  </si>
  <si>
    <t>NuevaFactura7602</t>
  </si>
  <si>
    <t>NuevaFactura5713</t>
  </si>
  <si>
    <t>NuevaFactura6749</t>
  </si>
  <si>
    <t>NuevaFactura4189</t>
  </si>
  <si>
    <t>NuevaFactura8200</t>
  </si>
  <si>
    <t>NuevaFactura2788</t>
  </si>
  <si>
    <t>NuevaFactura5579</t>
  </si>
  <si>
    <t>NuevaFactura3785</t>
  </si>
  <si>
    <t>NuevaFactura4060</t>
  </si>
  <si>
    <t>NuevaFactura3067</t>
  </si>
  <si>
    <t>NuevaFactura3289</t>
  </si>
  <si>
    <t>NuevaFactura6526</t>
  </si>
  <si>
    <t>NuevaFactura2547</t>
  </si>
  <si>
    <t>NuevaFactura6736</t>
  </si>
  <si>
    <t>NuevaFactura2740</t>
  </si>
  <si>
    <t>NuevaFactura9183</t>
  </si>
  <si>
    <t>NuevaFactura5384</t>
  </si>
  <si>
    <t>NuevaFactura1863</t>
  </si>
  <si>
    <t>NuevaFactura1929</t>
  </si>
  <si>
    <t>NuevaFactura6281</t>
  </si>
  <si>
    <t>NuevaFactura8257</t>
  </si>
  <si>
    <t>NuevaFactura4065</t>
  </si>
  <si>
    <t>NuevaFactura1567</t>
  </si>
  <si>
    <t>NuevaFactura4073</t>
  </si>
  <si>
    <t>NuevaFactura4464</t>
  </si>
  <si>
    <t>NuevaFactura1970</t>
  </si>
  <si>
    <t>NuevaFactura4099</t>
  </si>
  <si>
    <t>NuevaFactura9596</t>
  </si>
  <si>
    <t>NuevaFactura5435</t>
  </si>
  <si>
    <t>NuevaFactura4419</t>
  </si>
  <si>
    <t>NuevaFactura9945</t>
  </si>
  <si>
    <t>NuevaFactura6952</t>
  </si>
  <si>
    <t>NuevaFactura9416</t>
  </si>
  <si>
    <t>NuevaFactura7626</t>
  </si>
  <si>
    <t>NuevaFactura8311</t>
  </si>
  <si>
    <t>NuevaFactura4428</t>
  </si>
  <si>
    <t>NuevaFactura8861</t>
  </si>
  <si>
    <t>NuevaFactura5765</t>
  </si>
  <si>
    <t>NuevaFactura9870</t>
  </si>
  <si>
    <t>NuevaFactura7886</t>
  </si>
  <si>
    <t>NuevaFactura7319</t>
  </si>
  <si>
    <t>NuevaFactura1602</t>
  </si>
  <si>
    <t>NuevaFactura4756</t>
  </si>
  <si>
    <t>NuevaFactura3041</t>
  </si>
  <si>
    <t>NuevaFactura7462</t>
  </si>
  <si>
    <t>NuevaFactura8050</t>
  </si>
  <si>
    <t>NuevaFactura4818</t>
  </si>
  <si>
    <t>NuevaFactura7202</t>
  </si>
  <si>
    <t>NuevaFactura1002</t>
  </si>
  <si>
    <t>NuevaFactura3912</t>
  </si>
  <si>
    <t>NuevaFactura1205</t>
  </si>
  <si>
    <t>NuevaFactura3388</t>
  </si>
  <si>
    <t>NuevaFactura6125</t>
  </si>
  <si>
    <t>NuevaFactura3617</t>
  </si>
  <si>
    <t>NuevaFactura1423</t>
  </si>
  <si>
    <t>NuevaFactura3653</t>
  </si>
  <si>
    <t>NuevaFactura8316</t>
  </si>
  <si>
    <t>NuevaFactura9779</t>
  </si>
  <si>
    <t>NuevaFactura1333</t>
  </si>
  <si>
    <t>NuevaFactura7938</t>
  </si>
  <si>
    <t>NuevaFactura6327</t>
  </si>
  <si>
    <t>NuevaFactura9823</t>
  </si>
  <si>
    <t>NuevaFactura7136</t>
  </si>
  <si>
    <t>NuevaFactura4958</t>
  </si>
  <si>
    <t>NuevaFactura7835</t>
  </si>
  <si>
    <t>NuevaFactura8010</t>
  </si>
  <si>
    <t>NuevaFactura4508</t>
  </si>
  <si>
    <t>NuevaFactura6226</t>
  </si>
  <si>
    <t>NuevaFactura3971</t>
  </si>
  <si>
    <t>NuevaFactura1165</t>
  </si>
  <si>
    <t>NuevaFactura8725</t>
  </si>
  <si>
    <t>NuevaFactura3678</t>
  </si>
  <si>
    <t>NuevaFactura2890</t>
  </si>
  <si>
    <t>NuevaFactura1796</t>
  </si>
  <si>
    <t>NuevaFactura3590</t>
  </si>
  <si>
    <t>NuevaFactura1100</t>
  </si>
  <si>
    <t>NuevaFactura4404</t>
  </si>
  <si>
    <t>NuevaFactura3716</t>
  </si>
  <si>
    <t>NuevaFactura3804</t>
  </si>
  <si>
    <t>NuevaFactura3859</t>
  </si>
  <si>
    <t>NuevaFactura7370</t>
  </si>
  <si>
    <t>NuevaFactura3135</t>
  </si>
  <si>
    <t>NuevaFactura9856</t>
  </si>
  <si>
    <t>NuevaFactura6730</t>
  </si>
  <si>
    <t>NuevaFactura2035</t>
  </si>
  <si>
    <t>NuevaFactura1083</t>
  </si>
  <si>
    <t>NuevaFactura4458</t>
  </si>
  <si>
    <t>NuevaFactura8885</t>
  </si>
  <si>
    <t>NuevaFactura2504</t>
  </si>
  <si>
    <t>NuevaFactura9155</t>
  </si>
  <si>
    <t>NuevaFactura6134</t>
  </si>
  <si>
    <t>NuevaFactura3530</t>
  </si>
  <si>
    <t>NuevaFactura3611</t>
  </si>
  <si>
    <t>NuevaFactura8150</t>
  </si>
  <si>
    <t>NuevaFactura6955</t>
  </si>
  <si>
    <t>NuevaFactura5851</t>
  </si>
  <si>
    <t>NuevaFactura4996</t>
  </si>
  <si>
    <t>NuevaFactura6809</t>
  </si>
  <si>
    <t>NuevaFactura4953</t>
  </si>
  <si>
    <t>NuevaFactura4564</t>
  </si>
  <si>
    <t>NuevaFactura3009</t>
  </si>
  <si>
    <t>NuevaFactura4335</t>
  </si>
  <si>
    <t>NuevaFactura1689</t>
  </si>
  <si>
    <t>NuevaFactura8438</t>
  </si>
  <si>
    <t>NuevaFactura2616</t>
  </si>
  <si>
    <t>NuevaFactura9031</t>
  </si>
  <si>
    <t>NuevaFactura3729</t>
  </si>
  <si>
    <t>NuevaFactura5455</t>
  </si>
  <si>
    <t>NuevaFactura7364</t>
  </si>
  <si>
    <t>NuevaFactura4701</t>
  </si>
  <si>
    <t>NuevaFactura4352</t>
  </si>
  <si>
    <t>NuevaFactura5327</t>
  </si>
  <si>
    <t>NuevaFactura6462</t>
  </si>
  <si>
    <t>NuevaFactura5887</t>
  </si>
  <si>
    <t>NuevaFactura1838</t>
  </si>
  <si>
    <t>NuevaFactura6208</t>
  </si>
  <si>
    <t>NuevaFactura9899</t>
  </si>
  <si>
    <t>NuevaFactura5902</t>
  </si>
  <si>
    <t>NuevaFactura4683</t>
  </si>
  <si>
    <t>NuevaFactura6868</t>
  </si>
  <si>
    <t>NuevaFactura6932</t>
  </si>
  <si>
    <t>NuevaFactura1186</t>
  </si>
  <si>
    <t>NuevaFactura2170</t>
  </si>
  <si>
    <t>NuevaFactura5095</t>
  </si>
  <si>
    <t>NuevaFactura5316</t>
  </si>
  <si>
    <t>NuevaFactura5403</t>
  </si>
  <si>
    <t>NuevaFactura3593</t>
  </si>
  <si>
    <t>NuevaFactura7588</t>
  </si>
  <si>
    <t>NuevaFactura9223</t>
  </si>
  <si>
    <t>NuevaFactura6084</t>
  </si>
  <si>
    <t>NuevaFactura5860</t>
  </si>
  <si>
    <t>NuevaFactura5818</t>
  </si>
  <si>
    <t>NuevaFactura1073</t>
  </si>
  <si>
    <t>NuevaFactura1026</t>
  </si>
  <si>
    <t>NuevaFactura7290</t>
  </si>
  <si>
    <t>NuevaFactura1856</t>
  </si>
  <si>
    <t>NuevaFactura9103</t>
  </si>
  <si>
    <t>NuevaFactura8528</t>
  </si>
  <si>
    <t>NuevaFactura7262</t>
  </si>
  <si>
    <t>NuevaFactura3647</t>
  </si>
  <si>
    <t>NuevaFactura4702</t>
  </si>
  <si>
    <t>NuevaFactura2853</t>
  </si>
  <si>
    <t>NuevaFactura4873</t>
  </si>
  <si>
    <t>NuevaFactura3198</t>
  </si>
  <si>
    <t>NuevaFactura9280</t>
  </si>
  <si>
    <t>NuevaFactura1782</t>
  </si>
  <si>
    <t>NuevaFactura9606</t>
  </si>
  <si>
    <t>NuevaFactura7327</t>
  </si>
  <si>
    <t>NuevaFactura2885</t>
  </si>
  <si>
    <t>NuevaFactura6340</t>
  </si>
  <si>
    <t>NuevaFactura9361</t>
  </si>
  <si>
    <t>NuevaFactura6618</t>
  </si>
  <si>
    <t>NuevaFactura5465</t>
  </si>
  <si>
    <t>NuevaFactura1881</t>
  </si>
  <si>
    <t>NuevaFactura6123</t>
  </si>
  <si>
    <t>NuevaFactura4180</t>
  </si>
  <si>
    <t>NuevaFactura7890</t>
  </si>
  <si>
    <t>NuevaFactura7139</t>
  </si>
  <si>
    <t>NuevaFactura3125</t>
  </si>
  <si>
    <t>NuevaFactura6194</t>
  </si>
  <si>
    <t>NuevaFactura6210</t>
  </si>
  <si>
    <t>NuevaFactura2953</t>
  </si>
  <si>
    <t>NuevaFactura3227</t>
  </si>
  <si>
    <t>NuevaFactura4486</t>
  </si>
  <si>
    <t>NuevaFactura3761</t>
  </si>
  <si>
    <t>NuevaFactura7535</t>
  </si>
  <si>
    <t>NuevaFactura6589</t>
  </si>
  <si>
    <t>NuevaFactura9630</t>
  </si>
  <si>
    <t>NuevaFactura5969</t>
  </si>
  <si>
    <t>NuevaFactura2201</t>
  </si>
  <si>
    <t>NuevaFactura4301</t>
  </si>
  <si>
    <t>NuevaFactura7944</t>
  </si>
  <si>
    <t>NuevaFactura9627</t>
  </si>
  <si>
    <t>NuevaFactura8697</t>
  </si>
  <si>
    <t>NuevaFactura8968</t>
  </si>
  <si>
    <t>NuevaFactura1180</t>
  </si>
  <si>
    <t>NuevaFactura4455</t>
  </si>
  <si>
    <t>NuevaFactura7544</t>
  </si>
  <si>
    <t>NuevaFactura7181</t>
  </si>
  <si>
    <t>NuevaFactura4226</t>
  </si>
  <si>
    <t>NuevaFactura9060</t>
  </si>
  <si>
    <t>NuevaFactura2210</t>
  </si>
  <si>
    <t>NuevaFactura4311</t>
  </si>
  <si>
    <t>NuevaFactura7769</t>
  </si>
  <si>
    <t>NuevaFactura7508</t>
  </si>
  <si>
    <t>NuevaFactura9073</t>
  </si>
  <si>
    <t>NuevaFactura2750</t>
  </si>
  <si>
    <t>NuevaFactura2615</t>
  </si>
  <si>
    <t>NuevaFactura1604</t>
  </si>
  <si>
    <t>NuevaFactura7603</t>
  </si>
  <si>
    <t>NuevaFactura4669</t>
  </si>
  <si>
    <t>NuevaFactura5513</t>
  </si>
  <si>
    <t>NuevaFactura9523</t>
  </si>
  <si>
    <t>NuevaFactura5598</t>
  </si>
  <si>
    <t>NuevaFactura2873</t>
  </si>
  <si>
    <t>NuevaFactura2646</t>
  </si>
  <si>
    <t>NuevaFactura4726</t>
  </si>
  <si>
    <t>NuevaFactura5358</t>
  </si>
  <si>
    <t>NuevaFactura7316</t>
  </si>
  <si>
    <t>NuevaFactura5247</t>
  </si>
  <si>
    <t>NuevaFactura9956</t>
  </si>
  <si>
    <t>NuevaFactura7465</t>
  </si>
  <si>
    <t>NuevaFactura1130</t>
  </si>
  <si>
    <t>NuevaFactura3538</t>
  </si>
  <si>
    <t>NuevaFactura9844</t>
  </si>
  <si>
    <t>NuevaFactura6757</t>
  </si>
  <si>
    <t>NuevaFactura5042</t>
  </si>
  <si>
    <t>NuevaFactura5595</t>
  </si>
  <si>
    <t>NuevaFactura1473</t>
  </si>
  <si>
    <t>NuevaFactura6290</t>
  </si>
  <si>
    <t>NuevaFactura1981</t>
  </si>
  <si>
    <t>NuevaFactura7300</t>
  </si>
  <si>
    <t>NuevaFactura1213</t>
  </si>
  <si>
    <t>NuevaFactura6726</t>
  </si>
  <si>
    <t>NuevaFactura9857</t>
  </si>
  <si>
    <t>NuevaFactura5373</t>
  </si>
  <si>
    <t>NuevaFactura3641</t>
  </si>
  <si>
    <t>NuevaFactura3781</t>
  </si>
  <si>
    <t>NuevaFactura2939</t>
  </si>
  <si>
    <t>NuevaFactura2039</t>
  </si>
  <si>
    <t>NuevaFactura6222</t>
  </si>
  <si>
    <t>NuevaFactura3766</t>
  </si>
  <si>
    <t>NuevaFactura5335</t>
  </si>
  <si>
    <t>NuevaFactura3719</t>
  </si>
  <si>
    <t>NuevaFactura1032</t>
  </si>
  <si>
    <t>NuevaFactura7813</t>
  </si>
  <si>
    <t>NuevaFactura4390</t>
  </si>
  <si>
    <t>NuevaFactura4480</t>
  </si>
  <si>
    <t>NuevaFactura9407</t>
  </si>
  <si>
    <t>NuevaFactura8692</t>
  </si>
  <si>
    <t>NuevaFactura3521</t>
  </si>
  <si>
    <t>NuevaFactura2145</t>
  </si>
  <si>
    <t>NuevaFactura9764</t>
  </si>
  <si>
    <t>NuevaFactura8147</t>
  </si>
  <si>
    <t>NuevaFactura9598</t>
  </si>
  <si>
    <t>NuevaFactura5342</t>
  </si>
  <si>
    <t>NuevaFactura7267</t>
  </si>
  <si>
    <t>NuevaFactura3689</t>
  </si>
  <si>
    <t>NuevaFactura9527</t>
  </si>
  <si>
    <t>NuevaFactura9114</t>
  </si>
  <si>
    <t>NuevaFactura5951</t>
  </si>
  <si>
    <t>NuevaFactura7957</t>
  </si>
  <si>
    <t>NuevaFactura2602</t>
  </si>
  <si>
    <t>NuevaFactura9297</t>
  </si>
  <si>
    <t>NuevaFactura5929</t>
  </si>
  <si>
    <t>NuevaFactura7984</t>
  </si>
  <si>
    <t>NuevaFactura1533</t>
  </si>
  <si>
    <t>NuevaFactura8623</t>
  </si>
  <si>
    <t>NuevaFactura5778</t>
  </si>
  <si>
    <t>NuevaFactura1939</t>
  </si>
  <si>
    <t>NuevaFactura4204</t>
  </si>
  <si>
    <t>NuevaFactura2399</t>
  </si>
  <si>
    <t>NuevaFactura7102</t>
  </si>
  <si>
    <t>NuevaFactura1740</t>
  </si>
  <si>
    <t>NuevaFactura8596</t>
  </si>
  <si>
    <t>NuevaFactura3549</t>
  </si>
  <si>
    <t>NuevaFactura4860</t>
  </si>
  <si>
    <t>NuevaFactura5349</t>
  </si>
  <si>
    <t>NuevaFactura5883</t>
  </si>
  <si>
    <t>NuevaFactura1718</t>
  </si>
  <si>
    <t>NuevaFactura9420</t>
  </si>
  <si>
    <t>NuevaFactura9026</t>
  </si>
  <si>
    <t>NuevaFactura6672</t>
  </si>
  <si>
    <t>NuevaFactura6740</t>
  </si>
  <si>
    <t>NuevaFactura6956</t>
  </si>
  <si>
    <t>NuevaFactura3487</t>
  </si>
  <si>
    <t>NuevaFactura4664</t>
  </si>
  <si>
    <t>NuevaFactura3279</t>
  </si>
  <si>
    <t>NuevaFactura5377</t>
  </si>
  <si>
    <t>NuevaFactura4272</t>
  </si>
  <si>
    <t>NuevaFactura4786</t>
  </si>
  <si>
    <t>NuevaFactura1111</t>
  </si>
  <si>
    <t>NuevaFactura4300</t>
  </si>
  <si>
    <t>NuevaFactura6791</t>
  </si>
  <si>
    <t>NuevaFactura3307</t>
  </si>
  <si>
    <t>NuevaFactura8203</t>
  </si>
  <si>
    <t>NuevaFactura2053</t>
  </si>
  <si>
    <t>NuevaFactura4679</t>
  </si>
  <si>
    <t>NuevaFactura1340</t>
  </si>
  <si>
    <t>NuevaFactura9599</t>
  </si>
  <si>
    <t>NuevaFactura1961</t>
  </si>
  <si>
    <t>NuevaFactura7565</t>
  </si>
  <si>
    <t>NuevaFactura6502</t>
  </si>
  <si>
    <t>NuevaFactura8780</t>
  </si>
  <si>
    <t>NuevaFactura9853</t>
  </si>
  <si>
    <t>NuevaFactura8402</t>
  </si>
  <si>
    <t>NuevaFactura3366</t>
  </si>
  <si>
    <t>NuevaFactura1069</t>
  </si>
  <si>
    <t>NuevaFactura5717</t>
  </si>
  <si>
    <t>NuevaFactura2475</t>
  </si>
  <si>
    <t>NuevaFactura1816</t>
  </si>
  <si>
    <t>NuevaFactura8540</t>
  </si>
  <si>
    <t>NuevaFactura6691</t>
  </si>
  <si>
    <t>NuevaFactura2587</t>
  </si>
  <si>
    <t>NuevaFactura2573</t>
  </si>
  <si>
    <t>NuevaFactura9767</t>
  </si>
  <si>
    <t>NuevaFactura2351</t>
  </si>
  <si>
    <t>NuevaFactura3355</t>
  </si>
  <si>
    <t>NuevaFactura2624</t>
  </si>
  <si>
    <t>NuevaFactura6437</t>
  </si>
  <si>
    <t>NuevaFactura5801</t>
  </si>
  <si>
    <t>NuevaFactura7204</t>
  </si>
  <si>
    <t>NuevaFactura4432</t>
  </si>
  <si>
    <t>NuevaFactura2117</t>
  </si>
  <si>
    <t>NuevaFactura6494</t>
  </si>
  <si>
    <t>NuevaFactura4235</t>
  </si>
  <si>
    <t>NuevaFactura8304</t>
  </si>
  <si>
    <t>NuevaFactura9053</t>
  </si>
  <si>
    <t>NuevaFactura2524</t>
  </si>
  <si>
    <t>NuevaFactura9859</t>
  </si>
  <si>
    <t>NuevaFactura7275</t>
  </si>
  <si>
    <t>NuevaFactura3871</t>
  </si>
  <si>
    <t>NuevaFactura3671</t>
  </si>
  <si>
    <t>NuevaFactura1909</t>
  </si>
  <si>
    <t>NuevaFactura3144</t>
  </si>
  <si>
    <t>NuevaFactura7193</t>
  </si>
  <si>
    <t>NuevaFactura9291</t>
  </si>
  <si>
    <t>NuevaFactura8051</t>
  </si>
  <si>
    <t>NuevaFactura9927</t>
  </si>
  <si>
    <t>NuevaFactura2391</t>
  </si>
  <si>
    <t>NuevaFactura1101</t>
  </si>
  <si>
    <t>NuevaFactura2571</t>
  </si>
  <si>
    <t>NuevaFactura7003</t>
  </si>
  <si>
    <t>NuevaFactura5151</t>
  </si>
  <si>
    <t>NuevaFactura4051</t>
  </si>
  <si>
    <t>NuevaFactura8575</t>
  </si>
  <si>
    <t>NuevaFactura2392</t>
  </si>
  <si>
    <t>NuevaFactura8792</t>
  </si>
  <si>
    <t>NuevaFactura4137</t>
  </si>
  <si>
    <t>NuevaFactura7830</t>
  </si>
  <si>
    <t>NuevaFactura3378</t>
  </si>
  <si>
    <t>NuevaFactura1889</t>
  </si>
  <si>
    <t>NuevaFactura9263</t>
  </si>
  <si>
    <t>NuevaFactura5370</t>
  </si>
  <si>
    <t>NuevaFactura8386</t>
  </si>
  <si>
    <t>NuevaFactura5240</t>
  </si>
  <si>
    <t>NuevaFactura9994</t>
  </si>
  <si>
    <t>NuevaFactura7021</t>
  </si>
  <si>
    <t>NuevaFactura6446</t>
  </si>
  <si>
    <t>NuevaFactura3473</t>
  </si>
  <si>
    <t>NuevaFactura2203</t>
  </si>
  <si>
    <t>NuevaFactura6345</t>
  </si>
  <si>
    <t>NuevaFactura3105</t>
  </si>
  <si>
    <t>NuevaFactura5169</t>
  </si>
  <si>
    <t>NuevaFactura5431</t>
  </si>
  <si>
    <t>NuevaFactura9477</t>
  </si>
  <si>
    <t>NuevaFactura3584</t>
  </si>
  <si>
    <t>NuevaFactura9943</t>
  </si>
  <si>
    <t>NuevaFactura6846</t>
  </si>
  <si>
    <t>NuevaFactura2720</t>
  </si>
  <si>
    <t>NuevaFactura4333</t>
  </si>
  <si>
    <t>NuevaFactura5671</t>
  </si>
  <si>
    <t>NuevaFactura6354</t>
  </si>
  <si>
    <t>NuevaFactura6409</t>
  </si>
  <si>
    <t>NuevaFactura6578</t>
  </si>
  <si>
    <t>NuevaFactura3502</t>
  </si>
  <si>
    <t>NuevaFactura8188</t>
  </si>
  <si>
    <t>NuevaFactura4760</t>
  </si>
  <si>
    <t>NuevaFactura5214</t>
  </si>
  <si>
    <t>NuevaFactura3199</t>
  </si>
  <si>
    <t>NuevaFactura4778</t>
  </si>
  <si>
    <t>NuevaFactura7920</t>
  </si>
  <si>
    <t>NuevaFactura7378</t>
  </si>
  <si>
    <t>NuevaFactura3553</t>
  </si>
  <si>
    <t>NuevaFactura2167</t>
  </si>
  <si>
    <t>NuevaFactura4474</t>
  </si>
  <si>
    <t>NuevaFactura7173</t>
  </si>
  <si>
    <t>NuevaFactura1357</t>
  </si>
  <si>
    <t>NuevaFactura3467</t>
  </si>
  <si>
    <t>NuevaFactura6285</t>
  </si>
  <si>
    <t>NuevaFactura3126</t>
  </si>
  <si>
    <t>NuevaFactura3658</t>
  </si>
  <si>
    <t>NuevaFactura1154</t>
  </si>
  <si>
    <t>NuevaFactura6671</t>
  </si>
  <si>
    <t>NuevaFactura5978</t>
  </si>
  <si>
    <t>NuevaFactura7011</t>
  </si>
  <si>
    <t>NuevaFactura4692</t>
  </si>
  <si>
    <t>NuevaFactura1640</t>
  </si>
  <si>
    <t>NuevaFactura1376</t>
  </si>
  <si>
    <t>NuevaFactura6451</t>
  </si>
  <si>
    <t>NuevaFactura8835</t>
  </si>
  <si>
    <t>NuevaFactura4973</t>
  </si>
  <si>
    <t>NuevaFactura6464</t>
  </si>
  <si>
    <t>NuevaFactura6636</t>
  </si>
  <si>
    <t>NuevaFactura3511</t>
  </si>
  <si>
    <t>NuevaFactura1512</t>
  </si>
  <si>
    <t>NuevaFactura9473</t>
  </si>
  <si>
    <t>NuevaFactura2106</t>
  </si>
  <si>
    <t>NuevaFactura3449</t>
  </si>
  <si>
    <t>NuevaFactura9579</t>
  </si>
  <si>
    <t>NuevaFactura1431</t>
  </si>
  <si>
    <t>NuevaFactura3375</t>
  </si>
  <si>
    <t>NuevaFactura2464</t>
  </si>
  <si>
    <t>NuevaFactura3734</t>
  </si>
  <si>
    <t>NuevaFactura7065</t>
  </si>
  <si>
    <t>NuevaFactura9471</t>
  </si>
  <si>
    <t>NuevaFactura2871</t>
  </si>
  <si>
    <t>NuevaFactura5520</t>
  </si>
  <si>
    <t>NuevaFactura9138</t>
  </si>
  <si>
    <t>NuevaFactura8620</t>
  </si>
  <si>
    <t>NuevaFactura8588</t>
  </si>
  <si>
    <t>NuevaFactura1557</t>
  </si>
  <si>
    <t>NuevaFactura5024</t>
  </si>
  <si>
    <t>NuevaFactura9643</t>
  </si>
  <si>
    <t>NuevaFactura8162</t>
  </si>
  <si>
    <t>NuevaFactura8432</t>
  </si>
  <si>
    <t>NuevaFactura9936</t>
  </si>
  <si>
    <t>NuevaFactura4518</t>
  </si>
  <si>
    <t>NuevaFactura9099</t>
  </si>
  <si>
    <t>NuevaFactura8280</t>
  </si>
  <si>
    <t>NuevaFactura3609</t>
  </si>
  <si>
    <t>NuevaFactura2269</t>
  </si>
  <si>
    <t>NuevaFactura8730</t>
  </si>
  <si>
    <t>NuevaFactura2805</t>
  </si>
  <si>
    <t>NuevaFactura1227</t>
  </si>
  <si>
    <t>NuevaFactura6529</t>
  </si>
  <si>
    <t>NuevaFactura2298</t>
  </si>
  <si>
    <t>NuevaFactura2474</t>
  </si>
  <si>
    <t>NuevaFactura4319</t>
  </si>
  <si>
    <t>NuevaFactura3757</t>
  </si>
  <si>
    <t>NuevaFactura8571</t>
  </si>
  <si>
    <t>NuevaFactura6735</t>
  </si>
  <si>
    <t>NuevaFactura9406</t>
  </si>
  <si>
    <t>NuevaFactura3861</t>
  </si>
  <si>
    <t>NuevaFactura9895</t>
  </si>
  <si>
    <t>NuevaFactura8338</t>
  </si>
  <si>
    <t>NuevaFactura9426</t>
  </si>
  <si>
    <t>NuevaFactura6895</t>
  </si>
  <si>
    <t>NuevaFactura9591</t>
  </si>
  <si>
    <t>NuevaFactura8293</t>
  </si>
  <si>
    <t>NuevaFactura2065</t>
  </si>
  <si>
    <t>NuevaFactura5852</t>
  </si>
  <si>
    <t>NuevaFactura5050</t>
  </si>
  <si>
    <t>NuevaFactura6719</t>
  </si>
  <si>
    <t>NuevaFactura8654</t>
  </si>
  <si>
    <t>NuevaFactura2539</t>
  </si>
  <si>
    <t>NuevaFactura1755</t>
  </si>
  <si>
    <t>NuevaFactura7854</t>
  </si>
  <si>
    <t>NuevaFactura1012</t>
  </si>
  <si>
    <t>NuevaFactura9562</t>
  </si>
  <si>
    <t>NuevaFactura7479</t>
  </si>
  <si>
    <t>NuevaFactura7590</t>
  </si>
  <si>
    <t>NuevaFactura8611</t>
  </si>
  <si>
    <t>NuevaFactura8882</t>
  </si>
  <si>
    <t>NuevaFactura6990</t>
  </si>
  <si>
    <t>NuevaFactura1732</t>
  </si>
  <si>
    <t>NuevaFactura5405</t>
  </si>
  <si>
    <t>NuevaFactura6018</t>
  </si>
  <si>
    <t>NuevaFactura4345</t>
  </si>
  <si>
    <t>NuevaFactura5822</t>
  </si>
  <si>
    <t>NuevaFactura3821</t>
  </si>
  <si>
    <t>NuevaFactura3843</t>
  </si>
  <si>
    <t>NuevaFactura5624</t>
  </si>
  <si>
    <t>NuevaFactura4161</t>
  </si>
  <si>
    <t>NuevaFactura5023</t>
  </si>
  <si>
    <t>NuevaFactura1123</t>
  </si>
  <si>
    <t>NuevaFactura1591</t>
  </si>
  <si>
    <t>NuevaFactura7046</t>
  </si>
  <si>
    <t>NuevaFactura9874</t>
  </si>
  <si>
    <t>NuevaFactura7793</t>
  </si>
  <si>
    <t>NuevaFactura2641</t>
  </si>
  <si>
    <t>NuevaFactura9808</t>
  </si>
  <si>
    <t>NuevaFactura9878</t>
  </si>
  <si>
    <t>NuevaFactura5443</t>
  </si>
  <si>
    <t>NuevaFactura8790</t>
  </si>
  <si>
    <t>NuevaFactura4589</t>
  </si>
  <si>
    <t>NuevaFactura7735</t>
  </si>
  <si>
    <t>NuevaFactura4353</t>
  </si>
  <si>
    <t>NuevaFactura9252</t>
  </si>
  <si>
    <t>NuevaFactura1007</t>
  </si>
  <si>
    <t>NuevaFactura2171</t>
  </si>
  <si>
    <t>NuevaFactura5979</t>
  </si>
  <si>
    <t>NuevaFactura6496</t>
  </si>
  <si>
    <t>NuevaFactura9989</t>
  </si>
  <si>
    <t>NuevaFactura8584</t>
  </si>
  <si>
    <t>NuevaFactura3065</t>
  </si>
  <si>
    <t>NuevaFactura6682</t>
  </si>
  <si>
    <t>NuevaFactura3161</t>
  </si>
  <si>
    <t>NuevaFactura4005</t>
  </si>
  <si>
    <t>NuevaFactura5137</t>
  </si>
  <si>
    <t>NuevaFactura5031</t>
  </si>
  <si>
    <t>NuevaFactura4976</t>
  </si>
  <si>
    <t>NuevaFactura8352</t>
  </si>
  <si>
    <t>NuevaFactura6698</t>
  </si>
  <si>
    <t>NuevaFactura4728</t>
  </si>
  <si>
    <t>NuevaFactura1862</t>
  </si>
  <si>
    <t>NuevaFactura3422</t>
  </si>
  <si>
    <t>NuevaFactura7436</t>
  </si>
  <si>
    <t>NuevaFactura8274</t>
  </si>
  <si>
    <t>NuevaFactura6879</t>
  </si>
  <si>
    <t>NuevaFactura9167</t>
  </si>
  <si>
    <t>NuevaFactura6514</t>
  </si>
  <si>
    <t>NuevaFactura6718</t>
  </si>
  <si>
    <t>NuevaFactura7824</t>
  </si>
  <si>
    <t>NuevaFactura5069</t>
  </si>
  <si>
    <t>NuevaFactura8320</t>
  </si>
  <si>
    <t>NuevaFactura4282</t>
  </si>
  <si>
    <t>NuevaFactura9737</t>
  </si>
  <si>
    <t>NuevaFactura6199</t>
  </si>
  <si>
    <t>NuevaFactura8148</t>
  </si>
  <si>
    <t>NuevaFactura2741</t>
  </si>
  <si>
    <t>NuevaFactura9466</t>
  </si>
  <si>
    <t>NuevaFactura6837</t>
  </si>
  <si>
    <t>NuevaFactura3847</t>
  </si>
  <si>
    <t>NuevaFactura5076</t>
  </si>
  <si>
    <t>NuevaFactura1769</t>
  </si>
  <si>
    <t>NuevaFactura7871</t>
  </si>
  <si>
    <t>NuevaFactura4503</t>
  </si>
  <si>
    <t>NuevaFactura7063</t>
  </si>
  <si>
    <t>NuevaFactura3870</t>
  </si>
  <si>
    <t>NuevaFactura7861</t>
  </si>
  <si>
    <t>NuevaFactura9143</t>
  </si>
  <si>
    <t>NuevaFactura4688</t>
  </si>
  <si>
    <t>NuevaFactura6870</t>
  </si>
  <si>
    <t>NuevaFactura2441</t>
  </si>
  <si>
    <t>NuevaFactura2918</t>
  </si>
  <si>
    <t>NuevaFactura4420</t>
  </si>
  <si>
    <t>NuevaFactura6166</t>
  </si>
  <si>
    <t>NuevaFactura3408</t>
  </si>
  <si>
    <t>NuevaFactura7306</t>
  </si>
  <si>
    <t>NuevaFactura8515</t>
  </si>
  <si>
    <t>NuevaFactura5621</t>
  </si>
  <si>
    <t>NuevaFactura8118</t>
  </si>
  <si>
    <t>NuevaFactura7573</t>
  </si>
  <si>
    <t>NuevaFactura3839</t>
  </si>
  <si>
    <t>NuevaFactura2669</t>
  </si>
  <si>
    <t>NuevaFactura4224</t>
  </si>
  <si>
    <t>NuevaFactura3793</t>
  </si>
  <si>
    <t>NuevaFactura4447</t>
  </si>
  <si>
    <t>NuevaFactura2091</t>
  </si>
  <si>
    <t>NuevaFactura3512</t>
  </si>
  <si>
    <t>NuevaFactura3546</t>
  </si>
  <si>
    <t>NuevaFactura2034</t>
  </si>
  <si>
    <t>NuevaFactura4279</t>
  </si>
  <si>
    <t>NuevaFactura5698</t>
  </si>
  <si>
    <t>NuevaFactura4168</t>
  </si>
  <si>
    <t>NuevaFactura6943</t>
  </si>
  <si>
    <t>NuevaFactura2781</t>
  </si>
  <si>
    <t>NuevaFactura8944</t>
  </si>
  <si>
    <t>NuevaFactura9540</t>
  </si>
  <si>
    <t>NuevaFactura9554</t>
  </si>
  <si>
    <t>NuevaFactura9378</t>
  </si>
  <si>
    <t>NuevaFactura4222</t>
  </si>
  <si>
    <t>NuevaFactura2582</t>
  </si>
  <si>
    <t>NuevaFactura9915</t>
  </si>
  <si>
    <t>NuevaFactura5063</t>
  </si>
  <si>
    <t>NuevaFactura5878</t>
  </si>
  <si>
    <t>NuevaFactura6196</t>
  </si>
  <si>
    <t>NuevaFactura2626</t>
  </si>
  <si>
    <t>NuevaFactura5494</t>
  </si>
  <si>
    <t>NuevaFactura4427</t>
  </si>
  <si>
    <t>NuevaFactura8958</t>
  </si>
  <si>
    <t>NuevaFactura7261</t>
  </si>
  <si>
    <t>NuevaFactura1181</t>
  </si>
  <si>
    <t>NuevaFactura4553</t>
  </si>
  <si>
    <t>NuevaFactura8633</t>
  </si>
  <si>
    <t>NuevaFactura1147</t>
  </si>
  <si>
    <t>NuevaFactura7137</t>
  </si>
  <si>
    <t>NuevaFactura4794</t>
  </si>
  <si>
    <t>NuevaFactura5262</t>
  </si>
  <si>
    <t>NuevaFactura8029</t>
  </si>
  <si>
    <t>NuevaFactura4637</t>
  </si>
  <si>
    <t>NuevaFactura9684</t>
  </si>
  <si>
    <t>NuevaFactura9112</t>
  </si>
  <si>
    <t>NuevaFactura5653</t>
  </si>
  <si>
    <t>NuevaFactura1902</t>
  </si>
  <si>
    <t>NuevaFactura7876</t>
  </si>
  <si>
    <t>NuevaFactura2124</t>
  </si>
  <si>
    <t>NuevaFactura2374</t>
  </si>
  <si>
    <t>NuevaFactura7061</t>
  </si>
  <si>
    <t>NuevaFactura4563</t>
  </si>
  <si>
    <t>NuevaFactura8671</t>
  </si>
  <si>
    <t>NuevaFactura6423</t>
  </si>
  <si>
    <t>NuevaFactura6262</t>
  </si>
  <si>
    <t>NuevaFactura2340</t>
  </si>
  <si>
    <t>NuevaFactura7293</t>
  </si>
  <si>
    <t>NuevaFactura1185</t>
  </si>
  <si>
    <t>NuevaFactura9154</t>
  </si>
  <si>
    <t>NuevaFactura1572</t>
  </si>
  <si>
    <t>NuevaFactura7672</t>
  </si>
  <si>
    <t>NuevaFactura3363</t>
  </si>
  <si>
    <t>NuevaFactura1781</t>
  </si>
  <si>
    <t>NuevaFactura8073</t>
  </si>
  <si>
    <t>NuevaFactura4294</t>
  </si>
  <si>
    <t>NuevaFactura8139</t>
  </si>
  <si>
    <t>NuevaFactura4586</t>
  </si>
  <si>
    <t>NuevaFactura3316</t>
  </si>
  <si>
    <t>NuevaFactura2367</t>
  </si>
  <si>
    <t>NuevaFactura2263</t>
  </si>
  <si>
    <t>NuevaFactura3436</t>
  </si>
  <si>
    <t>NuevaFactura9380</t>
  </si>
  <si>
    <t>NuevaFactura3579</t>
  </si>
  <si>
    <t>NuevaFactura1664</t>
  </si>
  <si>
    <t>NuevaFactura9002</t>
  </si>
  <si>
    <t>NuevaFactura6859</t>
  </si>
  <si>
    <t>NuevaFactura6616</t>
  </si>
  <si>
    <t>NuevaFactura1831</t>
  </si>
  <si>
    <t>NuevaFactura4965</t>
  </si>
  <si>
    <t>NuevaFactura4076</t>
  </si>
  <si>
    <t>NuevaFactura2477</t>
  </si>
  <si>
    <t>NuevaFactura3652</t>
  </si>
  <si>
    <t>NuevaFactura3338</t>
  </si>
  <si>
    <t>NuevaFactura1933</t>
  </si>
  <si>
    <t>NuevaFactura9668</t>
  </si>
  <si>
    <t>NuevaFactura1835</t>
  </si>
  <si>
    <t>NuevaFactura4647</t>
  </si>
  <si>
    <t>NuevaFactura6699</t>
  </si>
  <si>
    <t>NuevaFactura5630</t>
  </si>
  <si>
    <t>NuevaFactura3173</t>
  </si>
  <si>
    <t>NuevaFactura4173</t>
  </si>
  <si>
    <t>NuevaFactura3676</t>
  </si>
  <si>
    <t>NuevaFactura6660</t>
  </si>
  <si>
    <t>NuevaFactura2591</t>
  </si>
  <si>
    <t>NuevaFactura8446</t>
  </si>
  <si>
    <t>NuevaFactura4661</t>
  </si>
  <si>
    <t>NuevaFactura2497</t>
  </si>
  <si>
    <t>NuevaFactura7516</t>
  </si>
  <si>
    <t>NuevaFactura9113</t>
  </si>
  <si>
    <t>NuevaFactura3239</t>
  </si>
  <si>
    <t>NuevaFactura4506</t>
  </si>
  <si>
    <t>NuevaFactura6947</t>
  </si>
  <si>
    <t>NuevaFactura2645</t>
  </si>
  <si>
    <t>NuevaFactura5550</t>
  </si>
  <si>
    <t>NuevaFactura4581</t>
  </si>
  <si>
    <t>NuevaFactura4735</t>
  </si>
  <si>
    <t>NuevaFactura6112</t>
  </si>
  <si>
    <t>NuevaFactura1520</t>
  </si>
  <si>
    <t>NuevaFactura9262</t>
  </si>
  <si>
    <t>NuevaFactura8836</t>
  </si>
  <si>
    <t>NuevaFactura2336</t>
  </si>
  <si>
    <t>NuevaFactura8314</t>
  </si>
  <si>
    <t>NuevaFactura7826</t>
  </si>
  <si>
    <t>NuevaFactura8883</t>
  </si>
  <si>
    <t>NuevaFactura6443</t>
  </si>
  <si>
    <t>NuevaFactura3769</t>
  </si>
  <si>
    <t>NuevaFactura6824</t>
  </si>
  <si>
    <t>NuevaFactura3092</t>
  </si>
  <si>
    <t>NuevaFactura4596</t>
  </si>
  <si>
    <t>NuevaFactura2572</t>
  </si>
  <si>
    <t>NuevaFactura4306</t>
  </si>
  <si>
    <t>NuevaFactura3855</t>
  </si>
  <si>
    <t>NuevaFactura9932</t>
  </si>
  <si>
    <t>NuevaFactura1099</t>
  </si>
  <si>
    <t>NuevaFactura6801</t>
  </si>
  <si>
    <t>NuevaFactura4927</t>
  </si>
  <si>
    <t>NuevaFactura2123</t>
  </si>
  <si>
    <t>NuevaFactura7073</t>
  </si>
  <si>
    <t>NuevaFactura8840</t>
  </si>
  <si>
    <t>NuevaFactura1151</t>
  </si>
  <si>
    <t>NuevaFactura3423</t>
  </si>
  <si>
    <t>NuevaFactura1758</t>
  </si>
  <si>
    <t>NuevaFactura2984</t>
  </si>
  <si>
    <t>NuevaFactura2606</t>
  </si>
  <si>
    <t>NuevaFactura8447</t>
  </si>
  <si>
    <t>NuevaFactura7154</t>
  </si>
  <si>
    <t>NuevaFactura1285</t>
  </si>
  <si>
    <t>NuevaFactura5113</t>
  </si>
  <si>
    <t>NuevaFactura3427</t>
  </si>
  <si>
    <t>NuevaFactura6396</t>
  </si>
  <si>
    <t>NuevaFactura3390</t>
  </si>
  <si>
    <t>NuevaFactura9387</t>
  </si>
  <si>
    <t>NuevaFactura4114</t>
  </si>
  <si>
    <t>NuevaFactura4250</t>
  </si>
  <si>
    <t>NuevaFactura4196</t>
  </si>
  <si>
    <t>NuevaFactura1295</t>
  </si>
  <si>
    <t>NuevaFactura6833</t>
  </si>
  <si>
    <t>NuevaFactura8230</t>
  </si>
  <si>
    <t>NuevaFactura2814</t>
  </si>
  <si>
    <t>NuevaFactura6479</t>
  </si>
  <si>
    <t>NuevaFactura5905</t>
  </si>
  <si>
    <t>NuevaFactura3501</t>
  </si>
  <si>
    <t>NuevaFactura1065</t>
  </si>
  <si>
    <t>NuevaFactura5481</t>
  </si>
  <si>
    <t>NuevaFactura7645</t>
  </si>
  <si>
    <t>NuevaFactura1858</t>
  </si>
  <si>
    <t>NuevaFactura9293</t>
  </si>
  <si>
    <t>NuevaFactura5343</t>
  </si>
  <si>
    <t>NuevaFactura2639</t>
  </si>
  <si>
    <t>NuevaFactura9499</t>
  </si>
  <si>
    <t>NuevaFactura3218</t>
  </si>
  <si>
    <t>NuevaFactura4013</t>
  </si>
  <si>
    <t>NuevaFactura5227</t>
  </si>
  <si>
    <t>NuevaFactura7123</t>
  </si>
  <si>
    <t>NuevaFactura6020</t>
  </si>
  <si>
    <t>NuevaFactura4903</t>
  </si>
  <si>
    <t>NuevaFactura2331</t>
  </si>
  <si>
    <t>NuevaFactura5281</t>
  </si>
  <si>
    <t>NuevaFactura7486</t>
  </si>
  <si>
    <t>NuevaFactura6766</t>
  </si>
  <si>
    <t>NuevaFactura6426</t>
  </si>
  <si>
    <t>NuevaFactura5922</t>
  </si>
  <si>
    <t>NuevaFactura7904</t>
  </si>
  <si>
    <t>NuevaFactura9760</t>
  </si>
  <si>
    <t>NuevaFactura7455</t>
  </si>
  <si>
    <t>NuevaFactura3574</t>
  </si>
  <si>
    <t>NuevaFactura1033</t>
  </si>
  <si>
    <t>NuevaFactura8548</t>
  </si>
  <si>
    <t>NuevaFactura5073</t>
  </si>
  <si>
    <t>NuevaFactura5123</t>
  </si>
  <si>
    <t>NuevaFactura3662</t>
  </si>
  <si>
    <t>NuevaFactura4650</t>
  </si>
  <si>
    <t>NuevaFactura2393</t>
  </si>
  <si>
    <t>NuevaFactura7490</t>
  </si>
  <si>
    <t>NuevaFactura4774</t>
  </si>
  <si>
    <t>NuevaFactura3822</t>
  </si>
  <si>
    <t>NuevaFactura8941</t>
  </si>
  <si>
    <t>NuevaFactura8284</t>
  </si>
  <si>
    <t>NuevaFactura8388</t>
  </si>
  <si>
    <t>NuevaFactura9771</t>
  </si>
  <si>
    <t>NuevaFactura1517</t>
  </si>
  <si>
    <t>NuevaFactura8639</t>
  </si>
  <si>
    <t>NuevaFactura3688</t>
  </si>
  <si>
    <t>NuevaFactura2279</t>
  </si>
  <si>
    <t>NuevaFactura8870</t>
  </si>
  <si>
    <t>NuevaFactura6880</t>
  </si>
  <si>
    <t>NuevaFactura2046</t>
  </si>
  <si>
    <t>NuevaFactura4227</t>
  </si>
  <si>
    <t>NuevaFactura1142</t>
  </si>
  <si>
    <t>NuevaFactura2098</t>
  </si>
  <si>
    <t>NuevaFactura3322</t>
  </si>
  <si>
    <t>NuevaFactura8350</t>
  </si>
  <si>
    <t>NuevaFactura1911</t>
  </si>
  <si>
    <t>NuevaFactura4206</t>
  </si>
  <si>
    <t>NuevaFactura3356</t>
  </si>
  <si>
    <t>NuevaFactura1890</t>
  </si>
  <si>
    <t>NuevaFactura3414</t>
  </si>
  <si>
    <t>NuevaFactura5306</t>
  </si>
  <si>
    <t>NuevaFactura9907</t>
  </si>
  <si>
    <t>NuevaFactura6028</t>
  </si>
  <si>
    <t>NuevaFactura3176</t>
  </si>
  <si>
    <t>NuevaFactura2842</t>
  </si>
  <si>
    <t>NuevaFactura1195</t>
  </si>
  <si>
    <t>NuevaFactura8330</t>
  </si>
  <si>
    <t>NuevaFactura2304</t>
  </si>
  <si>
    <t>NuevaFactura9391</t>
  </si>
  <si>
    <t>NuevaFactura2324</t>
  </si>
  <si>
    <t>NuevaFactura5802</t>
  </si>
  <si>
    <t>NuevaFactura9541</t>
  </si>
  <si>
    <t>NuevaFactura9864</t>
  </si>
  <si>
    <t>NuevaFactura8709</t>
  </si>
  <si>
    <t>NuevaFactura9282</t>
  </si>
  <si>
    <t>NuevaFactura5176</t>
  </si>
  <si>
    <t>NuevaFactura2719</t>
  </si>
  <si>
    <t>NuevaFactura6539</t>
  </si>
  <si>
    <t>NuevaFactura6869</t>
  </si>
  <si>
    <t>NuevaFactura8056</t>
  </si>
  <si>
    <t>NuevaFactura2657</t>
  </si>
  <si>
    <t>NuevaFactura9525</t>
  </si>
  <si>
    <t>NuevaFactura3675</t>
  </si>
  <si>
    <t>NuevaFactura7392</t>
  </si>
  <si>
    <t>NuevaFactura1199</t>
  </si>
  <si>
    <t>NuevaFactura5399</t>
  </si>
  <si>
    <t>NuevaFactura9900</t>
  </si>
  <si>
    <t>NuevaFactura7412</t>
  </si>
  <si>
    <t>NuevaFactura3790</t>
  </si>
  <si>
    <t>NuevaFactura9323</t>
  </si>
  <si>
    <t>NuevaFactura9792</t>
  </si>
  <si>
    <t>NuevaFactura6254</t>
  </si>
  <si>
    <t>NuevaFactura2335</t>
  </si>
  <si>
    <t>NuevaFactura9356</t>
  </si>
  <si>
    <t>NuevaFactura6317</t>
  </si>
  <si>
    <t>NuevaFactura8521</t>
  </si>
  <si>
    <t>NuevaFactura2550</t>
  </si>
  <si>
    <t>NuevaFactura1093</t>
  </si>
  <si>
    <t>NuevaFactura8969</t>
  </si>
  <si>
    <t>NuevaFactura8849</t>
  </si>
  <si>
    <t>NuevaFactura7625</t>
  </si>
  <si>
    <t>NuevaFactura7470</t>
  </si>
  <si>
    <t>NuevaFactura1198</t>
  </si>
  <si>
    <t>NuevaFactura3151</t>
  </si>
  <si>
    <t>NuevaFactura2503</t>
  </si>
  <si>
    <t>NuevaFactura7349</t>
  </si>
  <si>
    <t>NuevaFactura6305</t>
  </si>
  <si>
    <t>NuevaFactura2532</t>
  </si>
  <si>
    <t>NuevaFactura4983</t>
  </si>
  <si>
    <t>NuevaFactura5382</t>
  </si>
  <si>
    <t>NuevaFactura2521</t>
  </si>
  <si>
    <t>NuevaFactura1653</t>
  </si>
  <si>
    <t>NuevaFactura2250</t>
  </si>
  <si>
    <t>NuevaFactura7791</t>
  </si>
  <si>
    <t>NuevaFactura2447</t>
  </si>
  <si>
    <t>NuevaFactura2563</t>
  </si>
  <si>
    <t>NuevaFactura3350</t>
  </si>
  <si>
    <t>NuevaFactura4978</t>
  </si>
  <si>
    <t>NuevaFactura8332</t>
  </si>
  <si>
    <t>NuevaFactura8072</t>
  </si>
  <si>
    <t>NuevaFactura8613</t>
  </si>
  <si>
    <t>NuevaFactura9922</t>
  </si>
  <si>
    <t>NuevaFactura4796</t>
  </si>
  <si>
    <t>NuevaFactura3185</t>
  </si>
  <si>
    <t>NuevaFactura8928</t>
  </si>
  <si>
    <t>NuevaFactura5562</t>
  </si>
  <si>
    <t>NuevaFactura6090</t>
  </si>
  <si>
    <t>NuevaFactura1138</t>
  </si>
  <si>
    <t>NuevaFactura9966</t>
  </si>
  <si>
    <t>NuevaFactura7420</t>
  </si>
  <si>
    <t>NuevaFactura5683</t>
  </si>
  <si>
    <t>NuevaFactura4719</t>
  </si>
  <si>
    <t>NuevaFactura5723</t>
  </si>
  <si>
    <t>NuevaFactura2907</t>
  </si>
  <si>
    <t>NuevaFactura6178</t>
  </si>
  <si>
    <t>NuevaFactura8296</t>
  </si>
  <si>
    <t>NuevaFactura4163</t>
  </si>
  <si>
    <t>NuevaFactura8579</t>
  </si>
  <si>
    <t>NuevaFactura1207</t>
  </si>
  <si>
    <t>NuevaFactura3867</t>
  </si>
  <si>
    <t>NuevaFactura6580</t>
  </si>
  <si>
    <t>NuevaFactura1366</t>
  </si>
  <si>
    <t>NuevaFactura5404</t>
  </si>
  <si>
    <t>NuevaFactura6850</t>
  </si>
  <si>
    <t>NuevaFactura1312</t>
  </si>
  <si>
    <t>NuevaFactura5356</t>
  </si>
  <si>
    <t>NuevaFactura5946</t>
  </si>
  <si>
    <t>NuevaFactura7453</t>
  </si>
  <si>
    <t>NuevaFactura9232</t>
  </si>
  <si>
    <t>NuevaFactura1429</t>
  </si>
  <si>
    <t>NuevaFactura4658</t>
  </si>
  <si>
    <t>NuevaFactura5915</t>
  </si>
  <si>
    <t>NuevaFactura4411</t>
  </si>
  <si>
    <t>NuevaFactura1851</t>
  </si>
  <si>
    <t>NuevaFactura1092</t>
  </si>
  <si>
    <t>NuevaFactura5136</t>
  </si>
  <si>
    <t>NuevaFactura7253</t>
  </si>
  <si>
    <t>NuevaFactura1553</t>
  </si>
  <si>
    <t>NuevaFactura7692</t>
  </si>
  <si>
    <t>NuevaFactura7373</t>
  </si>
  <si>
    <t>NuevaFactura8602</t>
  </si>
  <si>
    <t>NuevaFactura8962</t>
  </si>
  <si>
    <t>NuevaFactura7598</t>
  </si>
  <si>
    <t>NuevaFactura8080</t>
  </si>
  <si>
    <t>NuevaFactura5672</t>
  </si>
  <si>
    <t>NuevaFactura6661</t>
  </si>
  <si>
    <t>NuevaFactura3816</t>
  </si>
  <si>
    <t>NuevaFactura8558</t>
  </si>
  <si>
    <t>NuevaFactura5563</t>
  </si>
  <si>
    <t>NuevaFactura1160</t>
  </si>
  <si>
    <t>NuevaFactura9201</t>
  </si>
  <si>
    <t>NuevaFactura2025</t>
  </si>
  <si>
    <t>NuevaFactura1297</t>
  </si>
  <si>
    <t>NuevaFactura1731</t>
  </si>
  <si>
    <t>NuevaFactura4070</t>
  </si>
  <si>
    <t>NuevaFactura6653</t>
  </si>
  <si>
    <t>NuevaFactura6987</t>
  </si>
  <si>
    <t>NuevaFactura1575</t>
  </si>
  <si>
    <t>NuevaFactura3899</t>
  </si>
  <si>
    <t>NuevaFactura5705</t>
  </si>
  <si>
    <t>NuevaFactura9397</t>
  </si>
  <si>
    <t>NuevaFactura3391</t>
  </si>
  <si>
    <t>NuevaFactura5544</t>
  </si>
  <si>
    <t>NuevaFactura2837</t>
  </si>
  <si>
    <t>NuevaFactura8340</t>
  </si>
  <si>
    <t>NuevaFactura9719</t>
  </si>
  <si>
    <t>NuevaFactura4533</t>
  </si>
  <si>
    <t>NuevaFactura2440</t>
  </si>
  <si>
    <t>NuevaFactura7633</t>
  </si>
  <si>
    <t>NuevaFactura8854</t>
  </si>
  <si>
    <t>NuevaFactura8675</t>
  </si>
  <si>
    <t>NuevaFactura8157</t>
  </si>
  <si>
    <t>NuevaFactura7510</t>
  </si>
  <si>
    <t>NuevaFactura8844</t>
  </si>
  <si>
    <t>NuevaFactura5485</t>
  </si>
  <si>
    <t>NuevaFactura3510</t>
  </si>
  <si>
    <t>NuevaFactura3220</t>
  </si>
  <si>
    <t>NuevaFactura1230</t>
  </si>
  <si>
    <t>NuevaFactura9020</t>
  </si>
  <si>
    <t>NuevaFactura2266</t>
  </si>
  <si>
    <t>NuevaFactura1678</t>
  </si>
  <si>
    <t>NuevaFactura6826</t>
  </si>
  <si>
    <t>NuevaFactura7700</t>
  </si>
  <si>
    <t>NuevaFactura4109</t>
  </si>
  <si>
    <t>NuevaFactura9714</t>
  </si>
  <si>
    <t>NuevaFactura9128</t>
  </si>
  <si>
    <t>NuevaFactura5003</t>
  </si>
  <si>
    <t>NuevaFactura4919</t>
  </si>
  <si>
    <t>NuevaFactura1015</t>
  </si>
  <si>
    <t>NuevaFactura3800</t>
  </si>
  <si>
    <t>NuevaFactura5374</t>
  </si>
  <si>
    <t>NuevaFactura8374</t>
  </si>
  <si>
    <t>NuevaFactura8716</t>
  </si>
  <si>
    <t>NuevaFactura8705</t>
  </si>
  <si>
    <t>NuevaFactura5853</t>
  </si>
  <si>
    <t>NuevaFactura9342</t>
  </si>
  <si>
    <t>NuevaFactura7477</t>
  </si>
  <si>
    <t>NuevaFactura6594</t>
  </si>
  <si>
    <t>NuevaFactura9866</t>
  </si>
  <si>
    <t>NuevaFactura3043</t>
  </si>
  <si>
    <t>NuevaFactura9298</t>
  </si>
  <si>
    <t>NuevaFactura9698</t>
  </si>
  <si>
    <t>NuevaFactura5973</t>
  </si>
  <si>
    <t>NuevaFactura6489</t>
  </si>
  <si>
    <t>NuevaFactura9467</t>
  </si>
  <si>
    <t>NuevaFactura6754</t>
  </si>
  <si>
    <t>NuevaFactura1478</t>
  </si>
  <si>
    <t>NuevaFactura6906</t>
  </si>
  <si>
    <t>NuevaFactura8678</t>
  </si>
  <si>
    <t>NuevaFactura8894</t>
  </si>
  <si>
    <t>NuevaFactura8823</t>
  </si>
  <si>
    <t>NuevaFactura3044</t>
  </si>
  <si>
    <t>NuevaFactura9197</t>
  </si>
  <si>
    <t>NuevaFactura5854</t>
  </si>
  <si>
    <t>NuevaFactura9610</t>
  </si>
  <si>
    <t>NuevaFactura2583</t>
  </si>
  <si>
    <t>NuevaFactura7215</t>
  </si>
  <si>
    <t>NuevaFactura4023</t>
  </si>
  <si>
    <t>NuevaFactura2078</t>
  </si>
  <si>
    <t>NuevaFactura5289</t>
  </si>
  <si>
    <t>NuevaFactura2226</t>
  </si>
  <si>
    <t>NuevaFactura6448</t>
  </si>
  <si>
    <t>NuevaFactura1124</t>
  </si>
  <si>
    <t>NuevaFactura2208</t>
  </si>
  <si>
    <t>NuevaFactura8076</t>
  </si>
  <si>
    <t>NuevaFactura6268</t>
  </si>
  <si>
    <t>NuevaFactura4029</t>
  </si>
  <si>
    <t>NuevaFactura2472</t>
  </si>
  <si>
    <t>NuevaFactura1044</t>
  </si>
  <si>
    <t>NuevaFactura8335</t>
  </si>
  <si>
    <t>NuevaFactura4954</t>
  </si>
  <si>
    <t>NuevaFactura5047</t>
  </si>
  <si>
    <t>NuevaFactura8659</t>
  </si>
  <si>
    <t>NuevaFactura3484</t>
  </si>
  <si>
    <t>NuevaFactura9254</t>
  </si>
  <si>
    <t>NuevaFactura5159</t>
  </si>
  <si>
    <t>NuevaFactura6962</t>
  </si>
  <si>
    <t>NuevaFactura6821</t>
  </si>
  <si>
    <t>NuevaFactura9230</t>
  </si>
  <si>
    <t>NuevaFactura3999</t>
  </si>
  <si>
    <t>NuevaFactura2850</t>
  </si>
  <si>
    <t>NuevaFactura4350</t>
  </si>
  <si>
    <t>NuevaFactura6842</t>
  </si>
  <si>
    <t>NuevaFactura6927</t>
  </si>
  <si>
    <t>NuevaFactura3340</t>
  </si>
  <si>
    <t>NuevaFactura7366</t>
  </si>
  <si>
    <t>NuevaFactura7991</t>
  </si>
  <si>
    <t>NuevaFactura8897</t>
  </si>
  <si>
    <t>NuevaFactura7101</t>
  </si>
  <si>
    <t>NuevaFactura9405</t>
  </si>
  <si>
    <t>NuevaFactura3437</t>
  </si>
  <si>
    <t>NuevaFactura4521</t>
  </si>
  <si>
    <t>NuevaFactura2001</t>
  </si>
  <si>
    <t>NuevaFactura4418</t>
  </si>
  <si>
    <t>NuevaFactura9398</t>
  </si>
  <si>
    <t>NuevaFactura7714</t>
  </si>
  <si>
    <t>NuevaFactura9383</t>
  </si>
  <si>
    <t>NuevaFactura1152</t>
  </si>
  <si>
    <t>NuevaFactura6361</t>
  </si>
  <si>
    <t>NuevaFactura4473</t>
  </si>
  <si>
    <t>NuevaFactura3932</t>
  </si>
  <si>
    <t>NuevaFactura2255</t>
  </si>
  <si>
    <t>NuevaFactura2059</t>
  </si>
  <si>
    <t>NuevaFactura8525</t>
  </si>
  <si>
    <t>NuevaFactura5702</t>
  </si>
  <si>
    <t>NuevaFactura3655</t>
  </si>
  <si>
    <t>NuevaFactura7000</t>
  </si>
  <si>
    <t>NuevaFactura1254</t>
  </si>
  <si>
    <t>NuevaFactura8441</t>
  </si>
  <si>
    <t>NuevaFactura4128</t>
  </si>
  <si>
    <t>NuevaFactura2082</t>
  </si>
  <si>
    <t>NuevaFactura3093</t>
  </si>
  <si>
    <t>NuevaFactura8234</t>
  </si>
  <si>
    <t>NuevaFactura6794</t>
  </si>
  <si>
    <t>NuevaFactura5628</t>
  </si>
  <si>
    <t>NuevaFactura3018</t>
  </si>
  <si>
    <t>NuevaFactura2951</t>
  </si>
  <si>
    <t>NuevaFactura8733</t>
  </si>
  <si>
    <t>NuevaFactura7999</t>
  </si>
  <si>
    <t>NuevaFactura3430</t>
  </si>
  <si>
    <t>NuevaFactura5127</t>
  </si>
  <si>
    <t>NuevaFactura6903</t>
  </si>
  <si>
    <t>NuevaFactura9612</t>
  </si>
  <si>
    <t>NuevaFactura9427</t>
  </si>
  <si>
    <t>NuevaFactura7802</t>
  </si>
  <si>
    <t>NuevaFactura8699</t>
  </si>
  <si>
    <t>NuevaFactura8852</t>
  </si>
  <si>
    <t>NuevaFactura2586</t>
  </si>
  <si>
    <t>NuevaFactura7610</t>
  </si>
  <si>
    <t>NuevaFactura4891</t>
  </si>
  <si>
    <t>NuevaFactura5828</t>
  </si>
  <si>
    <t>NuevaFactura5814</t>
  </si>
  <si>
    <t>NuevaFactura6874</t>
  </si>
  <si>
    <t>NuevaFactura9080</t>
  </si>
  <si>
    <t>NuevaFactura6982</t>
  </si>
  <si>
    <t>NuevaFactura4677</t>
  </si>
  <si>
    <t>NuevaFactura1809</t>
  </si>
  <si>
    <t>NuevaFactura6204</t>
  </si>
  <si>
    <t>NuevaFactura1900</t>
  </si>
  <si>
    <t>NuevaFactura2094</t>
  </si>
  <si>
    <t>NuevaFactura9536</t>
  </si>
  <si>
    <t>NuevaFactura7885</t>
  </si>
  <si>
    <t>NuevaFactura3601</t>
  </si>
  <si>
    <t>NuevaFactura9371</t>
  </si>
  <si>
    <t>NuevaFactura5673</t>
  </si>
  <si>
    <t>NuevaFactura7472</t>
  </si>
  <si>
    <t>NuevaFactura4498</t>
  </si>
  <si>
    <t>NuevaFactura4551</t>
  </si>
  <si>
    <t>NuevaFactura1188</t>
  </si>
  <si>
    <t>NuevaFactura8055</t>
  </si>
  <si>
    <t>NuevaFactura1239</t>
  </si>
  <si>
    <t>NuevaFactura4507</t>
  </si>
  <si>
    <t>NuevaFactura5017</t>
  </si>
  <si>
    <t>NuevaFactura5958</t>
  </si>
  <si>
    <t>NuevaFactura2376</t>
  </si>
  <si>
    <t>NuevaFactura7716</t>
  </si>
  <si>
    <t>NuevaFactura8594</t>
  </si>
  <si>
    <t>NuevaFactura6783</t>
  </si>
  <si>
    <t>NuevaFactura3120</t>
  </si>
  <si>
    <t>NuevaFactura3920</t>
  </si>
  <si>
    <t>NuevaFactura2941</t>
  </si>
  <si>
    <t>NuevaFactura6142</t>
  </si>
  <si>
    <t>NuevaFactura9557</t>
  </si>
  <si>
    <t>NuevaFactura5617</t>
  </si>
  <si>
    <t>NuevaFactura4858</t>
  </si>
  <si>
    <t>NuevaFactura8518</t>
  </si>
  <si>
    <t>NuevaFactura2564</t>
  </si>
  <si>
    <t>NuevaFactura2686</t>
  </si>
  <si>
    <t>NuevaFactura9917</t>
  </si>
  <si>
    <t>NuevaFactura1426</t>
  </si>
  <si>
    <t>NuevaFactura4945</t>
  </si>
  <si>
    <t>NuevaFactura9500</t>
  </si>
  <si>
    <t>NuevaFactura8541</t>
  </si>
  <si>
    <t>NuevaFactura9843</t>
  </si>
  <si>
    <t>NuevaFactura5759</t>
  </si>
  <si>
    <t>NuevaFactura5185</t>
  </si>
  <si>
    <t>NuevaFactura6985</t>
  </si>
  <si>
    <t>NuevaFactura5148</t>
  </si>
  <si>
    <t>NuevaFactura2003</t>
  </si>
  <si>
    <t>NuevaFactura2183</t>
  </si>
  <si>
    <t>NuevaFactura9822</t>
  </si>
  <si>
    <t>NuevaFactura6356</t>
  </si>
  <si>
    <t>NuevaFactura1224</t>
  </si>
  <si>
    <t>NuevaFactura3260</t>
  </si>
  <si>
    <t>NuevaFactura1265</t>
  </si>
  <si>
    <t>NuevaFactura1232</t>
  </si>
  <si>
    <t>NuevaFactura6579</t>
  </si>
  <si>
    <t>NuevaFactura6563</t>
  </si>
  <si>
    <t>NuevaFactura4229</t>
  </si>
  <si>
    <t>NuevaFactura4585</t>
  </si>
  <si>
    <t>NuevaFactura4877</t>
  </si>
  <si>
    <t>NuevaFactura5721</t>
  </si>
  <si>
    <t>NuevaFactura5308</t>
  </si>
  <si>
    <t>NuevaFactura9942</t>
  </si>
  <si>
    <t>NuevaFactura2180</t>
  </si>
  <si>
    <t>NuevaFactura6126</t>
  </si>
  <si>
    <t>NuevaFactura8531</t>
  </si>
  <si>
    <t>NuevaFactura4489</t>
  </si>
  <si>
    <t>NuevaFactura8082</t>
  </si>
  <si>
    <t>NuevaFactura2436</t>
  </si>
  <si>
    <t>NuevaFactura7012</t>
  </si>
  <si>
    <t>NuevaFactura6389</t>
  </si>
  <si>
    <t>NuevaFactura1592</t>
  </si>
  <si>
    <t>NuevaFactura2888</t>
  </si>
  <si>
    <t>NuevaFactura9531</t>
  </si>
  <si>
    <t>NuevaFactura5167</t>
  </si>
  <si>
    <t>NuevaFactura7175</t>
  </si>
  <si>
    <t>NuevaFactura2600</t>
  </si>
  <si>
    <t>NuevaFactura5302</t>
  </si>
  <si>
    <t>NuevaFactura4213</t>
  </si>
  <si>
    <t>NuevaFactura9967</t>
  </si>
  <si>
    <t>NuevaFactura8364</t>
  </si>
  <si>
    <t>NuevaFactura5529</t>
  </si>
  <si>
    <t>NuevaFactura7773</t>
  </si>
  <si>
    <t>NuevaFactura5081</t>
  </si>
  <si>
    <t>NuevaFactura8779</t>
  </si>
  <si>
    <t>NuevaFactura3700</t>
  </si>
  <si>
    <t>NuevaFactura9393</t>
  </si>
  <si>
    <t>NuevaFactura5500</t>
  </si>
  <si>
    <t>NuevaFactura8999</t>
  </si>
  <si>
    <t>NuevaFactura9636</t>
  </si>
  <si>
    <t>NuevaFactura7783</t>
  </si>
  <si>
    <t>NuevaFactura9589</t>
  </si>
  <si>
    <t>NuevaFactura2401</t>
  </si>
  <si>
    <t>NuevaFactura1497</t>
  </si>
  <si>
    <t>NuevaFactura1053</t>
  </si>
  <si>
    <t>NuevaFactura6272</t>
  </si>
  <si>
    <t>NuevaFactura1669</t>
  </si>
  <si>
    <t>NuevaFactura2131</t>
  </si>
  <si>
    <t>NuevaFactura6954</t>
  </si>
  <si>
    <t>NuevaFactura2400</t>
  </si>
  <si>
    <t>NuevaFactura3060</t>
  </si>
  <si>
    <t>NuevaFactura8249</t>
  </si>
  <si>
    <t>NuevaFactura6680</t>
  </si>
  <si>
    <t>NuevaFactura8207</t>
  </si>
  <si>
    <t>NuevaFactura2152</t>
  </si>
  <si>
    <t>NuevaFactura1963</t>
  </si>
  <si>
    <t>NuevaFactura2195</t>
  </si>
  <si>
    <t>NuevaFactura8643</t>
  </si>
  <si>
    <t>NuevaFactura3454</t>
  </si>
  <si>
    <t>NuevaFactura9695</t>
  </si>
  <si>
    <t>NuevaFactura4074</t>
  </si>
  <si>
    <t>NuevaFactura5400</t>
  </si>
  <si>
    <t>NuevaFactura4016</t>
  </si>
  <si>
    <t>NuevaFactura1749</t>
  </si>
  <si>
    <t>NuevaFactura2419</t>
  </si>
  <si>
    <t>NuevaFactura2914</t>
  </si>
  <si>
    <t>NuevaFactura5048</t>
  </si>
  <si>
    <t>NuevaFactura2708</t>
  </si>
  <si>
    <t>NuevaFactura6405</t>
  </si>
  <si>
    <t>NuevaFactura8905</t>
  </si>
  <si>
    <t>NuevaFactura8334</t>
  </si>
  <si>
    <t>NuevaFactura7431</t>
  </si>
  <si>
    <t>NuevaFactura6186</t>
  </si>
  <si>
    <t>NuevaFactura3914</t>
  </si>
  <si>
    <t>NuevaFactura1840</t>
  </si>
  <si>
    <t>NuevaFactura7216</t>
  </si>
  <si>
    <t>NuevaFactura7748</t>
  </si>
  <si>
    <t>NuevaFactura9011</t>
  </si>
  <si>
    <t>NuevaFactura9337</t>
  </si>
  <si>
    <t>NuevaFactura5898</t>
  </si>
  <si>
    <t>NuevaFactura7720</t>
  </si>
  <si>
    <t>NuevaFactura3052</t>
  </si>
  <si>
    <t>NuevaFactura4511</t>
  </si>
  <si>
    <t>NuevaFactura6008</t>
  </si>
  <si>
    <t>NuevaFactura6814</t>
  </si>
  <si>
    <t>NuevaFactura7525</t>
  </si>
  <si>
    <t>NuevaFactura1601</t>
  </si>
  <si>
    <t>NuevaFactura8177</t>
  </si>
  <si>
    <t>NuevaFactura4184</t>
  </si>
  <si>
    <t>NuevaFactura9394</t>
  </si>
  <si>
    <t>NuevaFactura8492</t>
  </si>
  <si>
    <t>NuevaFactura7642</t>
  </si>
  <si>
    <t>NuevaFactura8351</t>
  </si>
  <si>
    <t>NuevaFactura8868</t>
  </si>
  <si>
    <t>NuevaFactura2556</t>
  </si>
  <si>
    <t>NuevaFactura7260</t>
  </si>
  <si>
    <t>NuevaFactura4620</t>
  </si>
  <si>
    <t>NuevaFactura4157</t>
  </si>
  <si>
    <t>NuevaFactura7911</t>
  </si>
  <si>
    <t>NuevaFactura3013</t>
  </si>
  <si>
    <t>NuevaFactura5526</t>
  </si>
  <si>
    <t>NuevaFactura7881</t>
  </si>
  <si>
    <t>NuevaFactura4414</t>
  </si>
  <si>
    <t>NuevaFactura3763</t>
  </si>
  <si>
    <t>NuevaFactura2585</t>
  </si>
  <si>
    <t>NuevaFactura1630</t>
  </si>
  <si>
    <t>NuevaFactura2969</t>
  </si>
  <si>
    <t>NuevaFactura3360</t>
  </si>
  <si>
    <t>NuevaFactura7224</t>
  </si>
  <si>
    <t>NuevaFactura5625</t>
  </si>
  <si>
    <t>NuevaFactura9256</t>
  </si>
  <si>
    <t>NuevaFactura9462</t>
  </si>
  <si>
    <t>NuevaFactura9243</t>
  </si>
  <si>
    <t>NuevaFactura6117</t>
  </si>
  <si>
    <t>NuevaFactura7967</t>
  </si>
  <si>
    <t>NuevaFactura8551</t>
  </si>
  <si>
    <t>NuevaFactura5998</t>
  </si>
  <si>
    <t>NuevaFactura4819</t>
  </si>
  <si>
    <t>NuevaFactura4360</t>
  </si>
  <si>
    <t>NuevaFactura4601</t>
  </si>
  <si>
    <t>NuevaFactura5719</t>
  </si>
  <si>
    <t>NuevaFactura9494</t>
  </si>
  <si>
    <t>NuevaFactura1388</t>
  </si>
  <si>
    <t>NuevaFactura6586</t>
  </si>
  <si>
    <t>NuevaFactura5869</t>
  </si>
  <si>
    <t>NuevaFactura4080</t>
  </si>
  <si>
    <t>NuevaFactura4629</t>
  </si>
  <si>
    <t>NuevaFactura1642</t>
  </si>
  <si>
    <t>NuevaFactura4829</t>
  </si>
  <si>
    <t>NuevaFactura6376</t>
  </si>
  <si>
    <t>NuevaFactura4787</t>
  </si>
  <si>
    <t>NuevaFactura9403</t>
  </si>
  <si>
    <t>NuevaFactura7401</t>
  </si>
  <si>
    <t>NuevaFactura4110</t>
  </si>
  <si>
    <t>NuevaFactura4882</t>
  </si>
  <si>
    <t>NuevaFactura4743</t>
  </si>
  <si>
    <t>NuevaFactura3457</t>
  </si>
  <si>
    <t>NuevaFactura1184</t>
  </si>
  <si>
    <t>NuevaFactura9505</t>
  </si>
  <si>
    <t>NuevaFactura6149</t>
  </si>
  <si>
    <t>NuevaFactura5936</t>
  </si>
  <si>
    <t>NuevaFactura9008</t>
  </si>
  <si>
    <t>NuevaFactura1300</t>
  </si>
  <si>
    <t>NuevaFactura7075</t>
  </si>
  <si>
    <t>NuevaFactura9938</t>
  </si>
  <si>
    <t>NuevaFactura3789</t>
  </si>
  <si>
    <t>NuevaFactura6716</t>
  </si>
  <si>
    <t>NuevaFactura8591</t>
  </si>
  <si>
    <t>NuevaFactura4775</t>
  </si>
  <si>
    <t>NuevaFactura5596</t>
  </si>
  <si>
    <t>NuevaFactura6359</t>
  </si>
  <si>
    <t>NuevaFactura4843</t>
  </si>
  <si>
    <t>NuevaFactura8026</t>
  </si>
  <si>
    <t>NuevaFactura9009</t>
  </si>
  <si>
    <t>NuevaFactura3393</t>
  </si>
  <si>
    <t>NuevaFactura4267</t>
  </si>
  <si>
    <t>NuevaFactura1356</t>
  </si>
  <si>
    <t>NuevaFactura9842</t>
  </si>
  <si>
    <t>NuevaFactura6483</t>
  </si>
  <si>
    <t>NuevaFactura8246</t>
  </si>
  <si>
    <t>NuevaFactura2061</t>
  </si>
  <si>
    <t>NuevaFactura6259</t>
  </si>
  <si>
    <t>NuevaFactura7184</t>
  </si>
  <si>
    <t>NuevaFactura2164</t>
  </si>
  <si>
    <t>NuevaFactura4369</t>
  </si>
  <si>
    <t>NuevaFactura7304</t>
  </si>
  <si>
    <t>NuevaFactura2355</t>
  </si>
  <si>
    <t>NuevaFactura7780</t>
  </si>
  <si>
    <t>NuevaFactura3267</t>
  </si>
  <si>
    <t>NuevaFactura2727</t>
  </si>
  <si>
    <t>NuevaFactura8867</t>
  </si>
  <si>
    <t>NuevaFactura7272</t>
  </si>
  <si>
    <t>NuevaFactura7225</t>
  </si>
  <si>
    <t>NuevaFactura5912</t>
  </si>
  <si>
    <t>NuevaFactura1173</t>
  </si>
  <si>
    <t>NuevaFactura6069</t>
  </si>
  <si>
    <t>NuevaFactura5259</t>
  </si>
  <si>
    <t>NuevaFactura8971</t>
  </si>
  <si>
    <t>NuevaFactura5731</t>
  </si>
  <si>
    <t>NuevaFactura7848</t>
  </si>
  <si>
    <t>NuevaFactura8893</t>
  </si>
  <si>
    <t>NuevaFactura3049</t>
  </si>
  <si>
    <t>NuevaFactura4644</t>
  </si>
  <si>
    <t>NuevaFactura2803</t>
  </si>
  <si>
    <t>NuevaFactura7601</t>
  </si>
  <si>
    <t>NuevaFactura9723</t>
  </si>
  <si>
    <t>NuevaFactura2715</t>
  </si>
  <si>
    <t>NuevaFactura7059</t>
  </si>
  <si>
    <t>NuevaFactura5203</t>
  </si>
  <si>
    <t>NuevaFactura8914</t>
  </si>
  <si>
    <t>NuevaFactura3768</t>
  </si>
  <si>
    <t>NuevaFactura8022</t>
  </si>
  <si>
    <t>NuevaFactura5727</t>
  </si>
  <si>
    <t>NuevaFactura3886</t>
  </si>
  <si>
    <t>NuevaFactura6127</t>
  </si>
  <si>
    <t>NuevaFactura1580</t>
  </si>
  <si>
    <t>NuevaFactura1945</t>
  </si>
  <si>
    <t>NuevaFactura8291</t>
  </si>
  <si>
    <t>NuevaFactura3177</t>
  </si>
  <si>
    <t>NuevaFactura4091</t>
  </si>
  <si>
    <t>NuevaFactura2922</t>
  </si>
  <si>
    <t>NuevaFactura4696</t>
  </si>
  <si>
    <t>NuevaFactura3707</t>
  </si>
  <si>
    <t>NuevaFactura9367</t>
  </si>
  <si>
    <t>NuevaFactura1638</t>
  </si>
  <si>
    <t>NuevaFactura8605</t>
  </si>
  <si>
    <t>NuevaFactura2299</t>
  </si>
  <si>
    <t>NuevaFactura5292</t>
  </si>
  <si>
    <t>NuevaFactura6279</t>
  </si>
  <si>
    <t>NuevaFactura1882</t>
  </si>
  <si>
    <t>NuevaFactura7141</t>
  </si>
  <si>
    <t>NuevaFactura5282</t>
  </si>
  <si>
    <t>NuevaFactura5317</t>
  </si>
  <si>
    <t>NuevaFactura6404</t>
  </si>
  <si>
    <t>NuevaFactura1594</t>
  </si>
  <si>
    <t>NuevaFactura8799</t>
  </si>
  <si>
    <t>NuevaFactura9826</t>
  </si>
  <si>
    <t>NuevaFactura3537</t>
  </si>
  <si>
    <t>NuevaFactura4759</t>
  </si>
  <si>
    <t>NuevaFactura8184</t>
  </si>
  <si>
    <t>NuevaFactura5935</t>
  </si>
  <si>
    <t>NuevaFactura7552</t>
  </si>
  <si>
    <t>NuevaFactura7072</t>
  </si>
  <si>
    <t>NuevaFactura3784</t>
  </si>
  <si>
    <t>NuevaFactura8903</t>
  </si>
  <si>
    <t>NuevaFactura6172</t>
  </si>
  <si>
    <t>NuevaFactura2488</t>
  </si>
  <si>
    <t>NuevaFactura1236</t>
  </si>
  <si>
    <t>NuevaFactura2967</t>
  </si>
  <si>
    <t>NuevaFactura1605</t>
  </si>
  <si>
    <t>NuevaFactura6957</t>
  </si>
  <si>
    <t>NuevaFactura5434</t>
  </si>
  <si>
    <t>NuevaFactura7677</t>
  </si>
  <si>
    <t>NuevaFactura4744</t>
  </si>
  <si>
    <t>NuevaFactura6026</t>
  </si>
  <si>
    <t>NuevaFactura4381</t>
  </si>
  <si>
    <t>NuevaFactura1869</t>
  </si>
  <si>
    <t>NuevaFactura2927</t>
  </si>
  <si>
    <t>NuevaFactura9690</t>
  </si>
  <si>
    <t>NuevaFactura3812</t>
  </si>
  <si>
    <t>NuevaFactura1807</t>
  </si>
  <si>
    <t>NuevaFactura1709</t>
  </si>
  <si>
    <t>NuevaFactura1068</t>
  </si>
  <si>
    <t>NuevaFactura4254</t>
  </si>
  <si>
    <t>NuevaFactura1987</t>
  </si>
  <si>
    <t>NuevaFactura3873</t>
  </si>
  <si>
    <t>NuevaFactura6062</t>
  </si>
  <si>
    <t>NuevaFactura8223</t>
  </si>
  <si>
    <t>NuevaFactura1797</t>
  </si>
  <si>
    <t>NuevaFactura5603</t>
  </si>
  <si>
    <t>NuevaFactura3650</t>
  </si>
  <si>
    <t>NuevaFactura6851</t>
  </si>
  <si>
    <t>NuevaFactura2216</t>
  </si>
  <si>
    <t>NuevaFactura6737</t>
  </si>
  <si>
    <t>NuevaFactura6727</t>
  </si>
  <si>
    <t>NuevaFactura7585</t>
  </si>
  <si>
    <t>NuevaFactura4046</t>
  </si>
  <si>
    <t>NuevaFactura8690</t>
  </si>
  <si>
    <t>NuevaFactura4802</t>
  </si>
  <si>
    <t>NuevaFactura3171</t>
  </si>
  <si>
    <t>NuevaFactura2101</t>
  </si>
  <si>
    <t>NuevaFactura2382</t>
  </si>
  <si>
    <t>NuevaFactura2786</t>
  </si>
  <si>
    <t>NuevaFactura6576</t>
  </si>
  <si>
    <t>NuevaFactura6300</t>
  </si>
  <si>
    <t>NuevaFactura3346</t>
  </si>
  <si>
    <t>NuevaFactura3246</t>
  </si>
  <si>
    <t>NuevaFactura5800</t>
  </si>
  <si>
    <t>NuevaFactura1946</t>
  </si>
  <si>
    <t>NuevaFactura6116</t>
  </si>
  <si>
    <t>NuevaFactura7537</t>
  </si>
  <si>
    <t>NuevaFactura8375</t>
  </si>
  <si>
    <t>NuevaFactura1957</t>
  </si>
  <si>
    <t>NuevaFactura9849</t>
  </si>
  <si>
    <t>NuevaFactura4681</t>
  </si>
  <si>
    <t>NuevaFactura7356</t>
  </si>
  <si>
    <t>NuevaFactura8321</t>
  </si>
  <si>
    <t>NuevaFactura5044</t>
  </si>
  <si>
    <t>NuevaFactura9571</t>
  </si>
  <si>
    <t>NuevaFactura4100</t>
  </si>
  <si>
    <t>NuevaFactura8217</t>
  </si>
  <si>
    <t>NuevaFactura7828</t>
  </si>
  <si>
    <t>NuevaFactura6581</t>
  </si>
  <si>
    <t>NuevaFactura9104</t>
  </si>
  <si>
    <t>NuevaFactura6238</t>
  </si>
  <si>
    <t>NuevaFactura5604</t>
  </si>
  <si>
    <t>NuevaFactura9835</t>
  </si>
  <si>
    <t>NuevaFactura2891</t>
  </si>
  <si>
    <t>NuevaFactura2878</t>
  </si>
  <si>
    <t>NuevaFactura3704</t>
  </si>
  <si>
    <t>NuevaFactura2466</t>
  </si>
  <si>
    <t>NuevaFactura9076</t>
  </si>
  <si>
    <t>NuevaFactura5392</t>
  </si>
  <si>
    <t>NuevaFactura3645</t>
  </si>
  <si>
    <t>NuevaFactura7799</t>
  </si>
  <si>
    <t>NuevaFactura7862</t>
  </si>
  <si>
    <t>NuevaFactura7629</t>
  </si>
  <si>
    <t>NuevaFactura3433</t>
  </si>
  <si>
    <t>NuevaFactura7759</t>
  </si>
  <si>
    <t>NuevaFactura1058</t>
  </si>
  <si>
    <t>NuevaFactura9296</t>
  </si>
  <si>
    <t>NuevaFactura2245</t>
  </si>
  <si>
    <t>NuevaFactura8103</t>
  </si>
  <si>
    <t>NuevaFactura8629</t>
  </si>
  <si>
    <t>NuevaFactura5994</t>
  </si>
  <si>
    <t>NuevaFactura7396</t>
  </si>
  <si>
    <t>NuevaFactura5118</t>
  </si>
  <si>
    <t>NuevaFactura3281</t>
  </si>
  <si>
    <t>NuevaFactura4782</t>
  </si>
  <si>
    <t>NuevaFactura5626</t>
  </si>
  <si>
    <t>NuevaFactura7303</t>
  </si>
  <si>
    <t>NuevaFactura8912</t>
  </si>
  <si>
    <t>NuevaFactura8621</t>
  </si>
  <si>
    <t>NuevaFactura7336</t>
  </si>
  <si>
    <t>NuevaFactura3666</t>
  </si>
  <si>
    <t>NuevaFactura8093</t>
  </si>
  <si>
    <t>NuevaFactura1377</t>
  </si>
  <si>
    <t>NuevaFactura1701</t>
  </si>
  <si>
    <t>NuevaFactura3730</t>
  </si>
  <si>
    <t>NuevaFactura2680</t>
  </si>
  <si>
    <t>NuevaFactura1157</t>
  </si>
  <si>
    <t>NuevaFactura3560</t>
  </si>
  <si>
    <t>NuevaFactura2859</t>
  </si>
  <si>
    <t>NuevaFactura3616</t>
  </si>
  <si>
    <t>NuevaFactura9233</t>
  </si>
  <si>
    <t>NuevaFactura3442</t>
  </si>
  <si>
    <t>NuevaFactura1440</t>
  </si>
  <si>
    <t>NuevaFactura4093</t>
  </si>
  <si>
    <t>NuevaFactura4682</t>
  </si>
  <si>
    <t>NuevaFactura3862</t>
  </si>
  <si>
    <t>NuevaFactura8915</t>
  </si>
  <si>
    <t>NuevaFactura5569</t>
  </si>
  <si>
    <t>NuevaFactura8892</t>
  </si>
  <si>
    <t>NuevaFactura2486</t>
  </si>
  <si>
    <t>NuevaFactura2142</t>
  </si>
  <si>
    <t>NuevaFactura7077</t>
  </si>
  <si>
    <t>NuevaFactura7543</t>
  </si>
  <si>
    <t>NuevaFactura6677</t>
  </si>
  <si>
    <t>NuevaFactura9432</t>
  </si>
  <si>
    <t>NuevaFactura6611</t>
  </si>
  <si>
    <t>NuevaFactura4875</t>
  </si>
  <si>
    <t>NuevaFactura1445</t>
  </si>
  <si>
    <t>NuevaFactura5165</t>
  </si>
  <si>
    <t>NuevaFactura4158</t>
  </si>
  <si>
    <t>NuevaFactura7823</t>
  </si>
  <si>
    <t>NuevaFactura7250</t>
  </si>
  <si>
    <t>NuevaFactura7220</t>
  </si>
  <si>
    <t>NuevaFactura1813</t>
  </si>
  <si>
    <t>NuevaFactura3335</t>
  </si>
  <si>
    <t>NuevaFactura2960</t>
  </si>
  <si>
    <t>NuevaFactura9774</t>
  </si>
  <si>
    <t>NuevaFactura6685</t>
  </si>
  <si>
    <t>NuevaFactura2509</t>
  </si>
  <si>
    <t>NuevaFactura6245</t>
  </si>
  <si>
    <t>NuevaFactura1399</t>
  </si>
  <si>
    <t>NuevaFactura9799</t>
  </si>
  <si>
    <t>NuevaFactura8743</t>
  </si>
  <si>
    <t>NuevaFactura5678</t>
  </si>
  <si>
    <t>NuevaFactura5070</t>
  </si>
  <si>
    <t>NuevaFactura2364</t>
  </si>
  <si>
    <t>NuevaFactura5667</t>
  </si>
  <si>
    <t>NuevaFactura1330</t>
  </si>
  <si>
    <t>NuevaFactura6812</t>
  </si>
  <si>
    <t>NuevaFactura2940</t>
  </si>
  <si>
    <t>NuevaFactura7675</t>
  </si>
  <si>
    <t>NuevaFactura9359</t>
  </si>
  <si>
    <t>NuevaFactura7183</t>
  </si>
  <si>
    <t>NuevaFactura1803</t>
  </si>
  <si>
    <t>NuevaFactura6302</t>
  </si>
  <si>
    <t>NuevaFactura6121</t>
  </si>
  <si>
    <t>NuevaFactura7322</t>
  </si>
  <si>
    <t>NuevaFactura5341</t>
  </si>
  <si>
    <t>NuevaFactura9837</t>
  </si>
  <si>
    <t>NuevaFactura8329</t>
  </si>
  <si>
    <t>NuevaFactura5315</t>
  </si>
  <si>
    <t>NuevaFactura4202</t>
  </si>
  <si>
    <t>NuevaFactura5186</t>
  </si>
  <si>
    <t>NuevaFactura8383</t>
  </si>
  <si>
    <t>NuevaFactura3906</t>
  </si>
  <si>
    <t>NuevaFactura3164</t>
  </si>
  <si>
    <t>NuevaFactura1627</t>
  </si>
  <si>
    <t>NuevaFactura9914</t>
  </si>
  <si>
    <t>NuevaFactura2811</t>
  </si>
  <si>
    <t>NuevaFactura6064</t>
  </si>
  <si>
    <t>NuevaFactura7379</t>
  </si>
  <si>
    <t>NuevaFactura2855</t>
  </si>
  <si>
    <t>NuevaFactura3701</t>
  </si>
  <si>
    <t>NuevaFactura6679</t>
  </si>
  <si>
    <t>NuevaFactura6057</t>
  </si>
  <si>
    <t>NuevaFactura2754</t>
  </si>
  <si>
    <t>NuevaFactura7089</t>
  </si>
  <si>
    <t>NuevaFactura2321</t>
  </si>
  <si>
    <t>NuevaFactura6797</t>
  </si>
  <si>
    <t>NuevaFactura6798</t>
  </si>
  <si>
    <t>NuevaFactura1289</t>
  </si>
  <si>
    <t>NuevaFactura8378</t>
  </si>
  <si>
    <t>NuevaFactura8232</t>
  </si>
  <si>
    <t>NuevaFactura7418</t>
  </si>
  <si>
    <t>NuevaFactura5043</t>
  </si>
  <si>
    <t>NuevaFactura2636</t>
  </si>
  <si>
    <t>NuevaFactura7884</t>
  </si>
  <si>
    <t>NuevaFactura1095</t>
  </si>
  <si>
    <t>NuevaFactura4513</t>
  </si>
  <si>
    <t>NuevaFactura1793</t>
  </si>
  <si>
    <t>NuevaFactura1024</t>
  </si>
  <si>
    <t>NuevaFactura1411</t>
  </si>
  <si>
    <t>NuevaFactura7210</t>
  </si>
  <si>
    <t>NuevaFactura8149</t>
  </si>
  <si>
    <t>NuevaFactura2709</t>
  </si>
  <si>
    <t>NuevaFactura1871</t>
  </si>
  <si>
    <t>NuevaFactura8964</t>
  </si>
  <si>
    <t>NuevaFactura2160</t>
  </si>
  <si>
    <t>NuevaFactura3074</t>
  </si>
  <si>
    <t>NuevaFactura7281</t>
  </si>
  <si>
    <t>NuevaFactura6923</t>
  </si>
  <si>
    <t>NuevaFactura3073</t>
  </si>
  <si>
    <t>NuevaFactura7056</t>
  </si>
  <si>
    <t>NuevaFactura4739</t>
  </si>
  <si>
    <t>NuevaFactura8358</t>
  </si>
  <si>
    <t>NuevaFactura3364</t>
  </si>
  <si>
    <t>NuevaFactura7397</t>
  </si>
  <si>
    <t>NuevaFactura2379</t>
  </si>
  <si>
    <t>NuevaFactura4148</t>
  </si>
  <si>
    <t>NuevaFactura5407</t>
  </si>
  <si>
    <t>NuevaFactura5711</t>
  </si>
  <si>
    <t>NuevaFactura9875</t>
  </si>
  <si>
    <t>NuevaFactura3992</t>
  </si>
  <si>
    <t>NuevaFactura4240</t>
  </si>
  <si>
    <t>NuevaFactura9675</t>
  </si>
  <si>
    <t>NuevaFactura5087</t>
  </si>
  <si>
    <t>NuevaFactura2689</t>
  </si>
  <si>
    <t>NuevaFactura5740</t>
  </si>
  <si>
    <t>NuevaFactura5691</t>
  </si>
  <si>
    <t>NuevaFactura3077</t>
  </si>
  <si>
    <t>NuevaFactura9754</t>
  </si>
  <si>
    <t>NuevaFactura3252</t>
  </si>
  <si>
    <t>NuevaFactura7053</t>
  </si>
  <si>
    <t>NuevaFactura8774</t>
  </si>
  <si>
    <t>NuevaFactura1211</t>
  </si>
  <si>
    <t>NuevaFactura2168</t>
  </si>
  <si>
    <t>NuevaFactura8346</t>
  </si>
  <si>
    <t>NuevaFactura9539</t>
  </si>
  <si>
    <t>NuevaFactura5900</t>
  </si>
  <si>
    <t>NuevaFactura6569</t>
  </si>
  <si>
    <t>NuevaFactura1977</t>
  </si>
  <si>
    <t>NuevaFactura4943</t>
  </si>
  <si>
    <t>NuevaFactura7248</t>
  </si>
  <si>
    <t>NuevaFactura6419</t>
  </si>
  <si>
    <t>NuevaFactura1190</t>
  </si>
  <si>
    <t>NuevaFactura8410</t>
  </si>
  <si>
    <t>NuevaFactura8916</t>
  </si>
  <si>
    <t>NuevaFactura9940</t>
  </si>
  <si>
    <t>NuevaFactura7487</t>
  </si>
  <si>
    <t>NuevaFactura1618</t>
  </si>
  <si>
    <t>NuevaFactura9724</t>
  </si>
  <si>
    <t>NuevaFactura5212</t>
  </si>
  <si>
    <t>NuevaFactura1507</t>
  </si>
  <si>
    <t>NuevaFactura6854</t>
  </si>
  <si>
    <t>NuevaFactura8101</t>
  </si>
  <si>
    <t>NuevaFactura9765</t>
  </si>
  <si>
    <t>NuevaFactura2792</t>
  </si>
  <si>
    <t>NuevaFactura4094</t>
  </si>
  <si>
    <t>NuevaFactura2851</t>
  </si>
  <si>
    <t>NuevaFactura3034</t>
  </si>
  <si>
    <t>NuevaFactura8932</t>
  </si>
  <si>
    <t>NuevaFactura5344</t>
  </si>
  <si>
    <t>NuevaFactura6401</t>
  </si>
  <si>
    <t>NuevaFactura4885</t>
  </si>
  <si>
    <t>NuevaFactura8385</t>
  </si>
  <si>
    <t>NuevaFactura5040</t>
  </si>
  <si>
    <t>NuevaFactura6220</t>
  </si>
  <si>
    <t>NuevaFactura9742</t>
  </si>
  <si>
    <t>NuevaFactura8886</t>
  </si>
  <si>
    <t>NuevaFactura4359</t>
  </si>
  <si>
    <t>NuevaFactura4292</t>
  </si>
  <si>
    <t>NuevaFactura6038</t>
  </si>
  <si>
    <t>NuevaFactura6159</t>
  </si>
  <si>
    <t>NuevaFactura2762</t>
  </si>
  <si>
    <t>NuevaFactura9846</t>
  </si>
  <si>
    <t>NuevaFactura5180</t>
  </si>
  <si>
    <t>NuevaFactura1368</t>
  </si>
  <si>
    <t>NuevaFactura6414</t>
  </si>
  <si>
    <t>NuevaFactura3721</t>
  </si>
  <si>
    <t>NuevaFactura1852</t>
  </si>
  <si>
    <t>NuevaFactura6332</t>
  </si>
  <si>
    <t>NuevaFactura8070</t>
  </si>
  <si>
    <t>NuevaFactura1958</t>
  </si>
  <si>
    <t>NuevaFactura8811</t>
  </si>
  <si>
    <t>NuevaFactura2386</t>
  </si>
  <si>
    <t>NuevaFactura5874</t>
  </si>
  <si>
    <t>NuevaFactura2957</t>
  </si>
  <si>
    <t>NuevaFactura3299</t>
  </si>
  <si>
    <t>NuevaFactura9305</t>
  </si>
  <si>
    <t>NuevaFactura2194</t>
  </si>
  <si>
    <t>NuevaFactura5651</t>
  </si>
  <si>
    <t>NuevaFactura3627</t>
  </si>
  <si>
    <t>NuevaFactura2274</t>
  </si>
  <si>
    <t>NuevaFactura6570</t>
  </si>
  <si>
    <t>NuevaFactura1056</t>
  </si>
  <si>
    <t>NuevaFactura8305</t>
  </si>
  <si>
    <t>NuevaFactura1794</t>
  </si>
  <si>
    <t>NuevaFactura1829</t>
  </si>
  <si>
    <t>NuevaFactura2451</t>
  </si>
  <si>
    <t>NuevaFactura8457</t>
  </si>
  <si>
    <t>NuevaFactura1480</t>
  </si>
  <si>
    <t>NuevaFactura5178</t>
  </si>
  <si>
    <t>NuevaFactura1876</t>
  </si>
  <si>
    <t>NuevaFactura1587</t>
  </si>
  <si>
    <t>NuevaFactura5396</t>
  </si>
  <si>
    <t>NuevaFactura5361</t>
  </si>
  <si>
    <t>NuevaFactura1489</t>
  </si>
  <si>
    <t>NuevaFactura1492</t>
  </si>
  <si>
    <t>NuevaFactura4176</t>
  </si>
  <si>
    <t>NuevaFactura6914</t>
  </si>
  <si>
    <t>NuevaFactura7480</t>
  </si>
  <si>
    <t>NuevaFactura2892</t>
  </si>
  <si>
    <t>NuevaFactura7020</t>
  </si>
  <si>
    <t>NuevaFactura5448</t>
  </si>
  <si>
    <t>NuevaFactura7709</t>
  </si>
  <si>
    <t>NuevaFactura5196</t>
  </si>
  <si>
    <t>NuevaFactura7698</t>
  </si>
  <si>
    <t>NuevaFactura3841</t>
  </si>
  <si>
    <t>NuevaFactura6197</t>
  </si>
  <si>
    <t>NuevaFactura8035</t>
  </si>
  <si>
    <t>NuevaFactura5975</t>
  </si>
  <si>
    <t>NuevaFactura5995</t>
  </si>
  <si>
    <t>NuevaFactura1103</t>
  </si>
  <si>
    <t>NuevaFactura2310</t>
  </si>
  <si>
    <t>NuevaFactura9950</t>
  </si>
  <si>
    <t>NuevaFactura3178</t>
  </si>
  <si>
    <t>NuevaFactura2574</t>
  </si>
  <si>
    <t>NuevaFactura3631</t>
  </si>
  <si>
    <t>NuevaFactura6964</t>
  </si>
  <si>
    <t>NuevaFactura6549</t>
  </si>
  <si>
    <t>NuevaFactura5894</t>
  </si>
  <si>
    <t>NuevaFactura7754</t>
  </si>
  <si>
    <t>NuevaFactura5210</t>
  </si>
  <si>
    <t>NuevaFactura1277</t>
  </si>
  <si>
    <t>NuevaFactura9185</t>
  </si>
  <si>
    <t>NuevaFactura1875</t>
  </si>
  <si>
    <t>NuevaFactura6867</t>
  </si>
  <si>
    <t>NuevaFactura7903</t>
  </si>
  <si>
    <t>NuevaFactura2880</t>
  </si>
  <si>
    <t>NuevaFactura5499</t>
  </si>
  <si>
    <t>NuevaFactura2749</t>
  </si>
  <si>
    <t>NuevaFactura2103</t>
  </si>
  <si>
    <t>NuevaFactura8225</t>
  </si>
  <si>
    <t>NuevaFactura9421</t>
  </si>
  <si>
    <t>NuevaFactura7241</t>
  </si>
  <si>
    <t>NuevaFactura3226</t>
  </si>
  <si>
    <t>NuevaFactura3583</t>
  </si>
  <si>
    <t>NuevaFactura2566</t>
  </si>
  <si>
    <t>NuevaFactura9116</t>
  </si>
  <si>
    <t>NuevaFactura7940</t>
  </si>
  <si>
    <t>NuevaFactura4812</t>
  </si>
  <si>
    <t>NuevaFactura8020</t>
  </si>
  <si>
    <t>NuevaFactura4212</t>
  </si>
  <si>
    <t>NuevaFactura1455</t>
  </si>
  <si>
    <t>NuevaFactura5309</t>
  </si>
  <si>
    <t>NuevaFactura3884</t>
  </si>
  <si>
    <t>NuevaFactura6587</t>
  </si>
  <si>
    <t>NuevaFactura6968</t>
  </si>
  <si>
    <t>NuevaFactura4907</t>
  </si>
  <si>
    <t>NuevaFactura7723</t>
  </si>
  <si>
    <t>NuevaFactura5892</t>
  </si>
  <si>
    <t>NuevaFactura1824</t>
  </si>
  <si>
    <t>NuevaFactura8923</t>
  </si>
  <si>
    <t>NuevaFactura9287</t>
  </si>
  <si>
    <t>NuevaFactura8727</t>
  </si>
  <si>
    <t>NuevaFactura8847</t>
  </si>
  <si>
    <t>NuevaFactura2664</t>
  </si>
  <si>
    <t>NuevaFactura9641</t>
  </si>
  <si>
    <t>NuevaFactura1764</t>
  </si>
  <si>
    <t>NuevaFactura1877</t>
  </si>
  <si>
    <t>NuevaFactura5601</t>
  </si>
  <si>
    <t>NuevaFactura3406</t>
  </si>
  <si>
    <t>NuevaFactura9271</t>
  </si>
  <si>
    <t>NuevaFactura5534</t>
  </si>
  <si>
    <t>NuevaFactura1565</t>
  </si>
  <si>
    <t>NuevaFactura1596</t>
  </si>
  <si>
    <t>NuevaFactura9089</t>
  </si>
  <si>
    <t>NuevaFactura2418</t>
  </si>
  <si>
    <t>NuevaFactura4538</t>
  </si>
  <si>
    <t>NuevaFactura2320</t>
  </si>
  <si>
    <t>NuevaFactura8933</t>
  </si>
  <si>
    <t>NuevaFactura9065</t>
  </si>
  <si>
    <t>NuevaFactura9055</t>
  </si>
  <si>
    <t>NuevaFactura6902</t>
  </si>
  <si>
    <t>NuevaFactura8077</t>
  </si>
  <si>
    <t>NuevaFactura4930</t>
  </si>
  <si>
    <t>NuevaFactura2819</t>
  </si>
  <si>
    <t>NuevaFactura7498</t>
  </si>
  <si>
    <t>NuevaFactura4555</t>
  </si>
  <si>
    <t>NuevaFactura6056</t>
  </si>
  <si>
    <t>NuevaFactura2584</t>
  </si>
  <si>
    <t>NuevaFactura9156</t>
  </si>
  <si>
    <t>NuevaFactura7949</t>
  </si>
  <si>
    <t>NuevaFactura3186</t>
  </si>
  <si>
    <t>NuevaFactura3624</t>
  </si>
  <si>
    <t>NuevaFactura8647</t>
  </si>
  <si>
    <t>NuevaFactura1385</t>
  </si>
  <si>
    <t>NuevaFactura3288</t>
  </si>
  <si>
    <t>NuevaFactura6924</t>
  </si>
  <si>
    <t>NuevaFactura8254</t>
  </si>
  <si>
    <t>NuevaFactura3291</t>
  </si>
  <si>
    <t>NuevaFactura5514</t>
  </si>
  <si>
    <t>NuevaFactura5920</t>
  </si>
  <si>
    <t>NuevaFactura5857</t>
  </si>
  <si>
    <t>NuevaFactura2656</t>
  </si>
  <si>
    <t>NuevaFactura8860</t>
  </si>
  <si>
    <t>NuevaFactura6836</t>
  </si>
  <si>
    <t>NuevaFactura8900</t>
  </si>
  <si>
    <t>NuevaFactura2759</t>
  </si>
  <si>
    <t>NuevaFactura6124</t>
  </si>
  <si>
    <t>NuevaFactura3358</t>
  </si>
  <si>
    <t>NuevaFactura1081</t>
  </si>
  <si>
    <t>NuevaFactura6160</t>
  </si>
  <si>
    <t>NuevaFactura6170</t>
  </si>
  <si>
    <t>NuevaFactura6271</t>
  </si>
  <si>
    <t>NuevaFactura9079</t>
  </si>
  <si>
    <t>NuevaFactura9390</t>
  </si>
  <si>
    <t>NuevaFactura7566</t>
  </si>
  <si>
    <t>NuevaFactura3669</t>
  </si>
  <si>
    <t>NuevaFactura3357</t>
  </si>
  <si>
    <t>NuevaFactura1956</t>
  </si>
  <si>
    <t>NuevaFactura5539</t>
  </si>
  <si>
    <t>NuevaFactura4281</t>
  </si>
  <si>
    <t>NuevaFactura9908</t>
  </si>
  <si>
    <t>NuevaFactura1395</t>
  </si>
  <si>
    <t>NuevaFactura2900</t>
  </si>
  <si>
    <t>NuevaFactura5897</t>
  </si>
  <si>
    <t>NuevaFactura4751</t>
  </si>
  <si>
    <t>NuevaFactura3242</t>
  </si>
  <si>
    <t>NuevaFactura2240</t>
  </si>
  <si>
    <t>NuevaFactura5038</t>
  </si>
  <si>
    <t>NuevaFactura2411</t>
  </si>
  <si>
    <t>NuevaFactura7568</t>
  </si>
  <si>
    <t>NuevaFactura1290</t>
  </si>
  <si>
    <t>NuevaFactura1820</t>
  </si>
  <si>
    <t>NuevaFactura9888</t>
  </si>
  <si>
    <t>NuevaFactura7325</t>
  </si>
  <si>
    <t>NuevaFactura6779</t>
  </si>
  <si>
    <t>NuevaFactura4135</t>
  </si>
  <si>
    <t>NuevaFactura2601</t>
  </si>
  <si>
    <t>NuevaFactura3396</t>
  </si>
  <si>
    <t>NuevaFactura6522</t>
  </si>
  <si>
    <t>NuevaFactura2753</t>
  </si>
  <si>
    <t>NuevaFactura6501</t>
  </si>
  <si>
    <t>NuevaFactura5381</t>
  </si>
  <si>
    <t>NuevaFactura8972</t>
  </si>
  <si>
    <t>NuevaFactura4575</t>
  </si>
  <si>
    <t>NuevaFactura7010</t>
  </si>
  <si>
    <t>NuevaFactura8935</t>
  </si>
  <si>
    <t>NuevaFactura7351</t>
  </si>
  <si>
    <t>NuevaFactura4067</t>
  </si>
  <si>
    <t>NuevaFactura3982</t>
  </si>
  <si>
    <t>NuevaFactura1527</t>
  </si>
  <si>
    <t>NuevaFactura4207</t>
  </si>
  <si>
    <t>NuevaFactura1673</t>
  </si>
  <si>
    <t>NuevaFactura1583</t>
  </si>
  <si>
    <t>NuevaFactura2327</t>
  </si>
  <si>
    <t>NuevaFactura1288</t>
  </si>
  <si>
    <t>NuevaFactura4141</t>
  </si>
  <si>
    <t>NuevaFactura7594</t>
  </si>
  <si>
    <t>NuevaFactura3384</t>
  </si>
  <si>
    <t>NuevaFactura7218</t>
  </si>
  <si>
    <t>NuevaFactura5022</t>
  </si>
  <si>
    <t>NuevaFactura4415</t>
  </si>
  <si>
    <t>NuevaFactura1883</t>
  </si>
  <si>
    <t>NuevaFactura5149</t>
  </si>
  <si>
    <t>NuevaFactura1028</t>
  </si>
  <si>
    <t>NuevaFactura9661</t>
  </si>
  <si>
    <t>NuevaFactura8183</t>
  </si>
  <si>
    <t>NuevaFactura3272</t>
  </si>
  <si>
    <t>NuevaFactura9952</t>
  </si>
  <si>
    <t>NuevaFactura2728</t>
  </si>
  <si>
    <t>NuevaFactura4703</t>
  </si>
  <si>
    <t>NuevaFactura2172</t>
  </si>
  <si>
    <t>NuevaFactura3138</t>
  </si>
  <si>
    <t>NuevaFactura4072</t>
  </si>
  <si>
    <t>NuevaFactura4580</t>
  </si>
  <si>
    <t>NuevaFactura1262</t>
  </si>
  <si>
    <t>NuevaFactura9983</t>
  </si>
  <si>
    <t>NuevaFactura9097</t>
  </si>
  <si>
    <t>NuevaFactura9660</t>
  </si>
  <si>
    <t>NuevaFactura4363</t>
  </si>
  <si>
    <t>NuevaFactura9502</t>
  </si>
  <si>
    <t>NuevaFactura1777</t>
  </si>
  <si>
    <t>NuevaFactura8087</t>
  </si>
  <si>
    <t>NuevaFactura6274</t>
  </si>
  <si>
    <t>NuevaFactura7511</t>
  </si>
  <si>
    <t>NuevaFactura2189</t>
  </si>
  <si>
    <t>NuevaFactura8322</t>
  </si>
  <si>
    <t>NuevaFactura3094</t>
  </si>
  <si>
    <t>NuevaFactura7170</t>
  </si>
  <si>
    <t>NuevaFactura4892</t>
  </si>
  <si>
    <t>NuevaFactura1494</t>
  </si>
  <si>
    <t>NuevaFactura4283</t>
  </si>
  <si>
    <t>NuevaFactura4313</t>
  </si>
  <si>
    <t>NuevaFactura4890</t>
  </si>
  <si>
    <t>NuevaFactura9412</t>
  </si>
  <si>
    <t>NuevaFactura3315</t>
  </si>
  <si>
    <t>NuevaFactura5141</t>
  </si>
  <si>
    <t>NuevaFactura5067</t>
  </si>
  <si>
    <t>NuevaFactura6531</t>
  </si>
  <si>
    <t>NuevaFactura5701</t>
  </si>
  <si>
    <t>NuevaFactura2795</t>
  </si>
  <si>
    <t>NuevaFactura6283</t>
  </si>
  <si>
    <t>NuevaFactura2655</t>
  </si>
  <si>
    <t>NuevaFactura6773</t>
  </si>
  <si>
    <t>NuevaFactura7133</t>
  </si>
  <si>
    <t>NuevaFactura5408</t>
  </si>
  <si>
    <t>NuevaFactura7301</t>
  </si>
  <si>
    <t>NuevaFactura1291</t>
  </si>
  <si>
    <t>NuevaFactura4143</t>
  </si>
  <si>
    <t>NuevaFactura8278</t>
  </si>
  <si>
    <t>NuevaFactura1321</t>
  </si>
  <si>
    <t>NuevaFactura6458</t>
  </si>
  <si>
    <t>NuevaFactura9834</t>
  </si>
  <si>
    <t>NuevaFactura9603</t>
  </si>
  <si>
    <t>NuevaFactura3110</t>
  </si>
  <si>
    <t>NuevaFactura2755</t>
  </si>
  <si>
    <t>NuevaFactura3421</t>
  </si>
  <si>
    <t>NuevaFactura9346</t>
  </si>
  <si>
    <t>NuevaFactura4330</t>
  </si>
  <si>
    <t>NuevaFactura3233</t>
  </si>
  <si>
    <t>NuevaFactura4591</t>
  </si>
  <si>
    <t>NuevaFactura9273</t>
  </si>
  <si>
    <t>NuevaFactura4004</t>
  </si>
  <si>
    <t>NuevaFactura4454</t>
  </si>
  <si>
    <t>NuevaFactura3051</t>
  </si>
  <si>
    <t>NuevaFactura8369</t>
  </si>
  <si>
    <t>NuevaFactura4764</t>
  </si>
  <si>
    <t>NuevaFactura2684</t>
  </si>
  <si>
    <t>NuevaFactura6517</t>
  </si>
  <si>
    <t>NuevaFactura5146</t>
  </si>
  <si>
    <t>NuevaFactura3224</t>
  </si>
  <si>
    <t>NuevaFactura9548</t>
  </si>
  <si>
    <t>NuevaFactura1428</t>
  </si>
  <si>
    <t>NuevaFactura1309</t>
  </si>
  <si>
    <t>NuevaFactura4179</t>
  </si>
  <si>
    <t>NuevaFactura3149</t>
  </si>
  <si>
    <t>NuevaFactura2311</t>
  </si>
  <si>
    <t>NuevaFactura8908</t>
  </si>
  <si>
    <t>NuevaFactura1079</t>
  </si>
  <si>
    <t>NuevaFactura1937</t>
  </si>
  <si>
    <t>NuevaFactura5934</t>
  </si>
  <si>
    <t>NuevaFactura2380</t>
  </si>
  <si>
    <t>NuevaFactura4598</t>
  </si>
  <si>
    <t>NuevaFactura2359</t>
  </si>
  <si>
    <t>NuevaFactura4187</t>
  </si>
  <si>
    <t>NuevaFactura9428</t>
  </si>
  <si>
    <t>NuevaFactura5441</t>
  </si>
  <si>
    <t>NuevaFactura1179</t>
  </si>
  <si>
    <t>NuevaFactura8822</t>
  </si>
  <si>
    <t>NuevaFactura6567</t>
  </si>
  <si>
    <t>NuevaFactura3084</t>
  </si>
  <si>
    <t>NuevaFactura2961</t>
  </si>
  <si>
    <t>NuevaFactura5890</t>
  </si>
  <si>
    <t>NuevaFactura3705</t>
  </si>
  <si>
    <t>NuevaFactura6067</t>
  </si>
  <si>
    <t>NuevaFactura3545</t>
  </si>
  <si>
    <t>NuevaFactura1088</t>
  </si>
  <si>
    <t>NuevaFactura9710</t>
  </si>
  <si>
    <t>NuevaFactura2723</t>
  </si>
  <si>
    <t>NuevaFactura2529</t>
  </si>
  <si>
    <t>NuevaFactura4754</t>
  </si>
  <si>
    <t>NuevaFactura9124</t>
  </si>
  <si>
    <t>NuevaFactura8902</t>
  </si>
  <si>
    <t>NuevaFactura1590</t>
  </si>
  <si>
    <t>NuevaFactura7312</t>
  </si>
  <si>
    <t>NuevaFactura9447</t>
  </si>
  <si>
    <t>NuevaFactura6373</t>
  </si>
  <si>
    <t>NuevaFactura7784</t>
  </si>
  <si>
    <t>NuevaFactura3282</t>
  </si>
  <si>
    <t>NuevaFactura5893</t>
  </si>
  <si>
    <t>NuevaFactura5101</t>
  </si>
  <si>
    <t>NuevaFactura2614</t>
  </si>
  <si>
    <t>NuevaFactura8614</t>
  </si>
  <si>
    <t>NuevaFactura6049</t>
  </si>
  <si>
    <t>NuevaFactura5324</t>
  </si>
  <si>
    <t>NuevaFactura7853</t>
  </si>
  <si>
    <t>NuevaFactura2690</t>
  </si>
  <si>
    <t>NuevaFactura8862</t>
  </si>
  <si>
    <t>NuevaFactura9014</t>
  </si>
  <si>
    <t>NuevaFactura2889</t>
  </si>
  <si>
    <t>NuevaFactura9669</t>
  </si>
  <si>
    <t>NuevaFactura8597</t>
  </si>
  <si>
    <t>NuevaFactura3212</t>
  </si>
  <si>
    <t>NuevaFactura6780</t>
  </si>
  <si>
    <t>NuevaFactura9257</t>
  </si>
  <si>
    <t>NuevaFactura1842</t>
  </si>
  <si>
    <t>NuevaFactura8036</t>
  </si>
  <si>
    <t>NuevaFactura7671</t>
  </si>
  <si>
    <t>NuevaFactura2661</t>
  </si>
  <si>
    <t>NuevaFactura8706</t>
  </si>
  <si>
    <t>NuevaFactura3401</t>
  </si>
  <si>
    <t>NuevaFactura6986</t>
  </si>
  <si>
    <t>NuevaFactura6111</t>
  </si>
  <si>
    <t>NuevaFactura4870</t>
  </si>
  <si>
    <t>NuevaFactura5656</t>
  </si>
  <si>
    <t>NuevaFactura2867</t>
  </si>
  <si>
    <t>NuevaFactura6584</t>
  </si>
  <si>
    <t>NuevaFactura6536</t>
  </si>
  <si>
    <t>NuevaFactura9974</t>
  </si>
  <si>
    <t>NuevaFactura6436</t>
  </si>
  <si>
    <t>NuevaFactura2471</t>
  </si>
  <si>
    <t>NuevaFactura8135</t>
  </si>
  <si>
    <t>NuevaFactura9370</t>
  </si>
  <si>
    <t>NuevaFactura7374</t>
  </si>
  <si>
    <t>NuevaFactura1029</t>
  </si>
  <si>
    <t>NuevaFactura9654</t>
  </si>
  <si>
    <t>NuevaFactura8703</t>
  </si>
  <si>
    <t>NuevaFactura3209</t>
  </si>
  <si>
    <t>NuevaFactura5774</t>
  </si>
  <si>
    <t>NuevaFactura6079</t>
  </si>
  <si>
    <t>NuevaFactura1038</t>
  </si>
  <si>
    <t>NuevaFactura3996</t>
  </si>
  <si>
    <t>NuevaFactura8377</t>
  </si>
  <si>
    <t>NuevaFactura2111</t>
  </si>
  <si>
    <t>NuevaFactura3998</t>
  </si>
  <si>
    <t>NuevaFactura3765</t>
  </si>
  <si>
    <t>NuevaFactura6025</t>
  </si>
  <si>
    <t>NuevaFactura2718</t>
  </si>
  <si>
    <t>NuevaFactura3817</t>
  </si>
  <si>
    <t>NuevaFactura2019</t>
  </si>
  <si>
    <t>NuevaFactura9825</t>
  </si>
  <si>
    <t>NuevaFactura4302</t>
  </si>
  <si>
    <t>NuevaFactura7106</t>
  </si>
  <si>
    <t>NuevaFactura4691</t>
  </si>
  <si>
    <t>NuevaFactura4926</t>
  </si>
  <si>
    <t>NuevaFactura6106</t>
  </si>
  <si>
    <t>NuevaFactura2306</t>
  </si>
  <si>
    <t>NuevaFactura8025</t>
  </si>
  <si>
    <t>NuevaFactura6707</t>
  </si>
  <si>
    <t>NuevaFactura5498</t>
  </si>
  <si>
    <t>NuevaFactura1193</t>
  </si>
  <si>
    <t>NuevaFactura3547</t>
  </si>
  <si>
    <t>NuevaFactura3819</t>
  </si>
  <si>
    <t>NuevaFactura2372</t>
  </si>
  <si>
    <t>NuevaFactura7257</t>
  </si>
  <si>
    <t>NuevaFactura3606</t>
  </si>
  <si>
    <t>NuevaFactura2196</t>
  </si>
  <si>
    <t>NuevaFactura1818</t>
  </si>
  <si>
    <t>NuevaFactura1951</t>
  </si>
  <si>
    <t>NuevaFactura9169</t>
  </si>
  <si>
    <t>NuevaFactura8300</t>
  </si>
  <si>
    <t>NuevaFactura2812</t>
  </si>
  <si>
    <t>NuevaFactura4769</t>
  </si>
  <si>
    <t>NuevaFactura6363</t>
  </si>
  <si>
    <t>NuevaFactura7600</t>
  </si>
  <si>
    <t>NuevaFactura3412</t>
  </si>
  <si>
    <t>NuevaFactura6693</t>
  </si>
  <si>
    <t>NuevaFactura1804</t>
  </si>
  <si>
    <t>NuevaFactura2045</t>
  </si>
  <si>
    <t>NuevaFactura8111</t>
  </si>
  <si>
    <t>NuevaFactura1326</t>
  </si>
  <si>
    <t>NuevaFactura3192</t>
  </si>
  <si>
    <t>NuevaFactura7008</t>
  </si>
  <si>
    <t>NuevaFactura4021</t>
  </si>
  <si>
    <t>NuevaFactura9191</t>
  </si>
  <si>
    <t>NuevaFactura4011</t>
  </si>
  <si>
    <t>NuevaFactura3683</t>
  </si>
  <si>
    <t>NuevaFactura8731</t>
  </si>
  <si>
    <t>NuevaFactura9883</t>
  </si>
  <si>
    <t>NuevaFactura8193</t>
  </si>
  <si>
    <t>NuevaFactura3225</t>
  </si>
  <si>
    <t>NuevaFactura1733</t>
  </si>
  <si>
    <t>NuevaFactura7474</t>
  </si>
  <si>
    <t>NuevaFactura2297</t>
  </si>
  <si>
    <t>NuevaFactura4750</t>
  </si>
  <si>
    <t>NuevaFactura7749</t>
  </si>
  <si>
    <t>NuevaFactura9600</t>
  </si>
  <si>
    <t>NuevaFactura7496</t>
  </si>
  <si>
    <t>NuevaFactura1891</t>
  </si>
  <si>
    <t>NuevaFactura1341</t>
  </si>
  <si>
    <t>NuevaFactura8979</t>
  </si>
  <si>
    <t>NuevaFactura3844</t>
  </si>
  <si>
    <t>NuevaFactura1734</t>
  </si>
  <si>
    <t>NuevaFactura7902</t>
  </si>
  <si>
    <t>NuevaFactura5094</t>
  </si>
  <si>
    <t>NuevaFactura9314</t>
  </si>
  <si>
    <t>NuevaFactura8656</t>
  </si>
  <si>
    <t>NuevaFactura6953</t>
  </si>
  <si>
    <t>NuevaFactura8131</t>
  </si>
  <si>
    <t>NuevaFactura5160</t>
  </si>
  <si>
    <t>NuevaFactura5688</t>
  </si>
  <si>
    <t>NuevaFactura9180</t>
  </si>
  <si>
    <t>NuevaFactura3154</t>
  </si>
  <si>
    <t>NuevaFactura2836</t>
  </si>
  <si>
    <t>NuevaFactura6152</t>
  </si>
  <si>
    <t>NuevaFactura8848</t>
  </si>
  <si>
    <t>NuevaFactura9749</t>
  </si>
  <si>
    <t>NuevaFactura7834</t>
  </si>
  <si>
    <t>NuevaFactura6096</t>
  </si>
  <si>
    <t>NuevaFactura9041</t>
  </si>
  <si>
    <t>NuevaFactura5876</t>
  </si>
  <si>
    <t>NuevaFactura4524</t>
  </si>
  <si>
    <t>NuevaFactura7792</t>
  </si>
  <si>
    <t>NuevaFactura9441</t>
  </si>
  <si>
    <t>NuevaFactura5947</t>
  </si>
  <si>
    <t>NuevaFactura5276</t>
  </si>
  <si>
    <t>NuevaFactura5163</t>
  </si>
  <si>
    <t>NuevaFactura4111</t>
  </si>
  <si>
    <t>NuevaFactura1286</t>
  </si>
  <si>
    <t>NuevaFactura7569</t>
  </si>
  <si>
    <t>NuevaFactura7825</t>
  </si>
  <si>
    <t>NuevaFactura9464</t>
  </si>
  <si>
    <t>NuevaFactura1241</t>
  </si>
  <si>
    <t>NuevaFactura2970</t>
  </si>
  <si>
    <t>NuevaFactura4523</t>
  </si>
  <si>
    <t>NuevaFactura4741</t>
  </si>
  <si>
    <t>NuevaFactura1149</t>
  </si>
  <si>
    <t>NuevaFactura2244</t>
  </si>
  <si>
    <t>NuevaFactura5213</t>
  </si>
  <si>
    <t>NuevaFactura4666</t>
  </si>
  <si>
    <t>NuevaFactura9236</t>
  </si>
  <si>
    <t>NuevaFactura6060</t>
  </si>
  <si>
    <t>NuevaFactura3954</t>
  </si>
  <si>
    <t>NuevaFactura6070</t>
  </si>
  <si>
    <t>NuevaFactura8215</t>
  </si>
  <si>
    <t>NuevaFactura1543</t>
  </si>
  <si>
    <t>NuevaFactura7889</t>
  </si>
  <si>
    <t>NuevaFactura8626</t>
  </si>
  <si>
    <t>NuevaFactura7914</t>
  </si>
  <si>
    <t>NuevaFactura2649</t>
  </si>
  <si>
    <t>NuevaFactura4199</t>
  </si>
  <si>
    <t>NuevaFactura9683</t>
  </si>
  <si>
    <t>NuevaFactura3336</t>
  </si>
  <si>
    <t>NuevaFactura9338</t>
  </si>
  <si>
    <t>NuevaFactura1094</t>
  </si>
  <si>
    <t>NuevaFactura3519</t>
  </si>
  <si>
    <t>NuevaFactura1859</t>
  </si>
  <si>
    <t>NuevaFactura3368</t>
  </si>
  <si>
    <t>NuevaFactura2307</t>
  </si>
  <si>
    <t>NuevaFactura2588</t>
  </si>
  <si>
    <t>NuevaFactura4152</t>
  </si>
  <si>
    <t>NuevaFactura9472</t>
  </si>
  <si>
    <t>NuevaFactura8539</t>
  </si>
  <si>
    <t>NuevaFactura1417</t>
  </si>
  <si>
    <t>NuevaFactura1112</t>
  </si>
  <si>
    <t>NuevaFactura5993</t>
  </si>
  <si>
    <t>NuevaFactura9712</t>
  </si>
  <si>
    <t>NuevaFactura3941</t>
  </si>
  <si>
    <t>NuevaFactura6431</t>
  </si>
  <si>
    <t>NuevaFactura7103</t>
  </si>
  <si>
    <t>NuevaFactura8143</t>
  </si>
  <si>
    <t>NuevaFactura1187</t>
  </si>
  <si>
    <t>NuevaFactura5804</t>
  </si>
  <si>
    <t>NuevaFactura7921</t>
  </si>
  <si>
    <t>NuevaFactura6597</t>
  </si>
  <si>
    <t>NuevaFactura8646</t>
  </si>
  <si>
    <t>NuevaFactura8945</t>
  </si>
  <si>
    <t>NuevaFactura3091</t>
  </si>
  <si>
    <t>NuevaFactura6734</t>
  </si>
  <si>
    <t>NuevaFactura1449</t>
  </si>
  <si>
    <t>NuevaFactura1652</t>
  </si>
  <si>
    <t>NuevaFactura9977</t>
  </si>
  <si>
    <t>NuevaFactura6518</t>
  </si>
  <si>
    <t>NuevaFactura7731</t>
  </si>
  <si>
    <t>NuevaFactura8505</t>
  </si>
  <si>
    <t>NuevaFactura5133</t>
  </si>
  <si>
    <t>NuevaFactura1509</t>
  </si>
  <si>
    <t>NuevaFactura3058</t>
  </si>
  <si>
    <t>NuevaFactura3439</t>
  </si>
  <si>
    <t>NuevaFactura6441</t>
  </si>
  <si>
    <t>NuevaFactura3670</t>
  </si>
  <si>
    <t>NuevaFactura5156</t>
  </si>
  <si>
    <t>NuevaFactura8091</t>
  </si>
  <si>
    <t>NuevaFactura8390</t>
  </si>
  <si>
    <t>NuevaFactura4980</t>
  </si>
  <si>
    <t>NuevaFactura6572</t>
  </si>
  <si>
    <t>NuevaFactura3820</t>
  </si>
  <si>
    <t>NuevaFactura1214</t>
  </si>
  <si>
    <t>NuevaFactura1097</t>
  </si>
  <si>
    <t>NuevaFactura5502</t>
  </si>
  <si>
    <t>NuevaFactura3881</t>
  </si>
  <si>
    <t>NuevaFactura4894</t>
  </si>
  <si>
    <t>NuevaFactura9920</t>
  </si>
  <si>
    <t>NuevaFactura6323</t>
  </si>
  <si>
    <t>NuevaFactura7294</t>
  </si>
  <si>
    <t>NuevaFactura6752</t>
  </si>
  <si>
    <t>NuevaFactura4807</t>
  </si>
  <si>
    <t>NuevaFactura1792</t>
  </si>
  <si>
    <t>NuevaFactura6491</t>
  </si>
  <si>
    <t>NuevaFactura3747</t>
  </si>
  <si>
    <t>NuevaFactura3500</t>
  </si>
  <si>
    <t>NuevaFactura8264</t>
  </si>
  <si>
    <t>NuevaFactura6442</t>
  </si>
  <si>
    <t>NuevaFactura5649</t>
  </si>
  <si>
    <t>NuevaFactura6843</t>
  </si>
  <si>
    <t>NuevaFactura1578</t>
  </si>
  <si>
    <t>NuevaFactura5742</t>
  </si>
  <si>
    <t>NuevaFactura7950</t>
  </si>
  <si>
    <t>NuevaFactura5844</t>
  </si>
  <si>
    <t>NuevaFactura6652</t>
  </si>
  <si>
    <t>NuevaFactura6816</t>
  </si>
  <si>
    <t>NuevaFactura2349</t>
  </si>
  <si>
    <t>NuevaFactura6467</t>
  </si>
  <si>
    <t>NuevaFactura5046</t>
  </si>
  <si>
    <t>NuevaFactura8421</t>
  </si>
  <si>
    <t>NuevaFactura3944</t>
  </si>
  <si>
    <t>NuevaFactura1206</t>
  </si>
  <si>
    <t>NuevaFactura1110</t>
  </si>
  <si>
    <t>NuevaFactura7627</t>
  </si>
  <si>
    <t>NuevaFactura5790</t>
  </si>
  <si>
    <t>NuevaFactura8583</t>
  </si>
  <si>
    <t>NuevaFactura1284</t>
  </si>
  <si>
    <t>NuevaFactura7285</t>
  </si>
  <si>
    <t>NuevaFactura4303</t>
  </si>
  <si>
    <t>NuevaFactura8456</t>
  </si>
  <si>
    <t>NuevaFactura8229</t>
  </si>
  <si>
    <t>NuevaFactura5747</t>
  </si>
  <si>
    <t>NuevaFactura7587</t>
  </si>
  <si>
    <t>NuevaFactura5752</t>
  </si>
  <si>
    <t>NuevaFactura6284</t>
  </si>
  <si>
    <t>NuevaFactura6490</t>
  </si>
  <si>
    <t>NuevaFactura7118</t>
  </si>
  <si>
    <t>NuevaFactura2548</t>
  </si>
  <si>
    <t>NuevaFactura3885</t>
  </si>
  <si>
    <t>NuevaFactura3849</t>
  </si>
  <si>
    <t>NuevaFactura2733</t>
  </si>
  <si>
    <t>NuevaFactura8804</t>
  </si>
  <si>
    <t>NuevaFactura1264</t>
  </si>
  <si>
    <t>NuevaFactura8344</t>
  </si>
  <si>
    <t>NuevaFactura9289</t>
  </si>
  <si>
    <t>NuevaFactura7778</t>
  </si>
  <si>
    <t>NuevaFactura9278</t>
  </si>
  <si>
    <t>NuevaFactura4910</t>
  </si>
  <si>
    <t>NuevaFactura1251</t>
  </si>
  <si>
    <t>NuevaFactura3628</t>
  </si>
  <si>
    <t>NuevaFactura6351</t>
  </si>
  <si>
    <t>NuevaFactura2385</t>
  </si>
  <si>
    <t>NuevaFactura4191</t>
  </si>
  <si>
    <t>NuevaFactura5054</t>
  </si>
  <si>
    <t>NuevaFactura2404</t>
  </si>
  <si>
    <t>NuevaFactura6330</t>
  </si>
  <si>
    <t>NuevaFactura2020</t>
  </si>
  <si>
    <t>NuevaFactura6506</t>
  </si>
  <si>
    <t>NuevaFactura9246</t>
  </si>
  <si>
    <t>NuevaFactura7360</t>
  </si>
  <si>
    <t>NuevaFactura3208</t>
  </si>
  <si>
    <t>NuevaFactura4935</t>
  </si>
  <si>
    <t>NuevaFactura6103</t>
  </si>
  <si>
    <t>NuevaFactura5763</t>
  </si>
  <si>
    <t>NuevaFactura2431</t>
  </si>
  <si>
    <t>NuevaFactura3222</t>
  </si>
  <si>
    <t>NuevaFactura3810</t>
  </si>
  <si>
    <t>NuevaFactura8485</t>
  </si>
  <si>
    <t>NuevaFactura7048</t>
  </si>
  <si>
    <t>NuevaFactura8532</t>
  </si>
  <si>
    <t>NuevaFactura1811</t>
  </si>
  <si>
    <t>NuevaFactura3636</t>
  </si>
  <si>
    <t>NuevaFactura4261</t>
  </si>
  <si>
    <t>NuevaFactura7827</t>
  </si>
  <si>
    <t>NuevaFactura1392</t>
  </si>
  <si>
    <t>NuevaFactura4444</t>
  </si>
  <si>
    <t>NuevaFactura6938</t>
  </si>
  <si>
    <t>NuevaFactura3250</t>
  </si>
  <si>
    <t>NuevaFactura3673</t>
  </si>
  <si>
    <t>NuevaFactura5957</t>
  </si>
  <si>
    <t>NuevaFactura9274</t>
  </si>
  <si>
    <t>NuevaFactura7050</t>
  </si>
  <si>
    <t>NuevaFactura9626</t>
  </si>
  <si>
    <t>NuevaFactura6139</t>
  </si>
  <si>
    <t>NuevaFactura3292</t>
  </si>
  <si>
    <t>NuevaFactura4245</t>
  </si>
  <si>
    <t>NuevaFactura2688</t>
  </si>
  <si>
    <t>NuevaFactura1329</t>
  </si>
  <si>
    <t>NuevaFactura2159</t>
  </si>
  <si>
    <t>NuevaFactura6266</t>
  </si>
  <si>
    <t>NuevaFactura9508</t>
  </si>
  <si>
    <t>NuevaFactura2590</t>
  </si>
  <si>
    <t>NuevaFactura5027</t>
  </si>
  <si>
    <t>NuevaFactura4431</t>
  </si>
  <si>
    <t>NuevaFactura6200</t>
  </si>
  <si>
    <t>NuevaFactura4169</t>
  </si>
  <si>
    <t>NuevaFactura3234</t>
  </si>
  <si>
    <t>NuevaFactura2553</t>
  </si>
  <si>
    <t>NuevaFactura9190</t>
  </si>
  <si>
    <t>NuevaFactura2420</t>
  </si>
  <si>
    <t>NuevaFactura8401</t>
  </si>
  <si>
    <t>NuevaFactura1761</t>
  </si>
  <si>
    <t>NuevaFactura7100</t>
  </si>
  <si>
    <t>NuevaFactura8502</t>
  </si>
  <si>
    <t>NuevaFactura8309</t>
  </si>
  <si>
    <t>NuevaFactura2402</t>
  </si>
  <si>
    <t>NuevaFactura8592</t>
  </si>
  <si>
    <t>NuevaFactura1597</t>
  </si>
  <si>
    <t>NuevaFactura9958</t>
  </si>
  <si>
    <t>NuevaFactura2251</t>
  </si>
  <si>
    <t>NuevaFactura4014</t>
  </si>
  <si>
    <t>NuevaFactura7444</t>
  </si>
  <si>
    <t>NuevaFactura4119</t>
  </si>
  <si>
    <t>NuevaFactura8476</t>
  </si>
  <si>
    <t>NuevaFactura6145</t>
  </si>
  <si>
    <t>NuevaFactura7305</t>
  </si>
  <si>
    <t>NuevaFactura6059</t>
  </si>
  <si>
    <t>NuevaFactura4604</t>
  </si>
  <si>
    <t>NuevaFactura5161</t>
  </si>
  <si>
    <t>NuevaFactura9436</t>
  </si>
  <si>
    <t>NuevaFactura7576</t>
  </si>
  <si>
    <t>NuevaFactura5644</t>
  </si>
  <si>
    <t>NuevaFactura3599</t>
  </si>
  <si>
    <t>NuevaFactura6965</t>
  </si>
  <si>
    <t>NuevaFactura3305</t>
  </si>
  <si>
    <t>NuevaFactura8146</t>
  </si>
  <si>
    <t>NuevaFactura4448</t>
  </si>
  <si>
    <t>NuevaFactura3006</t>
  </si>
  <si>
    <t>NuevaFactura4368</t>
  </si>
  <si>
    <t>NuevaFactura6450</t>
  </si>
  <si>
    <t>NuevaFactura7119</t>
  </si>
  <si>
    <t>NuevaFactura3277</t>
  </si>
  <si>
    <t>NuevaFactura7618</t>
  </si>
  <si>
    <t>NuevaFactura4584</t>
  </si>
  <si>
    <t>NuevaFactura6743</t>
  </si>
  <si>
    <t>NuevaFactura9794</t>
  </si>
  <si>
    <t>NuevaFactura7794</t>
  </si>
  <si>
    <t>NuevaFactura6795</t>
  </si>
  <si>
    <t>NuevaFactura4159</t>
  </si>
  <si>
    <t>NuevaFactura2223</t>
  </si>
  <si>
    <t>NuevaFactura6433</t>
  </si>
  <si>
    <t>NuevaFactura4831</t>
  </si>
  <si>
    <t>NuevaFactura3398</t>
  </si>
  <si>
    <t>NuevaFactura1649</t>
  </si>
  <si>
    <t>NuevaFactura3926</t>
  </si>
  <si>
    <t>NuevaFactura8342</t>
  </si>
  <si>
    <t>NuevaFactura7833</t>
  </si>
  <si>
    <t>NuevaFactura4367</t>
  </si>
  <si>
    <t>NuevaFactura9459</t>
  </si>
  <si>
    <t>NuevaFactura8473</t>
  </si>
  <si>
    <t>NuevaFactura8538</t>
  </si>
  <si>
    <t>NuevaFactura2860</t>
  </si>
  <si>
    <t>NuevaFactura2005</t>
  </si>
  <si>
    <t>NuevaFactura5722</t>
  </si>
  <si>
    <t>NuevaFactura7795</t>
  </si>
  <si>
    <t>NuevaFactura5558</t>
  </si>
  <si>
    <t>NuevaFactura4266</t>
  </si>
  <si>
    <t>NuevaFactura6530</t>
  </si>
  <si>
    <t>NuevaFactura7872</t>
  </si>
  <si>
    <t>NuevaFactura9812</t>
  </si>
  <si>
    <t>NuevaFactura7375</t>
  </si>
  <si>
    <t>NuevaFactura5913</t>
  </si>
  <si>
    <t>NuevaFactura8800</t>
  </si>
  <si>
    <t>NuevaFactura4289</t>
  </si>
  <si>
    <t>NuevaFactura1787</t>
  </si>
  <si>
    <t>NuevaFactura4948</t>
  </si>
  <si>
    <t>NuevaFactura8153</t>
  </si>
  <si>
    <t>NuevaFactura8901</t>
  </si>
  <si>
    <t>NuevaFactura3726</t>
  </si>
  <si>
    <t>NuevaFactura1865</t>
  </si>
  <si>
    <t>NuevaFactura8978</t>
  </si>
  <si>
    <t>NuevaFactura2858</t>
  </si>
  <si>
    <t>NuevaFactura3142</t>
  </si>
  <si>
    <t>NuevaFactura4660</t>
  </si>
  <si>
    <t>NuevaFactura5295</t>
  </si>
  <si>
    <t>NuevaFactura9524</t>
  </si>
  <si>
    <t>NuevaFactura3468</t>
  </si>
  <si>
    <t>NuevaFactura4729</t>
  </si>
  <si>
    <t>NuevaFactura1860</t>
  </si>
  <si>
    <t>NuevaFactura7678</t>
  </si>
  <si>
    <t>NuevaFactura4857</t>
  </si>
  <si>
    <t>NuevaFactura4295</t>
  </si>
  <si>
    <t>NuevaFactura6885</t>
  </si>
  <si>
    <t>NuevaFactura6162</t>
  </si>
  <si>
    <t>NuevaFactura9743</t>
  </si>
  <si>
    <t>NuevaFactura3061</t>
  </si>
  <si>
    <t>NuevaFactura3796</t>
  </si>
  <si>
    <t>NuevaFactura9343</t>
  </si>
  <si>
    <t>NuevaFactura4320</t>
  </si>
  <si>
    <t>NuevaFactura8294</t>
  </si>
  <si>
    <t>NuevaFactura3969</t>
  </si>
  <si>
    <t>NuevaFactura5530</t>
  </si>
  <si>
    <t>NuevaFactura4565</t>
  </si>
  <si>
    <t>NuevaFactura4309</t>
  </si>
  <si>
    <t>NuevaFactura5074</t>
  </si>
  <si>
    <t>NuevaFactura3961</t>
  </si>
  <si>
    <t>NuevaFactura7249</t>
  </si>
  <si>
    <t>NuevaFactura7507</t>
  </si>
  <si>
    <t>NuevaFactura2100</t>
  </si>
  <si>
    <t>NuevaFactura3978</t>
  </si>
  <si>
    <t>NuevaFactura6655</t>
  </si>
  <si>
    <t>NuevaFactura9202</t>
  </si>
  <si>
    <t>NuevaFactura7975</t>
  </si>
  <si>
    <t>NuevaFactura9067</t>
  </si>
  <si>
    <t>NuevaFactura3723</t>
  </si>
  <si>
    <t>NuevaFactura3038</t>
  </si>
  <si>
    <t>NuevaFactura6675</t>
  </si>
  <si>
    <t>NuevaFactura4821</t>
  </si>
  <si>
    <t>NuevaFactura7421</t>
  </si>
  <si>
    <t>NuevaFactura9075</t>
  </si>
  <si>
    <t>NuevaFactura5997</t>
  </si>
  <si>
    <t>NuevaFactura1483</t>
  </si>
  <si>
    <t>NuevaFactura9064</t>
  </si>
  <si>
    <t>NuevaFactura1375</t>
  </si>
  <si>
    <t>NuevaFactura7643</t>
  </si>
  <si>
    <t>NuevaFactura4600</t>
  </si>
  <si>
    <t>NuevaFactura2943</t>
  </si>
  <si>
    <t>NuevaFactura6525</t>
  </si>
  <si>
    <t>NuevaFactura3548</t>
  </si>
  <si>
    <t>NuevaFactura6781</t>
  </si>
  <si>
    <t>NuevaFactura1783</t>
  </si>
  <si>
    <t>NuevaFactura2695</t>
  </si>
  <si>
    <t>NuevaFactura2292</t>
  </si>
  <si>
    <t>NuevaFactura8391</t>
  </si>
  <si>
    <t>NuevaFactura4044</t>
  </si>
  <si>
    <t>NuevaFactura4560</t>
  </si>
  <si>
    <t>NuevaFactura7002</t>
  </si>
  <si>
    <t>NuevaFactura3915</t>
  </si>
  <si>
    <t>NuevaFactura5868</t>
  </si>
  <si>
    <t>NuevaFactura1893</t>
  </si>
  <si>
    <t>NuevaFactura5654</t>
  </si>
  <si>
    <t>NuevaFactura2986</t>
  </si>
  <si>
    <t>NuevaFactura1643</t>
  </si>
  <si>
    <t>NuevaFactura4543</t>
  </si>
  <si>
    <t>NuevaFactura3826</t>
  </si>
  <si>
    <t>NuevaFactura1544</t>
  </si>
  <si>
    <t>NuevaFactura4554</t>
  </si>
  <si>
    <t>NuevaFactura3181</t>
  </si>
  <si>
    <t>NuevaFactura6608</t>
  </si>
  <si>
    <t>NuevaFactura6613</t>
  </si>
  <si>
    <t>NuevaFactura5680</t>
  </si>
  <si>
    <t>NuevaFactura7955</t>
  </si>
  <si>
    <t>NuevaFactura9326</t>
  </si>
  <si>
    <t>NuevaFactura9755</t>
  </si>
  <si>
    <t>NuevaFactura4780</t>
  </si>
  <si>
    <t>NuevaFactura6993</t>
  </si>
  <si>
    <t>NuevaFactura5175</t>
  </si>
  <si>
    <t>NuevaFactura1763</t>
  </si>
  <si>
    <t>NuevaFactura6212</t>
  </si>
  <si>
    <t>NuevaFactura7475</t>
  </si>
  <si>
    <t>NuevaFactura4715</t>
  </si>
  <si>
    <t>NuevaFactura6165</t>
  </si>
  <si>
    <t>NuevaFactura7717</t>
  </si>
  <si>
    <t>NuevaFactura8214</t>
  </si>
  <si>
    <t>NuevaFactura3625</t>
  </si>
  <si>
    <t>NuevaFactura1918</t>
  </si>
  <si>
    <t>NuevaFactura2192</t>
  </si>
  <si>
    <t>NuevaFactura7540</t>
  </si>
  <si>
    <t>NuevaFactura2783</t>
  </si>
  <si>
    <t>NuevaFactura9921</t>
  </si>
  <si>
    <t>NuevaFactura9620</t>
  </si>
  <si>
    <t>NuevaFactura2341</t>
  </si>
  <si>
    <t>NuevaFactura2174</t>
  </si>
  <si>
    <t>NuevaFactura8568</t>
  </si>
  <si>
    <t>NuevaFactura8463</t>
  </si>
  <si>
    <t>NuevaFactura4101</t>
  </si>
  <si>
    <t>NuevaFactura9644</t>
  </si>
  <si>
    <t>NuevaFactura8638</t>
  </si>
  <si>
    <t>NuevaFactura4826</t>
  </si>
  <si>
    <t>NuevaFactura2746</t>
  </si>
  <si>
    <t>NuevaFactura3848</t>
  </si>
  <si>
    <t>NuevaFactura9996</t>
  </si>
  <si>
    <t>NuevaFactura5965</t>
  </si>
  <si>
    <t>NuevaFactura5174</t>
  </si>
  <si>
    <t>NuevaFactura8939</t>
  </si>
  <si>
    <t>NuevaFactura4009</t>
  </si>
  <si>
    <t>NuevaFactura3257</t>
  </si>
  <si>
    <t>NuevaFactura3256</t>
  </si>
  <si>
    <t>NuevaFactura5134</t>
  </si>
  <si>
    <t>NuevaFactura5221</t>
  </si>
  <si>
    <t>NuevaFactura5145</t>
  </si>
  <si>
    <t>NuevaFactura4423</t>
  </si>
  <si>
    <t>NuevaFactura9186</t>
  </si>
  <si>
    <t>NuevaFactura3644</t>
  </si>
  <si>
    <t>NuevaFactura5523</t>
  </si>
  <si>
    <t>NuevaFactura6019</t>
  </si>
  <si>
    <t>NuevaFactura9182</t>
  </si>
  <si>
    <t>NuevaFactura1472</t>
  </si>
  <si>
    <t>NuevaFactura8138</t>
  </si>
  <si>
    <t>NuevaFactura7390</t>
  </si>
  <si>
    <t>NuevaFactura3659</t>
  </si>
  <si>
    <t>NuevaFactura3379</t>
  </si>
  <si>
    <t>NuevaFactura3833</t>
  </si>
  <si>
    <t>NuevaFactura4640</t>
  </si>
  <si>
    <t>NuevaFactura1052</t>
  </si>
  <si>
    <t>NuevaFactura7070</t>
  </si>
  <si>
    <t>NuevaFactura4233</t>
  </si>
  <si>
    <t>NuevaFactura8399</t>
  </si>
  <si>
    <t>NuevaFactura4516</t>
  </si>
  <si>
    <t>NuevaFactura9300</t>
  </si>
  <si>
    <t>NuevaFactura6335</t>
  </si>
  <si>
    <t>NuevaFactura5633</t>
  </si>
  <si>
    <t>NuevaFactura1045</t>
  </si>
  <si>
    <t>NuevaFactura4881</t>
  </si>
  <si>
    <t>NuevaFactura2644</t>
  </si>
  <si>
    <t>NuevaFactura2545</t>
  </si>
  <si>
    <t>NuevaFactura1387</t>
  </si>
  <si>
    <t>NuevaFactura8640</t>
  </si>
  <si>
    <t>NuevaFactura4032</t>
  </si>
  <si>
    <t>NuevaFactura3767</t>
  </si>
  <si>
    <t>NuevaFactura9785</t>
  </si>
  <si>
    <t>NuevaFactura7970</t>
  </si>
  <si>
    <t>NuevaFactura2498</t>
  </si>
  <si>
    <t>NuevaFactura5928</t>
  </si>
  <si>
    <t>NuevaFactura1845</t>
  </si>
  <si>
    <t>NuevaFactura6629</t>
  </si>
  <si>
    <t>NuevaFactura3901</t>
  </si>
  <si>
    <t>NuevaFactura1253</t>
  </si>
  <si>
    <t>NuevaFactura7924</t>
  </si>
  <si>
    <t>NuevaFactura5205</t>
  </si>
  <si>
    <t>NuevaFactura3472</t>
  </si>
  <si>
    <t>NuevaFactura4379</t>
  </si>
  <si>
    <t>NuevaFactura7109</t>
  </si>
  <si>
    <t>NuevaFactura5035</t>
  </si>
  <si>
    <t>NuevaFactura5835</t>
  </si>
  <si>
    <t>NuevaFactura8691</t>
  </si>
  <si>
    <t>NuevaFactura3786</t>
  </si>
  <si>
    <t>NuevaFactura1962</t>
  </si>
  <si>
    <t>NuevaFactura8989</t>
  </si>
  <si>
    <t>NuevaFactura6193</t>
  </si>
  <si>
    <t>NuevaFactura7026</t>
  </si>
  <si>
    <t>NuevaFactura3103</t>
  </si>
  <si>
    <t>NuevaFactura9901</t>
  </si>
  <si>
    <t>NuevaFactura6366</t>
  </si>
  <si>
    <t>NuevaFactura3003</t>
  </si>
  <si>
    <t>NuevaFactura5255</t>
  </si>
  <si>
    <t>NuevaFactura8573</t>
  </si>
  <si>
    <t>NuevaFactura4181</t>
  </si>
  <si>
    <t>NuevaFactura9629</t>
  </si>
  <si>
    <t>NuevaFactura4652</t>
  </si>
  <si>
    <t>NuevaFactura3024</t>
  </si>
  <si>
    <t>NuevaFactura4209</t>
  </si>
  <si>
    <t>NuevaFactura4992</t>
  </si>
  <si>
    <t>NuevaFactura6922</t>
  </si>
  <si>
    <t>NuevaFactura2358</t>
  </si>
  <si>
    <t>NuevaFactura3294</t>
  </si>
  <si>
    <t>NuevaFactura7986</t>
  </si>
  <si>
    <t>NuevaFactura5103</t>
  </si>
  <si>
    <t>NuevaFactura6086</t>
  </si>
  <si>
    <t>NuevaFactura9693</t>
  </si>
  <si>
    <t>NuevaFactura2906</t>
  </si>
  <si>
    <t>NuevaFactura3344</t>
  </si>
  <si>
    <t>NuevaFactura1708</t>
  </si>
  <si>
    <t>NuevaFactura2234</t>
  </si>
  <si>
    <t>NuevaFactura3223</t>
  </si>
  <si>
    <t>NuevaFactura8559</t>
  </si>
  <si>
    <t>NuevaFactura6488</t>
  </si>
  <si>
    <t>NuevaFactura5051</t>
  </si>
  <si>
    <t>NuevaFactura3803</t>
  </si>
  <si>
    <t>NuevaFactura7806</t>
  </si>
  <si>
    <t>NuevaFactura2703</t>
  </si>
  <si>
    <t>NuevaFactura2056</t>
  </si>
  <si>
    <t>NuevaFactura2676</t>
  </si>
  <si>
    <t>NuevaFactura2414</t>
  </si>
  <si>
    <t>NuevaFactura4449</t>
  </si>
  <si>
    <t>NuevaFactura1568</t>
  </si>
  <si>
    <t>NuevaFactura8194</t>
  </si>
  <si>
    <t>NuevaFactura1337</t>
  </si>
  <si>
    <t>NuevaFactura9715</t>
  </si>
  <si>
    <t>NuevaFactura5581</t>
  </si>
  <si>
    <t>NuevaFactura6286</t>
  </si>
  <si>
    <t>NuevaFactura1171</t>
  </si>
  <si>
    <t>NuevaFactura3665</t>
  </si>
  <si>
    <t>NuevaFactura4854</t>
  </si>
  <si>
    <t>NuevaFactura7043</t>
  </si>
  <si>
    <t>Tipo Cliente</t>
  </si>
  <si>
    <t>Genero</t>
  </si>
  <si>
    <t>Metodo de pago</t>
  </si>
  <si>
    <t>¿Cuál fue el máximo y mínimo de impuestos aplicados en una transacción?</t>
  </si>
  <si>
    <t>PREGUNTAS</t>
  </si>
  <si>
    <t>Cantidad de Ventas</t>
  </si>
  <si>
    <t>Cantidad de Ventas con tarjeta de credito:</t>
  </si>
  <si>
    <t>Monto total con tarjeta de credito:</t>
  </si>
  <si>
    <t>Promedio de calificaciones:</t>
  </si>
  <si>
    <t>¿Qué cantidad de ventas y cuál es el monto total de cada método de pago?</t>
  </si>
  <si>
    <t>Cantidad de Ventas con efectivo:</t>
  </si>
  <si>
    <t>Monto total con efectivo:</t>
  </si>
  <si>
    <t>Cantidad de Ventas con billetera electrónica:</t>
  </si>
  <si>
    <t>Monto total con billetera electronica:</t>
  </si>
  <si>
    <t>Maximo impuesto aplicado:</t>
  </si>
  <si>
    <t>Minimo impuesto aplicado:</t>
  </si>
  <si>
    <t>¿Cuál es el promedio de las calificaciones de los clientes?</t>
  </si>
  <si>
    <t>Ingrese Sucursal:</t>
  </si>
  <si>
    <t>Monto Total</t>
  </si>
  <si>
    <t>¿Cuántas ventas y cual fue el monto total en una sucursal seleccionada?</t>
  </si>
  <si>
    <t>¿Cuál fue el monto total de las ventas realizadas en la fecha ingresada?</t>
  </si>
  <si>
    <t>Ingrese Fecha:</t>
  </si>
  <si>
    <t>Fecha Max</t>
  </si>
  <si>
    <t>Fecha Min</t>
  </si>
  <si>
    <t>Ingrese Numero de Factura:</t>
  </si>
  <si>
    <t>Numero de Factura</t>
  </si>
  <si>
    <t>Buscador de monto total de venta por numero de factura</t>
  </si>
  <si>
    <t>mes/ linea de producto</t>
  </si>
  <si>
    <t>¿Cuantas ventas tiene cada linea de producto por mes?</t>
  </si>
  <si>
    <t>MES</t>
  </si>
  <si>
    <t>Dataset de Ventas en Supermercados</t>
  </si>
  <si>
    <t>Contenido</t>
  </si>
  <si>
    <t>Supermercado:</t>
  </si>
  <si>
    <t>El conjunto de datos principal se encuentra en la hoja "supermercado".</t>
  </si>
  <si>
    <t>Preguntas y Respuestas:</t>
  </si>
  <si>
    <t>La hoja "preguntas" contiene preguntas formuladas sobre el conjunto de datos junto con las respuestas correspondientes.</t>
  </si>
  <si>
    <t>Estructura del Conjunto de Datos</t>
  </si>
  <si>
    <t>Campos Principales</t>
  </si>
  <si>
    <r>
      <t>Número de factura:</t>
    </r>
    <r>
      <rPr>
        <sz val="12"/>
        <rFont val="Segoe UI"/>
        <family val="2"/>
      </rPr>
      <t xml:space="preserve"> Número único asociado a cada transacción.</t>
    </r>
  </si>
  <si>
    <r>
      <t>Sucursal:</t>
    </r>
    <r>
      <rPr>
        <sz val="12"/>
        <rFont val="Segoe UI"/>
        <family val="2"/>
      </rPr>
      <t xml:space="preserve"> Sucursal del supermercado donde se realizó la venta.</t>
    </r>
  </si>
  <si>
    <r>
      <t>Ciudad:</t>
    </r>
    <r>
      <rPr>
        <sz val="12"/>
        <rFont val="Segoe UI"/>
        <family val="2"/>
      </rPr>
      <t xml:space="preserve"> Ciudad donde se encuentra la sucursal.</t>
    </r>
  </si>
  <si>
    <r>
      <t>Tipo de cliente:</t>
    </r>
    <r>
      <rPr>
        <sz val="12"/>
        <rFont val="Segoe UI"/>
        <family val="2"/>
      </rPr>
      <t xml:space="preserve"> Indica si el cliente es miembro o no miembro.</t>
    </r>
  </si>
  <si>
    <r>
      <t>Género:</t>
    </r>
    <r>
      <rPr>
        <sz val="12"/>
        <rFont val="Segoe UI"/>
        <family val="2"/>
      </rPr>
      <t xml:space="preserve"> Género del cliente.</t>
    </r>
  </si>
  <si>
    <r>
      <t>Línea de producto:</t>
    </r>
    <r>
      <rPr>
        <sz val="12"/>
        <rFont val="Segoe UI"/>
        <family val="2"/>
      </rPr>
      <t xml:space="preserve"> Categoría del producto vendido.</t>
    </r>
  </si>
  <si>
    <r>
      <t>Precio unitario:</t>
    </r>
    <r>
      <rPr>
        <sz val="12"/>
        <rFont val="Segoe UI"/>
        <family val="2"/>
      </rPr>
      <t xml:space="preserve"> Precio individual del producto.</t>
    </r>
  </si>
  <si>
    <r>
      <t>Cantidad:</t>
    </r>
    <r>
      <rPr>
        <sz val="12"/>
        <rFont val="Segoe UI"/>
        <family val="2"/>
      </rPr>
      <t xml:space="preserve"> Cantidad de productos vendidos en una transacción.</t>
    </r>
  </si>
  <si>
    <r>
      <t>Impuesto 5%:</t>
    </r>
    <r>
      <rPr>
        <sz val="12"/>
        <rFont val="Segoe UI"/>
        <family val="2"/>
      </rPr>
      <t xml:space="preserve"> Impuesto del 5% aplicado a la transacción.</t>
    </r>
  </si>
  <si>
    <r>
      <t>Total:</t>
    </r>
    <r>
      <rPr>
        <sz val="12"/>
        <rFont val="Segoe UI"/>
        <family val="2"/>
      </rPr>
      <t xml:space="preserve"> Monto total de la transacción.</t>
    </r>
  </si>
  <si>
    <r>
      <t>Fecha:</t>
    </r>
    <r>
      <rPr>
        <sz val="12"/>
        <rFont val="Segoe UI"/>
        <family val="2"/>
      </rPr>
      <t xml:space="preserve"> Fecha en que se realizó la transacción.</t>
    </r>
  </si>
  <si>
    <r>
      <t>Hora:</t>
    </r>
    <r>
      <rPr>
        <sz val="12"/>
        <rFont val="Segoe UI"/>
        <family val="2"/>
      </rPr>
      <t xml:space="preserve"> Hora de la transacción.</t>
    </r>
  </si>
  <si>
    <r>
      <t>Método de pago:</t>
    </r>
    <r>
      <rPr>
        <sz val="12"/>
        <rFont val="Segoe UI"/>
        <family val="2"/>
      </rPr>
      <t xml:space="preserve"> Método de pago utilizado.</t>
    </r>
  </si>
  <si>
    <r>
      <t>Costo de bienes vendidos:</t>
    </r>
    <r>
      <rPr>
        <sz val="12"/>
        <rFont val="Segoe UI"/>
        <family val="2"/>
      </rPr>
      <t xml:space="preserve"> Costo asociado a los bienes vendidos en la transacción.</t>
    </r>
  </si>
  <si>
    <r>
      <t>Ingreso bruto:</t>
    </r>
    <r>
      <rPr>
        <sz val="12"/>
        <rFont val="Segoe UI"/>
        <family val="2"/>
      </rPr>
      <t xml:space="preserve"> Ingreso bruto asociado a la transacción.</t>
    </r>
  </si>
  <si>
    <r>
      <t>Calificación:</t>
    </r>
    <r>
      <rPr>
        <sz val="12"/>
        <rFont val="Segoe UI"/>
        <family val="2"/>
      </rPr>
      <t xml:space="preserve"> Calificación asignada a la transacción.</t>
    </r>
  </si>
  <si>
    <t>Este conjunto de datos contiene información detallada sobre ventas en una cadena de supermercados.</t>
  </si>
  <si>
    <t>A continuación se proporciona un resumen de los aspectos clave del conjunto de datos.</t>
  </si>
  <si>
    <t>Contiene información sobre ventas en la cadena de supermercados, incluyendo detalles sobre sucursales, precios, métodos de pago, y más.</t>
  </si>
  <si>
    <t>Buscador</t>
  </si>
  <si>
    <t>BUSCADOR</t>
  </si>
  <si>
    <t>La hoja "buscador" contiene un buscador en donde admite el ingreso del numero de factura de alguna venta y entrega los datos sobre la venta ingresada.</t>
  </si>
  <si>
    <t>Valores unicos de variables cualitativas para validacion de datos</t>
  </si>
  <si>
    <t>Etiquetas de fila</t>
  </si>
  <si>
    <t>Total general</t>
  </si>
  <si>
    <t>Suma de Total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</si>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</sst>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0.0"/>
    <numFmt numFmtId="166" formatCode="[$-F400]h:mm:ss\ AM/PM"/>
    <numFmt numFmtId="167" formatCode="&quot;$&quot;\ #,##0"/>
  </numFmts>
  <fonts count="3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4.75"/>
      <name val="Segoe UI"/>
      <family val="2"/>
    </font>
    <font>
      <sz val="12"/>
      <name val="Segoe UI"/>
      <family val="2"/>
    </font>
    <font>
      <sz val="16.5"/>
      <name val="Segoe UI"/>
      <family val="2"/>
    </font>
    <font>
      <sz val="12"/>
      <name val="Segoe UI"/>
      <family val="2"/>
    </font>
    <font>
      <sz val="13.75"/>
      <name val="Segoe UI"/>
      <family val="2"/>
    </font>
    <font>
      <b/>
      <sz val="16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6" fillId="0" borderId="0" xfId="0" applyFont="1"/>
    <xf numFmtId="0" fontId="20" fillId="0" borderId="0" xfId="0" applyFont="1"/>
    <xf numFmtId="1" fontId="0" fillId="33" borderId="0" xfId="0" applyNumberForma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3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65" fontId="13" fillId="35" borderId="10" xfId="0" applyNumberFormat="1" applyFont="1" applyFill="1" applyBorder="1"/>
    <xf numFmtId="0" fontId="16" fillId="36" borderId="11" xfId="0" applyFont="1" applyFill="1" applyBorder="1" applyAlignment="1">
      <alignment horizontal="right"/>
    </xf>
    <xf numFmtId="0" fontId="16" fillId="36" borderId="11" xfId="0" applyFont="1" applyFill="1" applyBorder="1"/>
    <xf numFmtId="1" fontId="16" fillId="36" borderId="11" xfId="0" applyNumberFormat="1" applyFont="1" applyFill="1" applyBorder="1"/>
    <xf numFmtId="1" fontId="16" fillId="36" borderId="11" xfId="0" applyNumberFormat="1" applyFont="1" applyFill="1" applyBorder="1" applyAlignment="1">
      <alignment horizontal="right"/>
    </xf>
    <xf numFmtId="167" fontId="0" fillId="0" borderId="0" xfId="0" applyNumberFormat="1"/>
    <xf numFmtId="0" fontId="22" fillId="0" borderId="0" xfId="0" applyFont="1" applyAlignment="1">
      <alignment vertical="center"/>
    </xf>
    <xf numFmtId="0" fontId="19" fillId="0" borderId="0" xfId="0" applyFont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9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 indent="2"/>
    </xf>
    <xf numFmtId="0" fontId="26" fillId="0" borderId="0" xfId="0" applyFont="1" applyAlignment="1">
      <alignment vertical="center"/>
    </xf>
    <xf numFmtId="0" fontId="18" fillId="34" borderId="0" xfId="0" applyFont="1" applyFill="1" applyAlignment="1">
      <alignment horizontal="center"/>
    </xf>
    <xf numFmtId="0" fontId="27" fillId="39" borderId="12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0" borderId="11" xfId="0" applyNumberFormat="1" applyBorder="1"/>
    <xf numFmtId="0" fontId="29" fillId="40" borderId="11" xfId="0" applyFont="1" applyFill="1" applyBorder="1" applyAlignment="1">
      <alignment horizontal="center"/>
    </xf>
    <xf numFmtId="0" fontId="0" fillId="33" borderId="11" xfId="0" applyFill="1" applyBorder="1"/>
    <xf numFmtId="0" fontId="0" fillId="0" borderId="11" xfId="0" applyBorder="1"/>
    <xf numFmtId="0" fontId="0" fillId="0" borderId="13" xfId="0" applyBorder="1"/>
    <xf numFmtId="164" fontId="0" fillId="33" borderId="0" xfId="0" applyNumberFormat="1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14" fontId="0" fillId="41" borderId="14" xfId="0" applyNumberFormat="1" applyFill="1" applyBorder="1" applyAlignment="1">
      <alignment horizontal="center"/>
    </xf>
    <xf numFmtId="0" fontId="27" fillId="39" borderId="0" xfId="0" applyFont="1" applyFill="1" applyBorder="1" applyAlignment="1">
      <alignment horizontal="center"/>
    </xf>
    <xf numFmtId="0" fontId="0" fillId="0" borderId="17" xfId="0" applyBorder="1"/>
    <xf numFmtId="0" fontId="31" fillId="38" borderId="16" xfId="0" applyFont="1" applyFill="1" applyBorder="1"/>
    <xf numFmtId="0" fontId="30" fillId="41" borderId="18" xfId="0" applyFont="1" applyFill="1" applyBorder="1" applyAlignment="1">
      <alignment horizontal="center"/>
    </xf>
    <xf numFmtId="0" fontId="32" fillId="37" borderId="11" xfId="0" applyFont="1" applyFill="1" applyBorder="1" applyAlignment="1">
      <alignment horizontal="left"/>
    </xf>
    <xf numFmtId="0" fontId="28" fillId="0" borderId="15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164" fontId="32" fillId="37" borderId="11" xfId="0" applyNumberFormat="1" applyFont="1" applyFill="1" applyBorder="1" applyAlignment="1">
      <alignment horizontal="left"/>
    </xf>
    <xf numFmtId="164" fontId="28" fillId="0" borderId="11" xfId="0" applyNumberFormat="1" applyFont="1" applyBorder="1" applyAlignment="1">
      <alignment horizontal="center"/>
    </xf>
    <xf numFmtId="1" fontId="32" fillId="37" borderId="11" xfId="0" applyNumberFormat="1" applyFont="1" applyFill="1" applyBorder="1" applyAlignment="1">
      <alignment horizontal="left"/>
    </xf>
    <xf numFmtId="1" fontId="28" fillId="0" borderId="11" xfId="0" applyNumberFormat="1" applyFont="1" applyBorder="1" applyAlignment="1">
      <alignment horizontal="center"/>
    </xf>
    <xf numFmtId="14" fontId="32" fillId="37" borderId="11" xfId="0" applyNumberFormat="1" applyFont="1" applyFill="1" applyBorder="1" applyAlignment="1">
      <alignment horizontal="left"/>
    </xf>
    <xf numFmtId="14" fontId="28" fillId="0" borderId="11" xfId="0" applyNumberFormat="1" applyFont="1" applyBorder="1" applyAlignment="1">
      <alignment horizontal="center"/>
    </xf>
    <xf numFmtId="166" fontId="32" fillId="37" borderId="11" xfId="0" applyNumberFormat="1" applyFont="1" applyFill="1" applyBorder="1" applyAlignment="1">
      <alignment horizontal="left"/>
    </xf>
    <xf numFmtId="166" fontId="28" fillId="0" borderId="11" xfId="0" applyNumberFormat="1" applyFont="1" applyBorder="1" applyAlignment="1">
      <alignment horizontal="center"/>
    </xf>
    <xf numFmtId="165" fontId="32" fillId="37" borderId="11" xfId="0" applyNumberFormat="1" applyFont="1" applyFill="1" applyBorder="1" applyAlignment="1">
      <alignment horizontal="left"/>
    </xf>
    <xf numFmtId="0" fontId="0" fillId="0" borderId="11" xfId="0" pivotButton="1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2" fontId="0" fillId="0" borderId="11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3">
    <dxf>
      <numFmt numFmtId="171" formatCode="0.000"/>
    </dxf>
    <dxf>
      <numFmt numFmtId="2" formatCode="0.00"/>
    </dxf>
    <dxf>
      <numFmt numFmtId="170" formatCode="0.0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ck">
          <color rgb="FFFFC000"/>
        </left>
        <right style="thick">
          <color rgb="FFFFC000"/>
        </right>
        <top style="thick">
          <color rgb="FFFFC000"/>
        </top>
        <bottom style="thick">
          <color rgb="FFFFC000"/>
        </bottom>
        <vertical style="thick">
          <color rgb="FFFFC000"/>
        </vertical>
        <horizontal style="thick">
          <color rgb="FFFFC000"/>
        </horizontal>
      </border>
    </dxf>
    <dxf>
      <border>
        <left style="thick">
          <color rgb="FFFFC000"/>
        </left>
        <right style="thick">
          <color rgb="FFFFC000"/>
        </right>
        <top style="thick">
          <color rgb="FFFFC000"/>
        </top>
        <bottom style="thick">
          <color rgb="FFFFC000"/>
        </bottom>
        <vertical style="thick">
          <color rgb="FFFFC000"/>
        </vertical>
        <horizontal style="thick">
          <color rgb="FFFFC000"/>
        </horizontal>
      </border>
    </dxf>
    <dxf>
      <border>
        <left style="thick">
          <color rgb="FFFFC000"/>
        </left>
        <right style="thick">
          <color rgb="FFFFC000"/>
        </right>
        <top style="thick">
          <color rgb="FFFFC000"/>
        </top>
        <bottom style="thick">
          <color rgb="FFFFC000"/>
        </bottom>
        <vertical style="thick">
          <color rgb="FFFFC000"/>
        </vertical>
        <horizontal style="thick">
          <color rgb="FFFFC000"/>
        </horizontal>
      </border>
    </dxf>
    <dxf>
      <border>
        <left style="thick">
          <color rgb="FFFFC000"/>
        </left>
        <right style="thick">
          <color rgb="FFFFC000"/>
        </right>
        <top style="thick">
          <color rgb="FFFFC000"/>
        </top>
        <bottom style="thick">
          <color rgb="FFFFC000"/>
        </bottom>
        <vertical style="thick">
          <color rgb="FFFFC000"/>
        </vertical>
        <horizontal style="thick">
          <color rgb="FFFFC000"/>
        </horizontal>
      </border>
    </dxf>
    <dxf>
      <border>
        <left style="thick">
          <color rgb="FFFFC000"/>
        </left>
        <right style="thick">
          <color rgb="FFFFC000"/>
        </right>
        <top style="thick">
          <color rgb="FFFFC000"/>
        </top>
        <bottom style="thick">
          <color rgb="FFFFC000"/>
        </bottom>
        <vertical style="thick">
          <color rgb="FFFFC000"/>
        </vertical>
        <horizontal style="thick">
          <color rgb="FFFFC000"/>
        </horizontal>
      </border>
    </dxf>
    <dxf>
      <border>
        <left style="thick">
          <color rgb="FFFFC000"/>
        </left>
        <right style="thick">
          <color rgb="FFFFC000"/>
        </right>
        <top style="thick">
          <color rgb="FFFFC000"/>
        </top>
        <bottom style="thick">
          <color rgb="FFFFC000"/>
        </bottom>
        <vertical style="thick">
          <color rgb="FFFFC000"/>
        </vertical>
        <horizontal style="thick">
          <color rgb="FFFFC000"/>
        </horizontal>
      </border>
    </dxf>
    <dxf>
      <numFmt numFmtId="1" formatCode="0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65" formatCode="0.0"/>
      <fill>
        <patternFill patternType="solid">
          <fgColor theme="4"/>
          <bgColor theme="4"/>
        </patternFill>
      </fill>
    </dxf>
    <dxf>
      <numFmt numFmtId="165" formatCode="0.0"/>
    </dxf>
    <dxf>
      <numFmt numFmtId="164" formatCode="&quot;$&quot;\ #,##0.00"/>
    </dxf>
    <dxf>
      <numFmt numFmtId="164" formatCode="&quot;$&quot;\ #,##0.00"/>
    </dxf>
    <dxf>
      <numFmt numFmtId="166" formatCode="[$-F400]h:mm:ss\ AM/PM"/>
    </dxf>
    <dxf>
      <numFmt numFmtId="19" formatCode="d/m/yyyy"/>
      <alignment horizontal="center" vertical="bottom" textRotation="0" wrapText="0" indent="0" justifyLastLine="0" shrinkToFit="0" readingOrder="0"/>
    </dxf>
    <dxf>
      <numFmt numFmtId="164" formatCode="&quot;$&quot;\ #,##0.00"/>
    </dxf>
    <dxf>
      <numFmt numFmtId="164" formatCode="&quot;$&quot;\ #,##0.00"/>
    </dxf>
    <dxf>
      <numFmt numFmtId="1" formatCode="0"/>
    </dxf>
    <dxf>
      <numFmt numFmtId="164" formatCode="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tlet" refreshedDate="45301.392509259262" createdVersion="8" refreshedVersion="8" minRefreshableVersion="3" recordCount="4000" xr:uid="{91F1CCC2-C96B-477E-AA44-40B655073B9A}">
  <cacheSource type="worksheet">
    <worksheetSource ref="A1:Q4001" sheet="Base de datos"/>
  </cacheSource>
  <cacheFields count="17">
    <cacheField name="Número de factura" numFmtId="0">
      <sharedItems/>
    </cacheField>
    <cacheField name="Sucursal" numFmtId="0">
      <sharedItems count="3">
        <s v="A"/>
        <s v="C"/>
        <s v="B"/>
      </sharedItems>
    </cacheField>
    <cacheField name="Ciudad" numFmtId="0">
      <sharedItems count="3">
        <s v="Yangon"/>
        <s v="Naypyitaw"/>
        <s v="Mandalay"/>
      </sharedItems>
    </cacheField>
    <cacheField name="Tipo de cliente" numFmtId="0">
      <sharedItems count="2">
        <s v="Miembro"/>
        <s v="Normal"/>
      </sharedItems>
    </cacheField>
    <cacheField name="Género" numFmtId="0">
      <sharedItems count="2">
        <s v="Femenino"/>
        <s v="Masculino"/>
      </sharedItems>
    </cacheField>
    <cacheField name="Línea de producto" numFmtId="0">
      <sharedItems count="6">
        <s v="Salud y belleza"/>
        <s v="Accesorios electrónicos"/>
        <s v="Hogar y estilo de vida"/>
        <s v="Deportes y viajes"/>
        <s v="Alimentos y bebidas"/>
        <s v="Accesorios de moda"/>
      </sharedItems>
    </cacheField>
    <cacheField name="Precio unitario" numFmtId="164">
      <sharedItems containsSemiMixedTypes="0" containsString="0" containsNumber="1" minValue="10.08" maxValue="99.96"/>
    </cacheField>
    <cacheField name="Cantidad" numFmtId="1">
      <sharedItems containsSemiMixedTypes="0" containsString="0" containsNumber="1" containsInteger="1" minValue="1" maxValue="10"/>
    </cacheField>
    <cacheField name="Impuesto 5%" numFmtId="164">
      <sharedItems containsSemiMixedTypes="0" containsString="0" containsNumber="1" minValue="0.50850000000000006" maxValue="49.650000000000006"/>
    </cacheField>
    <cacheField name="Total" numFmtId="164">
      <sharedItems containsSemiMixedTypes="0" containsString="0" containsNumber="1" minValue="10.6785" maxValue="1042.6500000000001"/>
    </cacheField>
    <cacheField name="Fecha" numFmtId="14">
      <sharedItems containsSemiMixedTypes="0" containsNonDate="0" containsDate="1" containsString="0" minDate="2019-01-01T00:00:00" maxDate="2019-03-31T00:00:00"/>
    </cacheField>
    <cacheField name="Hora" numFmtId="166">
      <sharedItems containsSemiMixedTypes="0" containsNonDate="0" containsDate="1" containsString="0" minDate="1899-12-30T10:00:00" maxDate="1899-12-30T20:59:00"/>
    </cacheField>
    <cacheField name="Método de pago" numFmtId="0">
      <sharedItems/>
    </cacheField>
    <cacheField name="Costo de bienes vendidos" numFmtId="164">
      <sharedItems containsSemiMixedTypes="0" containsString="0" containsNumber="1" minValue="10.17" maxValue="993"/>
    </cacheField>
    <cacheField name="Ingreso bruto" numFmtId="164">
      <sharedItems containsSemiMixedTypes="0" containsString="0" containsNumber="1" minValue="0.50849999999999995" maxValue="49.65"/>
    </cacheField>
    <cacheField name="Calificación" numFmtId="165">
      <sharedItems containsSemiMixedTypes="0" containsString="0" containsNumber="1" minValue="4" maxValue="10"/>
    </cacheField>
    <cacheField name="MES" numFmtId="1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s v="750-67-8428"/>
    <x v="0"/>
    <x v="0"/>
    <x v="0"/>
    <x v="0"/>
    <x v="0"/>
    <n v="74.69"/>
    <n v="7"/>
    <n v="26.141499999999997"/>
    <n v="548.97149999999999"/>
    <d v="2019-01-05T00:00:00"/>
    <d v="1899-12-30T13:08:00"/>
    <s v="Billetera electrónica"/>
    <n v="522.83000000000004"/>
    <n v="26.141500000000001"/>
    <n v="9.1"/>
    <n v="1"/>
  </r>
  <r>
    <s v="226-31-3081"/>
    <x v="1"/>
    <x v="1"/>
    <x v="1"/>
    <x v="0"/>
    <x v="1"/>
    <n v="15.28"/>
    <n v="5"/>
    <n v="3.82"/>
    <n v="80.22"/>
    <d v="2019-03-08T00:00:00"/>
    <d v="1899-12-30T10:29:00"/>
    <s v="Efectivo"/>
    <n v="76.400000000000006"/>
    <n v="3.82"/>
    <n v="9.6"/>
    <n v="3"/>
  </r>
  <r>
    <s v="631-41-3108"/>
    <x v="0"/>
    <x v="0"/>
    <x v="1"/>
    <x v="1"/>
    <x v="2"/>
    <n v="46.33"/>
    <n v="7"/>
    <n v="16.215500000000002"/>
    <n v="340.52550000000002"/>
    <d v="2019-03-03T00:00:00"/>
    <d v="1899-12-30T13:23:00"/>
    <s v="Tarjeta de crédito"/>
    <n v="324.31"/>
    <n v="16.215499999999999"/>
    <n v="7.4"/>
    <n v="3"/>
  </r>
  <r>
    <s v="123-19-1176"/>
    <x v="0"/>
    <x v="0"/>
    <x v="0"/>
    <x v="1"/>
    <x v="0"/>
    <n v="58.22"/>
    <n v="8"/>
    <n v="23.288"/>
    <n v="489.048"/>
    <d v="2019-01-27T00:00:00"/>
    <d v="1899-12-30T20:33:00"/>
    <s v="Billetera electrónica"/>
    <n v="465.76"/>
    <n v="23.288"/>
    <n v="8.4"/>
    <n v="1"/>
  </r>
  <r>
    <s v="373-73-7910"/>
    <x v="0"/>
    <x v="0"/>
    <x v="1"/>
    <x v="1"/>
    <x v="3"/>
    <n v="86.31"/>
    <n v="7"/>
    <n v="30.208500000000004"/>
    <n v="634.37850000000003"/>
    <d v="2019-02-08T00:00:00"/>
    <d v="1899-12-30T10:37:00"/>
    <s v="Billetera electrónica"/>
    <n v="604.16999999999996"/>
    <n v="30.208500000000001"/>
    <n v="5.3"/>
    <n v="2"/>
  </r>
  <r>
    <s v="699-14-3026"/>
    <x v="1"/>
    <x v="1"/>
    <x v="1"/>
    <x v="1"/>
    <x v="1"/>
    <n v="85.39"/>
    <n v="7"/>
    <n v="29.886500000000002"/>
    <n v="627.61649999999997"/>
    <d v="2019-03-25T00:00:00"/>
    <d v="1899-12-30T18:30:00"/>
    <s v="Billetera electrónica"/>
    <n v="597.73"/>
    <n v="29.886500000000002"/>
    <n v="4.0999999999999996"/>
    <n v="3"/>
  </r>
  <r>
    <s v="355-53-5943"/>
    <x v="0"/>
    <x v="0"/>
    <x v="0"/>
    <x v="0"/>
    <x v="1"/>
    <n v="68.84"/>
    <n v="6"/>
    <n v="20.652000000000001"/>
    <n v="433.69200000000001"/>
    <d v="2019-02-25T00:00:00"/>
    <d v="1899-12-30T14:36:00"/>
    <s v="Billetera electrónica"/>
    <n v="413.04"/>
    <n v="20.652000000000001"/>
    <n v="5.8"/>
    <n v="2"/>
  </r>
  <r>
    <s v="315-22-5665"/>
    <x v="1"/>
    <x v="1"/>
    <x v="1"/>
    <x v="0"/>
    <x v="2"/>
    <n v="73.56"/>
    <n v="10"/>
    <n v="36.78"/>
    <n v="772.38"/>
    <d v="2019-02-24T00:00:00"/>
    <d v="1899-12-30T11:38:00"/>
    <s v="Billetera electrónica"/>
    <n v="735.6"/>
    <n v="36.78"/>
    <n v="8"/>
    <n v="2"/>
  </r>
  <r>
    <s v="665-32-9167"/>
    <x v="0"/>
    <x v="0"/>
    <x v="0"/>
    <x v="0"/>
    <x v="0"/>
    <n v="36.26"/>
    <n v="2"/>
    <n v="3.6259999999999999"/>
    <n v="76.146000000000001"/>
    <d v="2019-01-10T00:00:00"/>
    <d v="1899-12-30T17:15:00"/>
    <s v="Tarjeta de crédito"/>
    <n v="72.52"/>
    <n v="3.6259999999999999"/>
    <n v="7.2"/>
    <n v="1"/>
  </r>
  <r>
    <s v="692-92-5582"/>
    <x v="2"/>
    <x v="2"/>
    <x v="0"/>
    <x v="0"/>
    <x v="4"/>
    <n v="54.84"/>
    <n v="3"/>
    <n v="8.2260000000000009"/>
    <n v="172.74600000000001"/>
    <d v="2019-02-20T00:00:00"/>
    <d v="1899-12-30T13:27:00"/>
    <s v="Tarjeta de crédito"/>
    <n v="164.52"/>
    <n v="8.2260000000000009"/>
    <n v="5.9"/>
    <n v="2"/>
  </r>
  <r>
    <s v="351-62-0822"/>
    <x v="2"/>
    <x v="2"/>
    <x v="0"/>
    <x v="0"/>
    <x v="5"/>
    <n v="14.48"/>
    <n v="4"/>
    <n v="2.8960000000000004"/>
    <n v="60.816000000000003"/>
    <d v="2019-02-06T00:00:00"/>
    <d v="1899-12-30T18:07:00"/>
    <s v="Billetera electrónica"/>
    <n v="57.92"/>
    <n v="2.8959999999999999"/>
    <n v="4.5"/>
    <n v="2"/>
  </r>
  <r>
    <s v="529-56-3974"/>
    <x v="2"/>
    <x v="2"/>
    <x v="0"/>
    <x v="1"/>
    <x v="1"/>
    <n v="25.51"/>
    <n v="4"/>
    <n v="5.1020000000000003"/>
    <n v="107.142"/>
    <d v="2019-03-09T00:00:00"/>
    <d v="1899-12-30T17:03:00"/>
    <s v="Efectivo"/>
    <n v="102.04"/>
    <n v="5.1020000000000003"/>
    <n v="6.8"/>
    <n v="3"/>
  </r>
  <r>
    <s v="365-64-0515"/>
    <x v="0"/>
    <x v="0"/>
    <x v="1"/>
    <x v="0"/>
    <x v="1"/>
    <n v="46.95"/>
    <n v="5"/>
    <n v="11.737500000000001"/>
    <n v="246.48750000000001"/>
    <d v="2019-02-12T00:00:00"/>
    <d v="1899-12-30T10:25:00"/>
    <s v="Billetera electrónica"/>
    <n v="234.75"/>
    <n v="11.737500000000001"/>
    <n v="7.1"/>
    <n v="2"/>
  </r>
  <r>
    <s v="252-56-2699"/>
    <x v="0"/>
    <x v="0"/>
    <x v="1"/>
    <x v="1"/>
    <x v="4"/>
    <n v="43.19"/>
    <n v="10"/>
    <n v="21.594999999999999"/>
    <n v="453.495"/>
    <d v="2019-02-07T00:00:00"/>
    <d v="1899-12-30T16:48:00"/>
    <s v="Billetera electrónica"/>
    <n v="431.9"/>
    <n v="21.594999999999999"/>
    <n v="8.1999999999999993"/>
    <n v="2"/>
  </r>
  <r>
    <s v="829-34-3910"/>
    <x v="0"/>
    <x v="0"/>
    <x v="1"/>
    <x v="0"/>
    <x v="0"/>
    <n v="71.38"/>
    <n v="10"/>
    <n v="35.69"/>
    <n v="749.49"/>
    <d v="2019-03-29T00:00:00"/>
    <d v="1899-12-30T19:21:00"/>
    <s v="Efectivo"/>
    <n v="713.8"/>
    <n v="35.69"/>
    <n v="5.7"/>
    <n v="3"/>
  </r>
  <r>
    <s v="299-46-1805"/>
    <x v="2"/>
    <x v="2"/>
    <x v="0"/>
    <x v="0"/>
    <x v="3"/>
    <n v="93.72"/>
    <n v="6"/>
    <n v="28.116"/>
    <n v="590.43600000000004"/>
    <d v="2019-01-15T00:00:00"/>
    <d v="1899-12-30T16:19:00"/>
    <s v="Efectivo"/>
    <n v="562.32000000000005"/>
    <n v="28.116"/>
    <n v="4.5"/>
    <n v="1"/>
  </r>
  <r>
    <s v="656-95-9349"/>
    <x v="0"/>
    <x v="0"/>
    <x v="0"/>
    <x v="0"/>
    <x v="0"/>
    <n v="68.930000000000007"/>
    <n v="7"/>
    <n v="24.125500000000002"/>
    <n v="506.63549999999998"/>
    <d v="2019-03-11T00:00:00"/>
    <d v="1899-12-30T11:03:00"/>
    <s v="Tarjeta de crédito"/>
    <n v="482.51"/>
    <n v="24.125499999999999"/>
    <n v="4.5999999999999996"/>
    <n v="3"/>
  </r>
  <r>
    <s v="765-26-6951"/>
    <x v="0"/>
    <x v="0"/>
    <x v="1"/>
    <x v="1"/>
    <x v="3"/>
    <n v="72.61"/>
    <n v="6"/>
    <n v="21.783000000000001"/>
    <n v="457.44299999999998"/>
    <d v="2019-01-01T00:00:00"/>
    <d v="1899-12-30T10:39:00"/>
    <s v="Tarjeta de crédito"/>
    <n v="435.66"/>
    <n v="21.783000000000001"/>
    <n v="6.9"/>
    <n v="1"/>
  </r>
  <r>
    <s v="329-62-1586"/>
    <x v="0"/>
    <x v="0"/>
    <x v="1"/>
    <x v="1"/>
    <x v="4"/>
    <n v="54.67"/>
    <n v="3"/>
    <n v="8.2004999999999999"/>
    <n v="172.2105"/>
    <d v="2019-01-21T00:00:00"/>
    <d v="1899-12-30T18:00:00"/>
    <s v="Tarjeta de crédito"/>
    <n v="164.01"/>
    <n v="8.2004999999999999"/>
    <n v="8.6"/>
    <n v="1"/>
  </r>
  <r>
    <s v="319-50-3348"/>
    <x v="2"/>
    <x v="2"/>
    <x v="1"/>
    <x v="0"/>
    <x v="2"/>
    <n v="40.299999999999997"/>
    <n v="2"/>
    <n v="4.03"/>
    <n v="84.63"/>
    <d v="2019-03-11T00:00:00"/>
    <d v="1899-12-30T15:30:00"/>
    <s v="Billetera electrónica"/>
    <n v="80.599999999999994"/>
    <n v="4.03"/>
    <n v="4.4000000000000004"/>
    <n v="3"/>
  </r>
  <r>
    <s v="300-71-4605"/>
    <x v="1"/>
    <x v="1"/>
    <x v="0"/>
    <x v="1"/>
    <x v="1"/>
    <n v="86.04"/>
    <n v="5"/>
    <n v="21.510000000000005"/>
    <n v="451.71"/>
    <d v="2019-02-25T00:00:00"/>
    <d v="1899-12-30T11:24:00"/>
    <s v="Billetera electrónica"/>
    <n v="430.2"/>
    <n v="21.51"/>
    <n v="4.8"/>
    <n v="2"/>
  </r>
  <r>
    <s v="371-85-5789"/>
    <x v="2"/>
    <x v="2"/>
    <x v="1"/>
    <x v="1"/>
    <x v="0"/>
    <n v="87.98"/>
    <n v="3"/>
    <n v="13.197000000000001"/>
    <n v="277.137"/>
    <d v="2019-03-05T00:00:00"/>
    <d v="1899-12-30T10:40:00"/>
    <s v="Billetera electrónica"/>
    <n v="263.94"/>
    <n v="13.196999999999999"/>
    <n v="5.0999999999999996"/>
    <n v="3"/>
  </r>
  <r>
    <s v="273-16-6619"/>
    <x v="2"/>
    <x v="2"/>
    <x v="1"/>
    <x v="1"/>
    <x v="2"/>
    <n v="33.200000000000003"/>
    <n v="2"/>
    <n v="3.3200000000000003"/>
    <n v="69.72"/>
    <d v="2019-03-15T00:00:00"/>
    <d v="1899-12-30T12:20:00"/>
    <s v="Tarjeta de crédito"/>
    <n v="66.400000000000006"/>
    <n v="3.32"/>
    <n v="4.4000000000000004"/>
    <n v="3"/>
  </r>
  <r>
    <s v="636-48-8204"/>
    <x v="0"/>
    <x v="0"/>
    <x v="1"/>
    <x v="1"/>
    <x v="1"/>
    <n v="34.56"/>
    <n v="5"/>
    <n v="8.64"/>
    <n v="181.44"/>
    <d v="2019-02-17T00:00:00"/>
    <d v="1899-12-30T11:15:00"/>
    <s v="Billetera electrónica"/>
    <n v="172.8"/>
    <n v="8.64"/>
    <n v="9.9"/>
    <n v="2"/>
  </r>
  <r>
    <s v="549-59-1358"/>
    <x v="0"/>
    <x v="0"/>
    <x v="0"/>
    <x v="1"/>
    <x v="3"/>
    <n v="88.63"/>
    <n v="3"/>
    <n v="13.294499999999999"/>
    <n v="279.18450000000001"/>
    <d v="2019-03-02T00:00:00"/>
    <d v="1899-12-30T17:36:00"/>
    <s v="Billetera electrónica"/>
    <n v="265.89"/>
    <n v="13.294499999999999"/>
    <n v="6"/>
    <n v="3"/>
  </r>
  <r>
    <s v="227-03-5010"/>
    <x v="0"/>
    <x v="0"/>
    <x v="0"/>
    <x v="0"/>
    <x v="2"/>
    <n v="52.59"/>
    <n v="8"/>
    <n v="21.036000000000001"/>
    <n v="441.75599999999997"/>
    <d v="2019-03-22T00:00:00"/>
    <d v="1899-12-30T19:20:00"/>
    <s v="Tarjeta de crédito"/>
    <n v="420.72"/>
    <n v="21.036000000000001"/>
    <n v="8.5"/>
    <n v="3"/>
  </r>
  <r>
    <s v="649-29-6775"/>
    <x v="2"/>
    <x v="2"/>
    <x v="1"/>
    <x v="1"/>
    <x v="5"/>
    <n v="33.520000000000003"/>
    <n v="1"/>
    <n v="1.6760000000000002"/>
    <n v="35.195999999999998"/>
    <d v="2019-02-08T00:00:00"/>
    <d v="1899-12-30T15:31:00"/>
    <s v="Efectivo"/>
    <n v="33.520000000000003"/>
    <n v="1.6759999999999999"/>
    <n v="6.7"/>
    <n v="2"/>
  </r>
  <r>
    <s v="189-17-4241"/>
    <x v="0"/>
    <x v="0"/>
    <x v="1"/>
    <x v="0"/>
    <x v="5"/>
    <n v="87.67"/>
    <n v="2"/>
    <n v="8.7670000000000012"/>
    <n v="184.107"/>
    <d v="2019-03-10T00:00:00"/>
    <d v="1899-12-30T12:17:00"/>
    <s v="Tarjeta de crédito"/>
    <n v="175.34"/>
    <n v="8.7669999999999995"/>
    <n v="7.7"/>
    <n v="3"/>
  </r>
  <r>
    <s v="145-94-9061"/>
    <x v="2"/>
    <x v="2"/>
    <x v="1"/>
    <x v="0"/>
    <x v="4"/>
    <n v="88.36"/>
    <n v="5"/>
    <n v="22.090000000000003"/>
    <n v="463.89"/>
    <d v="2019-01-25T00:00:00"/>
    <d v="1899-12-30T19:48:00"/>
    <s v="Efectivo"/>
    <n v="441.8"/>
    <n v="22.09"/>
    <n v="9.6"/>
    <n v="1"/>
  </r>
  <r>
    <s v="848-62-7243"/>
    <x v="0"/>
    <x v="0"/>
    <x v="1"/>
    <x v="1"/>
    <x v="0"/>
    <n v="24.89"/>
    <n v="9"/>
    <n v="11.2005"/>
    <n v="235.2105"/>
    <d v="2019-03-15T00:00:00"/>
    <d v="1899-12-30T15:36:00"/>
    <s v="Efectivo"/>
    <n v="224.01"/>
    <n v="11.2005"/>
    <n v="7.4"/>
    <n v="3"/>
  </r>
  <r>
    <s v="871-79-8483"/>
    <x v="2"/>
    <x v="2"/>
    <x v="1"/>
    <x v="1"/>
    <x v="5"/>
    <n v="94.13"/>
    <n v="5"/>
    <n v="23.532499999999999"/>
    <n v="494.1825"/>
    <d v="2019-02-25T00:00:00"/>
    <d v="1899-12-30T19:39:00"/>
    <s v="Tarjeta de crédito"/>
    <n v="470.65"/>
    <n v="23.532499999999999"/>
    <n v="4.8"/>
    <n v="2"/>
  </r>
  <r>
    <s v="149-71-6266"/>
    <x v="2"/>
    <x v="2"/>
    <x v="0"/>
    <x v="1"/>
    <x v="3"/>
    <n v="78.069999999999993"/>
    <n v="9"/>
    <n v="35.131499999999996"/>
    <n v="737.76149999999996"/>
    <d v="2019-01-28T00:00:00"/>
    <d v="1899-12-30T12:43:00"/>
    <s v="Efectivo"/>
    <n v="702.63"/>
    <n v="35.131500000000003"/>
    <n v="4.5"/>
    <n v="1"/>
  </r>
  <r>
    <s v="640-49-2076"/>
    <x v="2"/>
    <x v="2"/>
    <x v="1"/>
    <x v="1"/>
    <x v="3"/>
    <n v="83.78"/>
    <n v="8"/>
    <n v="33.512"/>
    <n v="703.75199999999995"/>
    <d v="2019-01-10T00:00:00"/>
    <d v="1899-12-30T14:49:00"/>
    <s v="Efectivo"/>
    <n v="670.24"/>
    <n v="33.512"/>
    <n v="5.0999999999999996"/>
    <n v="1"/>
  </r>
  <r>
    <s v="595-11-5460"/>
    <x v="0"/>
    <x v="0"/>
    <x v="1"/>
    <x v="1"/>
    <x v="0"/>
    <n v="96.58"/>
    <n v="2"/>
    <n v="9.6580000000000013"/>
    <n v="202.81800000000001"/>
    <d v="2019-03-15T00:00:00"/>
    <d v="1899-12-30T10:12:00"/>
    <s v="Tarjeta de crédito"/>
    <n v="193.16"/>
    <n v="9.6579999999999995"/>
    <n v="5.0999999999999996"/>
    <n v="3"/>
  </r>
  <r>
    <s v="183-56-6882"/>
    <x v="1"/>
    <x v="1"/>
    <x v="0"/>
    <x v="0"/>
    <x v="4"/>
    <n v="99.42"/>
    <n v="4"/>
    <n v="19.884"/>
    <n v="417.56400000000002"/>
    <d v="2019-02-06T00:00:00"/>
    <d v="1899-12-30T10:42:00"/>
    <s v="Billetera electrónica"/>
    <n v="397.68"/>
    <n v="19.884"/>
    <n v="7.5"/>
    <n v="2"/>
  </r>
  <r>
    <s v="232-16-2483"/>
    <x v="1"/>
    <x v="1"/>
    <x v="0"/>
    <x v="0"/>
    <x v="3"/>
    <n v="68.12"/>
    <n v="1"/>
    <n v="3.4060000000000006"/>
    <n v="71.525999999999996"/>
    <d v="2019-01-07T00:00:00"/>
    <d v="1899-12-30T12:28:00"/>
    <s v="Billetera electrónica"/>
    <n v="68.12"/>
    <n v="3.4060000000000001"/>
    <n v="6.8"/>
    <n v="1"/>
  </r>
  <r>
    <s v="129-29-8530"/>
    <x v="0"/>
    <x v="0"/>
    <x v="0"/>
    <x v="1"/>
    <x v="3"/>
    <n v="62.62"/>
    <n v="5"/>
    <n v="15.654999999999999"/>
    <n v="328.755"/>
    <d v="2019-03-10T00:00:00"/>
    <d v="1899-12-30T19:15:00"/>
    <s v="Billetera electrónica"/>
    <n v="313.10000000000002"/>
    <n v="15.654999999999999"/>
    <n v="7"/>
    <n v="3"/>
  </r>
  <r>
    <s v="272-65-1806"/>
    <x v="0"/>
    <x v="0"/>
    <x v="1"/>
    <x v="0"/>
    <x v="1"/>
    <n v="60.88"/>
    <n v="9"/>
    <n v="27.396000000000004"/>
    <n v="575.31600000000003"/>
    <d v="2019-01-15T00:00:00"/>
    <d v="1899-12-30T17:17:00"/>
    <s v="Billetera electrónica"/>
    <n v="547.91999999999996"/>
    <n v="27.396000000000001"/>
    <n v="4.7"/>
    <n v="1"/>
  </r>
  <r>
    <s v="333-73-7901"/>
    <x v="1"/>
    <x v="1"/>
    <x v="1"/>
    <x v="0"/>
    <x v="0"/>
    <n v="54.92"/>
    <n v="8"/>
    <n v="21.968000000000004"/>
    <n v="461.32799999999997"/>
    <d v="2019-03-23T00:00:00"/>
    <d v="1899-12-30T13:24:00"/>
    <s v="Billetera electrónica"/>
    <n v="439.36"/>
    <n v="21.968"/>
    <n v="7.6"/>
    <n v="3"/>
  </r>
  <r>
    <s v="777-82-7220"/>
    <x v="2"/>
    <x v="2"/>
    <x v="0"/>
    <x v="1"/>
    <x v="2"/>
    <n v="30.12"/>
    <n v="8"/>
    <n v="12.048000000000002"/>
    <n v="253.00800000000001"/>
    <d v="2019-03-03T00:00:00"/>
    <d v="1899-12-30T13:01:00"/>
    <s v="Efectivo"/>
    <n v="240.96"/>
    <n v="12.048"/>
    <n v="7.7"/>
    <n v="3"/>
  </r>
  <r>
    <s v="280-35-5823"/>
    <x v="2"/>
    <x v="2"/>
    <x v="0"/>
    <x v="0"/>
    <x v="2"/>
    <n v="86.72"/>
    <n v="1"/>
    <n v="4.3360000000000003"/>
    <n v="91.055999999999997"/>
    <d v="2019-01-17T00:00:00"/>
    <d v="1899-12-30T18:45:00"/>
    <s v="Billetera electrónica"/>
    <n v="86.72"/>
    <n v="4.3360000000000003"/>
    <n v="7.9"/>
    <n v="1"/>
  </r>
  <r>
    <s v="554-53-8700"/>
    <x v="1"/>
    <x v="1"/>
    <x v="0"/>
    <x v="1"/>
    <x v="2"/>
    <n v="56.11"/>
    <n v="2"/>
    <n v="5.6110000000000007"/>
    <n v="117.831"/>
    <d v="2019-02-02T00:00:00"/>
    <d v="1899-12-30T10:11:00"/>
    <s v="Efectivo"/>
    <n v="112.22"/>
    <n v="5.6109999999999998"/>
    <n v="6.3"/>
    <n v="2"/>
  </r>
  <r>
    <s v="354-25-5821"/>
    <x v="2"/>
    <x v="2"/>
    <x v="0"/>
    <x v="0"/>
    <x v="3"/>
    <n v="69.12"/>
    <n v="6"/>
    <n v="20.736000000000004"/>
    <n v="435.45600000000002"/>
    <d v="2019-02-08T00:00:00"/>
    <d v="1899-12-30T13:03:00"/>
    <s v="Efectivo"/>
    <n v="414.72"/>
    <n v="20.736000000000001"/>
    <n v="5.6"/>
    <n v="2"/>
  </r>
  <r>
    <s v="228-96-1411"/>
    <x v="1"/>
    <x v="1"/>
    <x v="0"/>
    <x v="0"/>
    <x v="4"/>
    <n v="98.7"/>
    <n v="8"/>
    <n v="39.480000000000004"/>
    <n v="829.08"/>
    <d v="2019-03-04T00:00:00"/>
    <d v="1899-12-30T20:39:00"/>
    <s v="Efectivo"/>
    <n v="789.6"/>
    <n v="39.479999999999997"/>
    <n v="7.6"/>
    <n v="3"/>
  </r>
  <r>
    <s v="617-15-4209"/>
    <x v="1"/>
    <x v="1"/>
    <x v="0"/>
    <x v="1"/>
    <x v="0"/>
    <n v="15.37"/>
    <n v="2"/>
    <n v="1.5369999999999999"/>
    <n v="32.277000000000001"/>
    <d v="2019-03-16T00:00:00"/>
    <d v="1899-12-30T19:47:00"/>
    <s v="Efectivo"/>
    <n v="30.74"/>
    <n v="1.5369999999999999"/>
    <n v="7.2"/>
    <n v="3"/>
  </r>
  <r>
    <s v="132-32-9879"/>
    <x v="2"/>
    <x v="2"/>
    <x v="0"/>
    <x v="0"/>
    <x v="1"/>
    <n v="93.96"/>
    <n v="4"/>
    <n v="18.791999999999998"/>
    <n v="394.63200000000001"/>
    <d v="2019-03-09T00:00:00"/>
    <d v="1899-12-30T18:00:00"/>
    <s v="Efectivo"/>
    <n v="375.84"/>
    <n v="18.792000000000002"/>
    <n v="9.5"/>
    <n v="3"/>
  </r>
  <r>
    <s v="370-41-7321"/>
    <x v="2"/>
    <x v="2"/>
    <x v="0"/>
    <x v="1"/>
    <x v="0"/>
    <n v="56.69"/>
    <n v="9"/>
    <n v="25.5105"/>
    <n v="535.72050000000002"/>
    <d v="2019-02-27T00:00:00"/>
    <d v="1899-12-30T17:24:00"/>
    <s v="Tarjeta de crédito"/>
    <n v="510.21"/>
    <n v="25.5105"/>
    <n v="8.4"/>
    <n v="2"/>
  </r>
  <r>
    <s v="727-46-3608"/>
    <x v="2"/>
    <x v="2"/>
    <x v="0"/>
    <x v="0"/>
    <x v="4"/>
    <n v="20.010000000000002"/>
    <n v="9"/>
    <n v="9.0045000000000002"/>
    <n v="189.09450000000001"/>
    <d v="2019-02-06T00:00:00"/>
    <d v="1899-12-30T15:47:00"/>
    <s v="Billetera electrónica"/>
    <n v="180.09"/>
    <n v="9.0045000000000002"/>
    <n v="4.0999999999999996"/>
    <n v="2"/>
  </r>
  <r>
    <s v="669-54-1719"/>
    <x v="2"/>
    <x v="2"/>
    <x v="0"/>
    <x v="1"/>
    <x v="1"/>
    <n v="18.93"/>
    <n v="6"/>
    <n v="5.6790000000000003"/>
    <n v="119.259"/>
    <d v="2019-02-10T00:00:00"/>
    <d v="1899-12-30T12:45:00"/>
    <s v="Tarjeta de crédito"/>
    <n v="113.58"/>
    <n v="5.6790000000000003"/>
    <n v="8.1"/>
    <n v="2"/>
  </r>
  <r>
    <s v="574-22-5561"/>
    <x v="1"/>
    <x v="1"/>
    <x v="0"/>
    <x v="0"/>
    <x v="5"/>
    <n v="82.63"/>
    <n v="10"/>
    <n v="41.314999999999998"/>
    <n v="867.61500000000001"/>
    <d v="2019-03-19T00:00:00"/>
    <d v="1899-12-30T17:08:00"/>
    <s v="Billetera electrónica"/>
    <n v="826.3"/>
    <n v="41.314999999999998"/>
    <n v="7.9"/>
    <n v="3"/>
  </r>
  <r>
    <s v="326-78-5178"/>
    <x v="1"/>
    <x v="1"/>
    <x v="0"/>
    <x v="1"/>
    <x v="4"/>
    <n v="91.4"/>
    <n v="7"/>
    <n v="31.990000000000006"/>
    <n v="671.79"/>
    <d v="2019-02-03T00:00:00"/>
    <d v="1899-12-30T10:19:00"/>
    <s v="Efectivo"/>
    <n v="639.79999999999995"/>
    <n v="31.99"/>
    <n v="9.5"/>
    <n v="2"/>
  </r>
  <r>
    <s v="162-48-8011"/>
    <x v="0"/>
    <x v="0"/>
    <x v="0"/>
    <x v="0"/>
    <x v="4"/>
    <n v="44.59"/>
    <n v="5"/>
    <n v="11.147500000000001"/>
    <n v="234.0975"/>
    <d v="2019-02-10T00:00:00"/>
    <d v="1899-12-30T15:10:00"/>
    <s v="Efectivo"/>
    <n v="222.95"/>
    <n v="11.147500000000001"/>
    <n v="8.5"/>
    <n v="2"/>
  </r>
  <r>
    <s v="616-24-2851"/>
    <x v="2"/>
    <x v="2"/>
    <x v="0"/>
    <x v="0"/>
    <x v="5"/>
    <n v="17.87"/>
    <n v="4"/>
    <n v="3.5740000000000003"/>
    <n v="75.054000000000002"/>
    <d v="2019-03-22T00:00:00"/>
    <d v="1899-12-30T14:42:00"/>
    <s v="Billetera electrónica"/>
    <n v="71.48"/>
    <n v="3.5739999999999998"/>
    <n v="6.5"/>
    <n v="3"/>
  </r>
  <r>
    <s v="778-71-5554"/>
    <x v="1"/>
    <x v="1"/>
    <x v="0"/>
    <x v="1"/>
    <x v="5"/>
    <n v="15.43"/>
    <n v="1"/>
    <n v="0.77150000000000007"/>
    <n v="16.201499999999999"/>
    <d v="2019-01-25T00:00:00"/>
    <d v="1899-12-30T15:46:00"/>
    <s v="Tarjeta de crédito"/>
    <n v="15.43"/>
    <n v="0.77149999999999996"/>
    <n v="6.1"/>
    <n v="1"/>
  </r>
  <r>
    <s v="242-55-6721"/>
    <x v="2"/>
    <x v="2"/>
    <x v="1"/>
    <x v="1"/>
    <x v="2"/>
    <n v="16.16"/>
    <n v="2"/>
    <n v="1.6160000000000001"/>
    <n v="33.936"/>
    <d v="2019-03-07T00:00:00"/>
    <d v="1899-12-30T11:49:00"/>
    <s v="Billetera electrónica"/>
    <n v="32.32"/>
    <n v="1.6160000000000001"/>
    <n v="6.5"/>
    <n v="3"/>
  </r>
  <r>
    <s v="399-46-5918"/>
    <x v="1"/>
    <x v="1"/>
    <x v="1"/>
    <x v="0"/>
    <x v="1"/>
    <n v="85.98"/>
    <n v="8"/>
    <n v="34.392000000000003"/>
    <n v="722.23199999999997"/>
    <d v="2019-02-28T00:00:00"/>
    <d v="1899-12-30T19:01:00"/>
    <s v="Efectivo"/>
    <n v="687.84"/>
    <n v="34.392000000000003"/>
    <n v="8.1999999999999993"/>
    <n v="2"/>
  </r>
  <r>
    <s v="106-35-6779"/>
    <x v="0"/>
    <x v="0"/>
    <x v="0"/>
    <x v="1"/>
    <x v="2"/>
    <n v="44.34"/>
    <n v="2"/>
    <n v="4.4340000000000002"/>
    <n v="93.114000000000004"/>
    <d v="2019-03-27T00:00:00"/>
    <d v="1899-12-30T11:26:00"/>
    <s v="Efectivo"/>
    <n v="88.68"/>
    <n v="4.4340000000000002"/>
    <n v="5.8"/>
    <n v="3"/>
  </r>
  <r>
    <s v="635-40-6220"/>
    <x v="0"/>
    <x v="0"/>
    <x v="1"/>
    <x v="1"/>
    <x v="0"/>
    <n v="89.6"/>
    <n v="8"/>
    <n v="35.839999999999996"/>
    <n v="752.64"/>
    <d v="2019-02-07T00:00:00"/>
    <d v="1899-12-30T11:28:00"/>
    <s v="Billetera electrónica"/>
    <n v="716.8"/>
    <n v="35.840000000000003"/>
    <n v="6.6"/>
    <n v="2"/>
  </r>
  <r>
    <s v="817-48-8732"/>
    <x v="0"/>
    <x v="0"/>
    <x v="0"/>
    <x v="0"/>
    <x v="2"/>
    <n v="72.349999999999994"/>
    <n v="10"/>
    <n v="36.175000000000004"/>
    <n v="759.67499999999995"/>
    <d v="2019-01-20T00:00:00"/>
    <d v="1899-12-30T15:55:00"/>
    <s v="Efectivo"/>
    <n v="723.5"/>
    <n v="36.174999999999997"/>
    <n v="5.4"/>
    <n v="1"/>
  </r>
  <r>
    <s v="120-06-4233"/>
    <x v="1"/>
    <x v="1"/>
    <x v="1"/>
    <x v="1"/>
    <x v="1"/>
    <n v="30.61"/>
    <n v="6"/>
    <n v="9.1829999999999998"/>
    <n v="192.84299999999999"/>
    <d v="2019-03-12T00:00:00"/>
    <d v="1899-12-30T20:36:00"/>
    <s v="Efectivo"/>
    <n v="183.66"/>
    <n v="9.1829999999999998"/>
    <n v="9.3000000000000007"/>
    <n v="3"/>
  </r>
  <r>
    <s v="285-68-5083"/>
    <x v="1"/>
    <x v="1"/>
    <x v="0"/>
    <x v="0"/>
    <x v="3"/>
    <n v="24.74"/>
    <n v="3"/>
    <n v="3.7110000000000003"/>
    <n v="77.930999999999997"/>
    <d v="2019-02-15T00:00:00"/>
    <d v="1899-12-30T17:47:00"/>
    <s v="Tarjeta de crédito"/>
    <n v="74.22"/>
    <n v="3.7109999999999999"/>
    <n v="10"/>
    <n v="2"/>
  </r>
  <r>
    <s v="803-83-5989"/>
    <x v="1"/>
    <x v="1"/>
    <x v="1"/>
    <x v="1"/>
    <x v="2"/>
    <n v="55.73"/>
    <n v="6"/>
    <n v="16.719000000000001"/>
    <n v="351.09899999999999"/>
    <d v="2019-02-24T00:00:00"/>
    <d v="1899-12-30T10:55:00"/>
    <s v="Billetera electrónica"/>
    <n v="334.38"/>
    <n v="16.719000000000001"/>
    <n v="7"/>
    <n v="2"/>
  </r>
  <r>
    <s v="347-34-2234"/>
    <x v="2"/>
    <x v="2"/>
    <x v="0"/>
    <x v="0"/>
    <x v="3"/>
    <n v="55.07"/>
    <n v="9"/>
    <n v="24.781500000000001"/>
    <n v="520.41150000000005"/>
    <d v="2019-02-03T00:00:00"/>
    <d v="1899-12-30T13:40:00"/>
    <s v="Billetera electrónica"/>
    <n v="495.63"/>
    <n v="24.781500000000001"/>
    <n v="10"/>
    <n v="2"/>
  </r>
  <r>
    <s v="199-75-8169"/>
    <x v="0"/>
    <x v="0"/>
    <x v="0"/>
    <x v="1"/>
    <x v="3"/>
    <n v="15.81"/>
    <n v="10"/>
    <n v="7.9050000000000002"/>
    <n v="166.005"/>
    <d v="2019-03-06T00:00:00"/>
    <d v="1899-12-30T12:27:00"/>
    <s v="Tarjeta de crédito"/>
    <n v="158.1"/>
    <n v="7.9050000000000002"/>
    <n v="8.6"/>
    <n v="3"/>
  </r>
  <r>
    <s v="853-23-2453"/>
    <x v="2"/>
    <x v="2"/>
    <x v="0"/>
    <x v="1"/>
    <x v="0"/>
    <n v="75.739999999999995"/>
    <n v="4"/>
    <n v="15.148"/>
    <n v="318.108"/>
    <d v="2019-02-14T00:00:00"/>
    <d v="1899-12-30T14:35:00"/>
    <s v="Efectivo"/>
    <n v="302.95999999999998"/>
    <n v="15.148"/>
    <n v="7.6"/>
    <n v="2"/>
  </r>
  <r>
    <s v="877-22-3308"/>
    <x v="0"/>
    <x v="0"/>
    <x v="0"/>
    <x v="1"/>
    <x v="0"/>
    <n v="15.87"/>
    <n v="10"/>
    <n v="7.9349999999999996"/>
    <n v="166.63499999999999"/>
    <d v="2019-03-13T00:00:00"/>
    <d v="1899-12-30T16:40:00"/>
    <s v="Efectivo"/>
    <n v="158.69999999999999"/>
    <n v="7.9349999999999996"/>
    <n v="5.8"/>
    <n v="3"/>
  </r>
  <r>
    <s v="838-78-4295"/>
    <x v="1"/>
    <x v="1"/>
    <x v="1"/>
    <x v="0"/>
    <x v="0"/>
    <n v="33.47"/>
    <n v="2"/>
    <n v="3.347"/>
    <n v="70.287000000000006"/>
    <d v="2019-02-10T00:00:00"/>
    <d v="1899-12-30T15:43:00"/>
    <s v="Billetera electrónica"/>
    <n v="66.94"/>
    <n v="3.347"/>
    <n v="6.7"/>
    <n v="2"/>
  </r>
  <r>
    <s v="109-28-2512"/>
    <x v="2"/>
    <x v="2"/>
    <x v="0"/>
    <x v="0"/>
    <x v="5"/>
    <n v="97.61"/>
    <n v="6"/>
    <n v="29.283000000000001"/>
    <n v="614.94299999999998"/>
    <d v="2019-01-07T00:00:00"/>
    <d v="1899-12-30T15:01:00"/>
    <s v="Billetera electrónica"/>
    <n v="585.66"/>
    <n v="29.283000000000001"/>
    <n v="9.9"/>
    <n v="1"/>
  </r>
  <r>
    <s v="232-11-3025"/>
    <x v="0"/>
    <x v="0"/>
    <x v="1"/>
    <x v="1"/>
    <x v="3"/>
    <n v="78.77"/>
    <n v="10"/>
    <n v="39.384999999999998"/>
    <n v="827.08500000000004"/>
    <d v="2019-01-24T00:00:00"/>
    <d v="1899-12-30T10:04:00"/>
    <s v="Efectivo"/>
    <n v="787.7"/>
    <n v="39.384999999999998"/>
    <n v="6.4"/>
    <n v="1"/>
  </r>
  <r>
    <s v="382-03-4532"/>
    <x v="0"/>
    <x v="0"/>
    <x v="0"/>
    <x v="0"/>
    <x v="0"/>
    <n v="18.329999999999998"/>
    <n v="1"/>
    <n v="0.91649999999999998"/>
    <n v="19.246500000000001"/>
    <d v="2019-02-02T00:00:00"/>
    <d v="1899-12-30T18:50:00"/>
    <s v="Efectivo"/>
    <n v="18.329999999999998"/>
    <n v="0.91649999999999998"/>
    <n v="4.3"/>
    <n v="2"/>
  </r>
  <r>
    <s v="393-65-2792"/>
    <x v="1"/>
    <x v="1"/>
    <x v="1"/>
    <x v="1"/>
    <x v="4"/>
    <n v="89.48"/>
    <n v="10"/>
    <n v="44.740000000000009"/>
    <n v="939.54"/>
    <d v="2019-01-06T00:00:00"/>
    <d v="1899-12-30T12:46:00"/>
    <s v="Tarjeta de crédito"/>
    <n v="894.8"/>
    <n v="44.74"/>
    <n v="9.6"/>
    <n v="1"/>
  </r>
  <r>
    <s v="796-12-2025"/>
    <x v="1"/>
    <x v="1"/>
    <x v="1"/>
    <x v="1"/>
    <x v="5"/>
    <n v="62.12"/>
    <n v="10"/>
    <n v="31.06"/>
    <n v="652.26"/>
    <d v="2019-02-11T00:00:00"/>
    <d v="1899-12-30T16:19:00"/>
    <s v="Efectivo"/>
    <n v="621.20000000000005"/>
    <n v="31.06"/>
    <n v="5.9"/>
    <n v="2"/>
  </r>
  <r>
    <s v="510-95-6347"/>
    <x v="2"/>
    <x v="2"/>
    <x v="0"/>
    <x v="0"/>
    <x v="4"/>
    <n v="48.52"/>
    <n v="3"/>
    <n v="7.2780000000000005"/>
    <n v="152.83799999999999"/>
    <d v="2019-03-05T00:00:00"/>
    <d v="1899-12-30T18:17:00"/>
    <s v="Billetera electrónica"/>
    <n v="145.56"/>
    <n v="7.2779999999999996"/>
    <n v="4"/>
    <n v="3"/>
  </r>
  <r>
    <s v="841-35-6630"/>
    <x v="1"/>
    <x v="1"/>
    <x v="1"/>
    <x v="0"/>
    <x v="1"/>
    <n v="75.91"/>
    <n v="6"/>
    <n v="22.773"/>
    <n v="478.233"/>
    <d v="2019-03-09T00:00:00"/>
    <d v="1899-12-30T18:21:00"/>
    <s v="Efectivo"/>
    <n v="455.46"/>
    <n v="22.773"/>
    <n v="8.6999999999999993"/>
    <n v="3"/>
  </r>
  <r>
    <s v="287-21-9091"/>
    <x v="0"/>
    <x v="0"/>
    <x v="1"/>
    <x v="1"/>
    <x v="2"/>
    <n v="74.67"/>
    <n v="9"/>
    <n v="33.601500000000001"/>
    <n v="705.63149999999996"/>
    <d v="2019-01-22T00:00:00"/>
    <d v="1899-12-30T10:55:00"/>
    <s v="Billetera electrónica"/>
    <n v="672.03"/>
    <n v="33.601500000000001"/>
    <n v="9.4"/>
    <n v="1"/>
  </r>
  <r>
    <s v="732-94-0499"/>
    <x v="1"/>
    <x v="1"/>
    <x v="1"/>
    <x v="0"/>
    <x v="1"/>
    <n v="41.65"/>
    <n v="10"/>
    <n v="20.825000000000003"/>
    <n v="437.32499999999999"/>
    <d v="2019-01-13T00:00:00"/>
    <d v="1899-12-30T17:04:00"/>
    <s v="Tarjeta de crédito"/>
    <n v="416.5"/>
    <n v="20.824999999999999"/>
    <n v="5.4"/>
    <n v="1"/>
  </r>
  <r>
    <s v="263-10-3913"/>
    <x v="1"/>
    <x v="1"/>
    <x v="0"/>
    <x v="1"/>
    <x v="5"/>
    <n v="49.04"/>
    <n v="9"/>
    <n v="22.068000000000001"/>
    <n v="463.428"/>
    <d v="2019-01-09T00:00:00"/>
    <d v="1899-12-30T14:20:00"/>
    <s v="Tarjeta de crédito"/>
    <n v="441.36"/>
    <n v="22.068000000000001"/>
    <n v="8.6"/>
    <n v="1"/>
  </r>
  <r>
    <s v="381-20-0914"/>
    <x v="0"/>
    <x v="0"/>
    <x v="0"/>
    <x v="0"/>
    <x v="5"/>
    <n v="20.010000000000002"/>
    <n v="9"/>
    <n v="9.0045000000000002"/>
    <n v="189.09450000000001"/>
    <d v="2019-01-12T00:00:00"/>
    <d v="1899-12-30T15:48:00"/>
    <s v="Tarjeta de crédito"/>
    <n v="180.09"/>
    <n v="9.0045000000000002"/>
    <n v="5.7"/>
    <n v="1"/>
  </r>
  <r>
    <s v="829-49-1914"/>
    <x v="1"/>
    <x v="1"/>
    <x v="0"/>
    <x v="0"/>
    <x v="4"/>
    <n v="78.31"/>
    <n v="10"/>
    <n v="39.155000000000001"/>
    <n v="822.255"/>
    <d v="2019-03-05T00:00:00"/>
    <d v="1899-12-30T16:24:00"/>
    <s v="Billetera electrónica"/>
    <n v="783.1"/>
    <n v="39.155000000000001"/>
    <n v="6.6"/>
    <n v="3"/>
  </r>
  <r>
    <s v="756-01-7507"/>
    <x v="1"/>
    <x v="1"/>
    <x v="1"/>
    <x v="0"/>
    <x v="0"/>
    <n v="20.38"/>
    <n v="5"/>
    <n v="5.0949999999999998"/>
    <n v="106.995"/>
    <d v="2019-01-22T00:00:00"/>
    <d v="1899-12-30T18:56:00"/>
    <s v="Efectivo"/>
    <n v="101.9"/>
    <n v="5.0949999999999998"/>
    <n v="6"/>
    <n v="1"/>
  </r>
  <r>
    <s v="870-72-4431"/>
    <x v="1"/>
    <x v="1"/>
    <x v="1"/>
    <x v="0"/>
    <x v="0"/>
    <n v="99.19"/>
    <n v="6"/>
    <n v="29.757000000000001"/>
    <n v="624.89700000000005"/>
    <d v="2019-01-21T00:00:00"/>
    <d v="1899-12-30T14:42:00"/>
    <s v="Tarjeta de crédito"/>
    <n v="595.14"/>
    <n v="29.757000000000001"/>
    <n v="5.5"/>
    <n v="1"/>
  </r>
  <r>
    <s v="847-38-7188"/>
    <x v="2"/>
    <x v="2"/>
    <x v="1"/>
    <x v="0"/>
    <x v="4"/>
    <n v="96.68"/>
    <n v="3"/>
    <n v="14.502000000000002"/>
    <n v="304.54199999999997"/>
    <d v="2019-01-26T00:00:00"/>
    <d v="1899-12-30T19:56:00"/>
    <s v="Billetera electrónica"/>
    <n v="290.04000000000002"/>
    <n v="14.502000000000001"/>
    <n v="6.4"/>
    <n v="1"/>
  </r>
  <r>
    <s v="480-63-2856"/>
    <x v="1"/>
    <x v="1"/>
    <x v="1"/>
    <x v="1"/>
    <x v="4"/>
    <n v="19.25"/>
    <n v="8"/>
    <n v="7.7"/>
    <n v="161.69999999999999"/>
    <d v="2019-01-23T00:00:00"/>
    <d v="1899-12-30T18:37:00"/>
    <s v="Billetera electrónica"/>
    <n v="154"/>
    <n v="7.7"/>
    <n v="6.6"/>
    <n v="1"/>
  </r>
  <r>
    <s v="787-56-0757"/>
    <x v="1"/>
    <x v="1"/>
    <x v="0"/>
    <x v="0"/>
    <x v="4"/>
    <n v="80.36"/>
    <n v="4"/>
    <n v="16.071999999999999"/>
    <n v="337.512"/>
    <d v="2019-02-23T00:00:00"/>
    <d v="1899-12-30T18:45:00"/>
    <s v="Tarjeta de crédito"/>
    <n v="321.44"/>
    <n v="16.071999999999999"/>
    <n v="8.3000000000000007"/>
    <n v="2"/>
  </r>
  <r>
    <s v="360-39-5055"/>
    <x v="1"/>
    <x v="1"/>
    <x v="0"/>
    <x v="1"/>
    <x v="3"/>
    <n v="48.91"/>
    <n v="5"/>
    <n v="12.227499999999999"/>
    <n v="256.77749999999997"/>
    <d v="2019-03-09T00:00:00"/>
    <d v="1899-12-30T10:17:00"/>
    <s v="Efectivo"/>
    <n v="244.55"/>
    <n v="12.227499999999999"/>
    <n v="6.6"/>
    <n v="3"/>
  </r>
  <r>
    <s v="730-50-9884"/>
    <x v="1"/>
    <x v="1"/>
    <x v="1"/>
    <x v="0"/>
    <x v="3"/>
    <n v="83.06"/>
    <n v="7"/>
    <n v="29.071000000000005"/>
    <n v="610.49099999999999"/>
    <d v="2019-03-05T00:00:00"/>
    <d v="1899-12-30T14:31:00"/>
    <s v="Billetera electrónica"/>
    <n v="581.41999999999996"/>
    <n v="29.071000000000002"/>
    <n v="4"/>
    <n v="3"/>
  </r>
  <r>
    <s v="362-58-8315"/>
    <x v="1"/>
    <x v="1"/>
    <x v="1"/>
    <x v="1"/>
    <x v="5"/>
    <n v="76.52"/>
    <n v="5"/>
    <n v="19.13"/>
    <n v="401.73"/>
    <d v="2019-03-25T00:00:00"/>
    <d v="1899-12-30T10:23:00"/>
    <s v="Efectivo"/>
    <n v="382.6"/>
    <n v="19.13"/>
    <n v="9.9"/>
    <n v="3"/>
  </r>
  <r>
    <s v="633-44-8566"/>
    <x v="0"/>
    <x v="0"/>
    <x v="0"/>
    <x v="1"/>
    <x v="4"/>
    <n v="49.38"/>
    <n v="7"/>
    <n v="17.283000000000001"/>
    <n v="362.94299999999998"/>
    <d v="2019-03-27T00:00:00"/>
    <d v="1899-12-30T20:35:00"/>
    <s v="Tarjeta de crédito"/>
    <n v="345.66"/>
    <n v="17.283000000000001"/>
    <n v="7.3"/>
    <n v="3"/>
  </r>
  <r>
    <s v="504-35-8843"/>
    <x v="0"/>
    <x v="0"/>
    <x v="1"/>
    <x v="1"/>
    <x v="3"/>
    <n v="42.47"/>
    <n v="1"/>
    <n v="2.1234999999999999"/>
    <n v="44.593499999999999"/>
    <d v="2019-01-02T00:00:00"/>
    <d v="1899-12-30T16:57:00"/>
    <s v="Efectivo"/>
    <n v="42.47"/>
    <n v="2.1234999999999999"/>
    <n v="5.7"/>
    <n v="1"/>
  </r>
  <r>
    <s v="318-68-5053"/>
    <x v="2"/>
    <x v="2"/>
    <x v="1"/>
    <x v="0"/>
    <x v="0"/>
    <n v="76.989999999999995"/>
    <n v="6"/>
    <n v="23.096999999999998"/>
    <n v="485.03699999999998"/>
    <d v="2019-02-27T00:00:00"/>
    <d v="1899-12-30T17:55:00"/>
    <s v="Efectivo"/>
    <n v="461.94"/>
    <n v="23.097000000000001"/>
    <n v="6.1"/>
    <n v="2"/>
  </r>
  <r>
    <s v="565-80-5980"/>
    <x v="1"/>
    <x v="1"/>
    <x v="0"/>
    <x v="0"/>
    <x v="2"/>
    <n v="47.38"/>
    <n v="4"/>
    <n v="9.4760000000000009"/>
    <n v="198.99600000000001"/>
    <d v="2019-01-23T00:00:00"/>
    <d v="1899-12-30T10:25:00"/>
    <s v="Efectivo"/>
    <n v="189.52"/>
    <n v="9.4760000000000009"/>
    <n v="7.1"/>
    <n v="1"/>
  </r>
  <r>
    <s v="225-32-0908"/>
    <x v="1"/>
    <x v="1"/>
    <x v="1"/>
    <x v="0"/>
    <x v="3"/>
    <n v="44.86"/>
    <n v="10"/>
    <n v="22.430000000000003"/>
    <n v="471.03"/>
    <d v="2019-01-26T00:00:00"/>
    <d v="1899-12-30T19:54:00"/>
    <s v="Billetera electrónica"/>
    <n v="448.6"/>
    <n v="22.43"/>
    <n v="8.1999999999999993"/>
    <n v="1"/>
  </r>
  <r>
    <s v="873-51-0671"/>
    <x v="0"/>
    <x v="0"/>
    <x v="0"/>
    <x v="0"/>
    <x v="3"/>
    <n v="21.98"/>
    <n v="7"/>
    <n v="7.6930000000000014"/>
    <n v="161.553"/>
    <d v="2019-01-10T00:00:00"/>
    <d v="1899-12-30T16:42:00"/>
    <s v="Billetera electrónica"/>
    <n v="153.86000000000001"/>
    <n v="7.6929999999999996"/>
    <n v="5.0999999999999996"/>
    <n v="1"/>
  </r>
  <r>
    <s v="152-08-9985"/>
    <x v="2"/>
    <x v="2"/>
    <x v="0"/>
    <x v="1"/>
    <x v="0"/>
    <n v="64.36"/>
    <n v="9"/>
    <n v="28.962000000000003"/>
    <n v="608.202"/>
    <d v="2019-03-12T00:00:00"/>
    <d v="1899-12-30T12:09:00"/>
    <s v="Tarjeta de crédito"/>
    <n v="579.24"/>
    <n v="28.962"/>
    <n v="8.6"/>
    <n v="3"/>
  </r>
  <r>
    <s v="512-91-0811"/>
    <x v="1"/>
    <x v="1"/>
    <x v="1"/>
    <x v="1"/>
    <x v="0"/>
    <n v="89.75"/>
    <n v="1"/>
    <n v="4.4874999999999998"/>
    <n v="94.237499999999997"/>
    <d v="2019-02-06T00:00:00"/>
    <d v="1899-12-30T20:05:00"/>
    <s v="Tarjeta de crédito"/>
    <n v="89.75"/>
    <n v="4.4874999999999998"/>
    <n v="6.6"/>
    <n v="2"/>
  </r>
  <r>
    <s v="594-34-4444"/>
    <x v="0"/>
    <x v="0"/>
    <x v="1"/>
    <x v="1"/>
    <x v="1"/>
    <n v="97.16"/>
    <n v="1"/>
    <n v="4.8580000000000005"/>
    <n v="102.018"/>
    <d v="2019-03-08T00:00:00"/>
    <d v="1899-12-30T20:38:00"/>
    <s v="Billetera electrónica"/>
    <n v="97.16"/>
    <n v="4.8579999999999997"/>
    <n v="7.2"/>
    <n v="3"/>
  </r>
  <r>
    <s v="766-85-7061"/>
    <x v="2"/>
    <x v="2"/>
    <x v="1"/>
    <x v="1"/>
    <x v="0"/>
    <n v="87.87"/>
    <n v="10"/>
    <n v="43.935000000000002"/>
    <n v="922.63499999999999"/>
    <d v="2019-03-29T00:00:00"/>
    <d v="1899-12-30T10:25:00"/>
    <s v="Billetera electrónica"/>
    <n v="878.7"/>
    <n v="43.935000000000002"/>
    <n v="5.0999999999999996"/>
    <n v="3"/>
  </r>
  <r>
    <s v="871-39-9221"/>
    <x v="1"/>
    <x v="1"/>
    <x v="1"/>
    <x v="0"/>
    <x v="1"/>
    <n v="12.45"/>
    <n v="6"/>
    <n v="3.7349999999999994"/>
    <n v="78.435000000000002"/>
    <d v="2019-02-09T00:00:00"/>
    <d v="1899-12-30T13:11:00"/>
    <s v="Efectivo"/>
    <n v="74.7"/>
    <n v="3.7349999999999999"/>
    <n v="4.0999999999999996"/>
    <n v="2"/>
  </r>
  <r>
    <s v="865-92-6136"/>
    <x v="0"/>
    <x v="0"/>
    <x v="1"/>
    <x v="1"/>
    <x v="4"/>
    <n v="52.75"/>
    <n v="3"/>
    <n v="7.9125000000000005"/>
    <n v="166.16249999999999"/>
    <d v="2019-03-23T00:00:00"/>
    <d v="1899-12-30T10:16:00"/>
    <s v="Billetera electrónica"/>
    <n v="158.25"/>
    <n v="7.9124999999999996"/>
    <n v="9.3000000000000007"/>
    <n v="3"/>
  </r>
  <r>
    <s v="733-01-9107"/>
    <x v="2"/>
    <x v="2"/>
    <x v="1"/>
    <x v="1"/>
    <x v="2"/>
    <n v="82.7"/>
    <n v="6"/>
    <n v="24.810000000000002"/>
    <n v="521.01"/>
    <d v="2019-03-05T00:00:00"/>
    <d v="1899-12-30T18:14:00"/>
    <s v="Efectivo"/>
    <n v="496.2"/>
    <n v="24.81"/>
    <n v="7.4"/>
    <n v="3"/>
  </r>
  <r>
    <s v="163-56-7055"/>
    <x v="1"/>
    <x v="1"/>
    <x v="0"/>
    <x v="1"/>
    <x v="5"/>
    <n v="48.71"/>
    <n v="1"/>
    <n v="2.4355000000000002"/>
    <n v="51.145499999999998"/>
    <d v="2019-03-26T00:00:00"/>
    <d v="1899-12-30T19:20:00"/>
    <s v="Efectivo"/>
    <n v="48.71"/>
    <n v="2.4355000000000002"/>
    <n v="4.0999999999999996"/>
    <n v="3"/>
  </r>
  <r>
    <s v="189-98-2939"/>
    <x v="1"/>
    <x v="1"/>
    <x v="1"/>
    <x v="1"/>
    <x v="5"/>
    <n v="78.55"/>
    <n v="9"/>
    <n v="35.347499999999997"/>
    <n v="742.29750000000001"/>
    <d v="2019-03-01T00:00:00"/>
    <d v="1899-12-30T13:22:00"/>
    <s v="Efectivo"/>
    <n v="706.95"/>
    <n v="35.347499999999997"/>
    <n v="7.2"/>
    <n v="3"/>
  </r>
  <r>
    <s v="551-21-3069"/>
    <x v="1"/>
    <x v="1"/>
    <x v="1"/>
    <x v="0"/>
    <x v="1"/>
    <n v="23.07"/>
    <n v="9"/>
    <n v="10.381500000000001"/>
    <n v="218.01150000000001"/>
    <d v="2019-02-01T00:00:00"/>
    <d v="1899-12-30T11:27:00"/>
    <s v="Efectivo"/>
    <n v="207.63"/>
    <n v="10.381500000000001"/>
    <n v="4.9000000000000004"/>
    <n v="2"/>
  </r>
  <r>
    <s v="212-62-1842"/>
    <x v="0"/>
    <x v="0"/>
    <x v="1"/>
    <x v="1"/>
    <x v="4"/>
    <n v="58.26"/>
    <n v="6"/>
    <n v="17.478000000000002"/>
    <n v="367.03800000000001"/>
    <d v="2019-03-28T00:00:00"/>
    <d v="1899-12-30T16:44:00"/>
    <s v="Efectivo"/>
    <n v="349.56"/>
    <n v="17.478000000000002"/>
    <n v="9.9"/>
    <n v="3"/>
  </r>
  <r>
    <s v="716-39-1409"/>
    <x v="2"/>
    <x v="2"/>
    <x v="1"/>
    <x v="1"/>
    <x v="0"/>
    <n v="30.35"/>
    <n v="7"/>
    <n v="10.622500000000002"/>
    <n v="223.07249999999999"/>
    <d v="2019-03-19T00:00:00"/>
    <d v="1899-12-30T18:19:00"/>
    <s v="Efectivo"/>
    <n v="212.45"/>
    <n v="10.6225"/>
    <n v="8"/>
    <n v="3"/>
  </r>
  <r>
    <s v="704-48-3927"/>
    <x v="0"/>
    <x v="0"/>
    <x v="0"/>
    <x v="1"/>
    <x v="1"/>
    <n v="88.67"/>
    <n v="10"/>
    <n v="44.335000000000008"/>
    <n v="931.03499999999997"/>
    <d v="2019-01-12T00:00:00"/>
    <d v="1899-12-30T14:50:00"/>
    <s v="Billetera electrónica"/>
    <n v="886.7"/>
    <n v="44.335000000000001"/>
    <n v="7.3"/>
    <n v="1"/>
  </r>
  <r>
    <s v="628-34-3388"/>
    <x v="1"/>
    <x v="1"/>
    <x v="1"/>
    <x v="1"/>
    <x v="5"/>
    <n v="27.38"/>
    <n v="6"/>
    <n v="8.2140000000000004"/>
    <n v="172.494"/>
    <d v="2019-01-05T00:00:00"/>
    <d v="1899-12-30T20:54:00"/>
    <s v="Tarjeta de crédito"/>
    <n v="164.28"/>
    <n v="8.2140000000000004"/>
    <n v="7.9"/>
    <n v="1"/>
  </r>
  <r>
    <s v="630-74-5166"/>
    <x v="0"/>
    <x v="0"/>
    <x v="1"/>
    <x v="1"/>
    <x v="3"/>
    <n v="62.13"/>
    <n v="6"/>
    <n v="18.639000000000003"/>
    <n v="391.41899999999998"/>
    <d v="2019-03-22T00:00:00"/>
    <d v="1899-12-30T20:19:00"/>
    <s v="Efectivo"/>
    <n v="372.78"/>
    <n v="18.638999999999999"/>
    <n v="7.4"/>
    <n v="3"/>
  </r>
  <r>
    <s v="588-01-7461"/>
    <x v="1"/>
    <x v="1"/>
    <x v="1"/>
    <x v="0"/>
    <x v="4"/>
    <n v="33.979999999999997"/>
    <n v="9"/>
    <n v="15.291"/>
    <n v="321.11099999999999"/>
    <d v="2019-03-24T00:00:00"/>
    <d v="1899-12-30T10:43:00"/>
    <s v="Efectivo"/>
    <n v="305.82"/>
    <n v="15.291"/>
    <n v="4.2"/>
    <n v="3"/>
  </r>
  <r>
    <s v="861-77-0145"/>
    <x v="1"/>
    <x v="1"/>
    <x v="0"/>
    <x v="1"/>
    <x v="1"/>
    <n v="81.97"/>
    <n v="10"/>
    <n v="40.985000000000007"/>
    <n v="860.68499999999995"/>
    <d v="2019-03-03T00:00:00"/>
    <d v="1899-12-30T14:30:00"/>
    <s v="Efectivo"/>
    <n v="819.7"/>
    <n v="40.984999999999999"/>
    <n v="9.1999999999999993"/>
    <n v="3"/>
  </r>
  <r>
    <s v="479-26-8945"/>
    <x v="2"/>
    <x v="2"/>
    <x v="0"/>
    <x v="0"/>
    <x v="3"/>
    <n v="16.489999999999998"/>
    <n v="2"/>
    <n v="1.649"/>
    <n v="34.628999999999998"/>
    <d v="2019-02-05T00:00:00"/>
    <d v="1899-12-30T11:32:00"/>
    <s v="Billetera electrónica"/>
    <n v="32.979999999999997"/>
    <n v="1.649"/>
    <n v="4.5999999999999996"/>
    <n v="2"/>
  </r>
  <r>
    <s v="210-67-5886"/>
    <x v="1"/>
    <x v="1"/>
    <x v="0"/>
    <x v="0"/>
    <x v="0"/>
    <n v="98.21"/>
    <n v="3"/>
    <n v="14.7315"/>
    <n v="309.36149999999998"/>
    <d v="2019-02-05T00:00:00"/>
    <d v="1899-12-30T10:41:00"/>
    <s v="Tarjeta de crédito"/>
    <n v="294.63"/>
    <n v="14.7315"/>
    <n v="7.8"/>
    <n v="2"/>
  </r>
  <r>
    <s v="227-78-1148"/>
    <x v="2"/>
    <x v="2"/>
    <x v="1"/>
    <x v="0"/>
    <x v="5"/>
    <n v="72.84"/>
    <n v="7"/>
    <n v="25.494"/>
    <n v="535.37400000000002"/>
    <d v="2019-02-15T00:00:00"/>
    <d v="1899-12-30T12:44:00"/>
    <s v="Efectivo"/>
    <n v="509.88"/>
    <n v="25.494"/>
    <n v="8.4"/>
    <n v="2"/>
  </r>
  <r>
    <s v="645-44-1170"/>
    <x v="0"/>
    <x v="0"/>
    <x v="0"/>
    <x v="1"/>
    <x v="2"/>
    <n v="58.07"/>
    <n v="9"/>
    <n v="26.131500000000003"/>
    <n v="548.76149999999996"/>
    <d v="2019-01-19T00:00:00"/>
    <d v="1899-12-30T20:07:00"/>
    <s v="Billetera electrónica"/>
    <n v="522.63"/>
    <n v="26.131499999999999"/>
    <n v="4.3"/>
    <n v="1"/>
  </r>
  <r>
    <s v="237-01-6122"/>
    <x v="1"/>
    <x v="1"/>
    <x v="0"/>
    <x v="0"/>
    <x v="2"/>
    <n v="80.790000000000006"/>
    <n v="9"/>
    <n v="36.355499999999999"/>
    <n v="763.46550000000002"/>
    <d v="2019-02-01T00:00:00"/>
    <d v="1899-12-30T20:31:00"/>
    <s v="Tarjeta de crédito"/>
    <n v="727.11"/>
    <n v="36.355499999999999"/>
    <n v="9.5"/>
    <n v="2"/>
  </r>
  <r>
    <s v="225-98-1496"/>
    <x v="1"/>
    <x v="1"/>
    <x v="1"/>
    <x v="0"/>
    <x v="5"/>
    <n v="27.02"/>
    <n v="3"/>
    <n v="4.0529999999999999"/>
    <n v="85.113"/>
    <d v="2019-03-02T00:00:00"/>
    <d v="1899-12-30T13:01:00"/>
    <s v="Tarjeta de crédito"/>
    <n v="81.06"/>
    <n v="4.0529999999999999"/>
    <n v="7.1"/>
    <n v="3"/>
  </r>
  <r>
    <s v="291-32-1427"/>
    <x v="2"/>
    <x v="2"/>
    <x v="0"/>
    <x v="1"/>
    <x v="5"/>
    <n v="21.94"/>
    <n v="5"/>
    <n v="5.4850000000000003"/>
    <n v="115.185"/>
    <d v="2019-03-05T00:00:00"/>
    <d v="1899-12-30T12:29:00"/>
    <s v="Billetera electrónica"/>
    <n v="109.7"/>
    <n v="5.4850000000000003"/>
    <n v="5.3"/>
    <n v="3"/>
  </r>
  <r>
    <s v="659-65-8956"/>
    <x v="2"/>
    <x v="2"/>
    <x v="0"/>
    <x v="1"/>
    <x v="5"/>
    <n v="51.36"/>
    <n v="1"/>
    <n v="2.5680000000000001"/>
    <n v="53.927999999999997"/>
    <d v="2019-01-16T00:00:00"/>
    <d v="1899-12-30T15:26:00"/>
    <s v="Billetera electrónica"/>
    <n v="51.36"/>
    <n v="2.5680000000000001"/>
    <n v="5.2"/>
    <n v="1"/>
  </r>
  <r>
    <s v="642-32-2990"/>
    <x v="0"/>
    <x v="0"/>
    <x v="1"/>
    <x v="0"/>
    <x v="4"/>
    <n v="10.96"/>
    <n v="10"/>
    <n v="5.48"/>
    <n v="115.08"/>
    <d v="2019-02-02T00:00:00"/>
    <d v="1899-12-30T20:48:00"/>
    <s v="Billetera electrónica"/>
    <n v="109.6"/>
    <n v="5.48"/>
    <n v="6"/>
    <n v="2"/>
  </r>
  <r>
    <s v="378-24-2715"/>
    <x v="2"/>
    <x v="2"/>
    <x v="1"/>
    <x v="1"/>
    <x v="2"/>
    <n v="53.44"/>
    <n v="2"/>
    <n v="5.3440000000000003"/>
    <n v="112.224"/>
    <d v="2019-01-20T00:00:00"/>
    <d v="1899-12-30T20:38:00"/>
    <s v="Billetera electrónica"/>
    <n v="106.88"/>
    <n v="5.3440000000000003"/>
    <n v="4.0999999999999996"/>
    <n v="1"/>
  </r>
  <r>
    <s v="638-60-7125"/>
    <x v="0"/>
    <x v="0"/>
    <x v="1"/>
    <x v="0"/>
    <x v="1"/>
    <n v="99.56"/>
    <n v="8"/>
    <n v="39.824000000000005"/>
    <n v="836.30399999999997"/>
    <d v="2019-02-14T00:00:00"/>
    <d v="1899-12-30T17:03:00"/>
    <s v="Tarjeta de crédito"/>
    <n v="796.48"/>
    <n v="39.823999999999998"/>
    <n v="5.2"/>
    <n v="2"/>
  </r>
  <r>
    <s v="659-36-1684"/>
    <x v="1"/>
    <x v="1"/>
    <x v="0"/>
    <x v="1"/>
    <x v="3"/>
    <n v="57.12"/>
    <n v="7"/>
    <n v="19.992000000000001"/>
    <n v="419.83199999999999"/>
    <d v="2019-01-12T00:00:00"/>
    <d v="1899-12-30T12:02:00"/>
    <s v="Tarjeta de crédito"/>
    <n v="399.84"/>
    <n v="19.992000000000001"/>
    <n v="6.5"/>
    <n v="1"/>
  </r>
  <r>
    <s v="219-22-9386"/>
    <x v="2"/>
    <x v="2"/>
    <x v="0"/>
    <x v="1"/>
    <x v="3"/>
    <n v="99.96"/>
    <n v="9"/>
    <n v="44.981999999999999"/>
    <n v="944.62199999999996"/>
    <d v="2019-03-09T00:00:00"/>
    <d v="1899-12-30T17:26:00"/>
    <s v="Tarjeta de crédito"/>
    <n v="899.64"/>
    <n v="44.981999999999999"/>
    <n v="4.2"/>
    <n v="3"/>
  </r>
  <r>
    <s v="336-78-2147"/>
    <x v="1"/>
    <x v="1"/>
    <x v="0"/>
    <x v="1"/>
    <x v="2"/>
    <n v="63.91"/>
    <n v="8"/>
    <n v="25.564"/>
    <n v="536.84400000000005"/>
    <d v="2019-03-13T00:00:00"/>
    <d v="1899-12-30T19:52:00"/>
    <s v="Tarjeta de crédito"/>
    <n v="511.28"/>
    <n v="25.564"/>
    <n v="4.5999999999999996"/>
    <n v="3"/>
  </r>
  <r>
    <s v="268-27-6179"/>
    <x v="2"/>
    <x v="2"/>
    <x v="0"/>
    <x v="0"/>
    <x v="5"/>
    <n v="56.47"/>
    <n v="8"/>
    <n v="22.588000000000001"/>
    <n v="474.34800000000001"/>
    <d v="2019-03-09T00:00:00"/>
    <d v="1899-12-30T14:57:00"/>
    <s v="Billetera electrónica"/>
    <n v="451.76"/>
    <n v="22.588000000000001"/>
    <n v="7.3"/>
    <n v="3"/>
  </r>
  <r>
    <s v="668-90-8900"/>
    <x v="0"/>
    <x v="0"/>
    <x v="1"/>
    <x v="0"/>
    <x v="2"/>
    <n v="93.69"/>
    <n v="7"/>
    <n v="32.791499999999999"/>
    <n v="688.62149999999997"/>
    <d v="2019-03-10T00:00:00"/>
    <d v="1899-12-30T18:44:00"/>
    <s v="Tarjeta de crédito"/>
    <n v="655.83"/>
    <n v="32.791499999999999"/>
    <n v="4.5"/>
    <n v="3"/>
  </r>
  <r>
    <s v="870-54-3162"/>
    <x v="0"/>
    <x v="0"/>
    <x v="1"/>
    <x v="0"/>
    <x v="3"/>
    <n v="32.25"/>
    <n v="5"/>
    <n v="8.0625"/>
    <n v="169.3125"/>
    <d v="2019-01-27T00:00:00"/>
    <d v="1899-12-30T13:26:00"/>
    <s v="Efectivo"/>
    <n v="161.25"/>
    <n v="8.0625"/>
    <n v="9"/>
    <n v="1"/>
  </r>
  <r>
    <s v="189-08-9157"/>
    <x v="1"/>
    <x v="1"/>
    <x v="1"/>
    <x v="0"/>
    <x v="5"/>
    <n v="31.73"/>
    <n v="9"/>
    <n v="14.278500000000001"/>
    <n v="299.8485"/>
    <d v="2019-01-08T00:00:00"/>
    <d v="1899-12-30T16:17:00"/>
    <s v="Tarjeta de crédito"/>
    <n v="285.57"/>
    <n v="14.278499999999999"/>
    <n v="5.9"/>
    <n v="1"/>
  </r>
  <r>
    <s v="663-86-9076"/>
    <x v="1"/>
    <x v="1"/>
    <x v="0"/>
    <x v="0"/>
    <x v="4"/>
    <n v="68.540000000000006"/>
    <n v="8"/>
    <n v="27.416000000000004"/>
    <n v="575.73599999999999"/>
    <d v="2019-01-08T00:00:00"/>
    <d v="1899-12-30T15:57:00"/>
    <s v="Billetera electrónica"/>
    <n v="548.32000000000005"/>
    <n v="27.416"/>
    <n v="8.5"/>
    <n v="1"/>
  </r>
  <r>
    <s v="549-84-7482"/>
    <x v="2"/>
    <x v="2"/>
    <x v="1"/>
    <x v="0"/>
    <x v="3"/>
    <n v="90.28"/>
    <n v="9"/>
    <n v="40.626000000000005"/>
    <n v="853.14599999999996"/>
    <d v="2019-02-08T00:00:00"/>
    <d v="1899-12-30T11:15:00"/>
    <s v="Billetera electrónica"/>
    <n v="812.52"/>
    <n v="40.625999999999998"/>
    <n v="7.2"/>
    <n v="2"/>
  </r>
  <r>
    <s v="191-10-6171"/>
    <x v="2"/>
    <x v="2"/>
    <x v="1"/>
    <x v="0"/>
    <x v="5"/>
    <n v="39.619999999999997"/>
    <n v="7"/>
    <n v="13.866999999999999"/>
    <n v="291.20699999999999"/>
    <d v="2019-01-25T00:00:00"/>
    <d v="1899-12-30T13:18:00"/>
    <s v="Efectivo"/>
    <n v="277.33999999999997"/>
    <n v="13.867000000000001"/>
    <n v="7.5"/>
    <n v="1"/>
  </r>
  <r>
    <s v="802-70-5316"/>
    <x v="0"/>
    <x v="0"/>
    <x v="0"/>
    <x v="0"/>
    <x v="3"/>
    <n v="92.13"/>
    <n v="6"/>
    <n v="27.638999999999999"/>
    <n v="580.41899999999998"/>
    <d v="2019-03-06T00:00:00"/>
    <d v="1899-12-30T20:34:00"/>
    <s v="Efectivo"/>
    <n v="552.78"/>
    <n v="27.638999999999999"/>
    <n v="8.3000000000000007"/>
    <n v="3"/>
  </r>
  <r>
    <s v="695-51-0018"/>
    <x v="2"/>
    <x v="2"/>
    <x v="1"/>
    <x v="0"/>
    <x v="3"/>
    <n v="34.840000000000003"/>
    <n v="4"/>
    <n v="6.9680000000000009"/>
    <n v="146.328"/>
    <d v="2019-02-10T00:00:00"/>
    <d v="1899-12-30T18:36:00"/>
    <s v="Efectivo"/>
    <n v="139.36000000000001"/>
    <n v="6.968"/>
    <n v="7.4"/>
    <n v="2"/>
  </r>
  <r>
    <s v="590-83-4591"/>
    <x v="2"/>
    <x v="2"/>
    <x v="0"/>
    <x v="1"/>
    <x v="1"/>
    <n v="87.45"/>
    <n v="6"/>
    <n v="26.235000000000003"/>
    <n v="550.93499999999995"/>
    <d v="2019-02-17T00:00:00"/>
    <d v="1899-12-30T14:40:00"/>
    <s v="Tarjeta de crédito"/>
    <n v="524.70000000000005"/>
    <n v="26.234999999999999"/>
    <n v="8.8000000000000007"/>
    <n v="2"/>
  </r>
  <r>
    <s v="483-71-1164"/>
    <x v="1"/>
    <x v="1"/>
    <x v="1"/>
    <x v="0"/>
    <x v="0"/>
    <n v="81.3"/>
    <n v="6"/>
    <n v="24.39"/>
    <n v="512.19000000000005"/>
    <d v="2019-03-08T00:00:00"/>
    <d v="1899-12-30T16:43:00"/>
    <s v="Billetera electrónica"/>
    <n v="487.8"/>
    <n v="24.39"/>
    <n v="5.3"/>
    <n v="3"/>
  </r>
  <r>
    <s v="597-78-7908"/>
    <x v="1"/>
    <x v="1"/>
    <x v="1"/>
    <x v="1"/>
    <x v="5"/>
    <n v="90.22"/>
    <n v="3"/>
    <n v="13.532999999999999"/>
    <n v="284.19299999999998"/>
    <d v="2019-02-18T00:00:00"/>
    <d v="1899-12-30T19:39:00"/>
    <s v="Efectivo"/>
    <n v="270.66000000000003"/>
    <n v="13.532999999999999"/>
    <n v="6.2"/>
    <n v="2"/>
  </r>
  <r>
    <s v="700-81-1757"/>
    <x v="0"/>
    <x v="0"/>
    <x v="1"/>
    <x v="0"/>
    <x v="1"/>
    <n v="26.31"/>
    <n v="5"/>
    <n v="6.5774999999999997"/>
    <n v="138.1275"/>
    <d v="2019-01-18T00:00:00"/>
    <d v="1899-12-30T20:59:00"/>
    <s v="Tarjeta de crédito"/>
    <n v="131.55000000000001"/>
    <n v="6.5774999999999997"/>
    <n v="8.8000000000000007"/>
    <n v="1"/>
  </r>
  <r>
    <s v="354-39-5160"/>
    <x v="0"/>
    <x v="0"/>
    <x v="0"/>
    <x v="0"/>
    <x v="2"/>
    <n v="34.42"/>
    <n v="6"/>
    <n v="10.326000000000001"/>
    <n v="216.846"/>
    <d v="2019-02-18T00:00:00"/>
    <d v="1899-12-30T15:39:00"/>
    <s v="Efectivo"/>
    <n v="206.52"/>
    <n v="10.326000000000001"/>
    <n v="9.8000000000000007"/>
    <n v="2"/>
  </r>
  <r>
    <s v="241-72-9525"/>
    <x v="2"/>
    <x v="2"/>
    <x v="1"/>
    <x v="1"/>
    <x v="3"/>
    <n v="51.91"/>
    <n v="10"/>
    <n v="25.954999999999998"/>
    <n v="545.05499999999995"/>
    <d v="2019-02-16T00:00:00"/>
    <d v="1899-12-30T12:21:00"/>
    <s v="Efectivo"/>
    <n v="519.1"/>
    <n v="25.954999999999998"/>
    <n v="8.1999999999999993"/>
    <n v="2"/>
  </r>
  <r>
    <s v="575-30-8091"/>
    <x v="0"/>
    <x v="0"/>
    <x v="1"/>
    <x v="1"/>
    <x v="3"/>
    <n v="72.5"/>
    <n v="8"/>
    <n v="29"/>
    <n v="609"/>
    <d v="2019-03-16T00:00:00"/>
    <d v="1899-12-30T19:25:00"/>
    <s v="Billetera electrónica"/>
    <n v="580"/>
    <n v="29"/>
    <n v="9.1999999999999993"/>
    <n v="3"/>
  </r>
  <r>
    <s v="731-81-9469"/>
    <x v="1"/>
    <x v="1"/>
    <x v="0"/>
    <x v="0"/>
    <x v="3"/>
    <n v="89.8"/>
    <n v="10"/>
    <n v="44.900000000000006"/>
    <n v="942.9"/>
    <d v="2019-01-23T00:00:00"/>
    <d v="1899-12-30T13:00:00"/>
    <s v="Tarjeta de crédito"/>
    <n v="898"/>
    <n v="44.9"/>
    <n v="5.4"/>
    <n v="1"/>
  </r>
  <r>
    <s v="280-17-4359"/>
    <x v="1"/>
    <x v="1"/>
    <x v="0"/>
    <x v="1"/>
    <x v="0"/>
    <n v="90.5"/>
    <n v="10"/>
    <n v="45.25"/>
    <n v="950.25"/>
    <d v="2019-01-25T00:00:00"/>
    <d v="1899-12-30T13:48:00"/>
    <s v="Efectivo"/>
    <n v="905"/>
    <n v="45.25"/>
    <n v="8.1"/>
    <n v="1"/>
  </r>
  <r>
    <s v="338-65-2210"/>
    <x v="1"/>
    <x v="1"/>
    <x v="0"/>
    <x v="0"/>
    <x v="0"/>
    <n v="68.599999999999994"/>
    <n v="10"/>
    <n v="34.300000000000004"/>
    <n v="720.3"/>
    <d v="2019-02-05T00:00:00"/>
    <d v="1899-12-30T19:57:00"/>
    <s v="Efectivo"/>
    <n v="686"/>
    <n v="34.299999999999997"/>
    <n v="9.1"/>
    <n v="2"/>
  </r>
  <r>
    <s v="488-25-4221"/>
    <x v="1"/>
    <x v="1"/>
    <x v="0"/>
    <x v="0"/>
    <x v="4"/>
    <n v="30.41"/>
    <n v="1"/>
    <n v="1.5205000000000002"/>
    <n v="31.930499999999999"/>
    <d v="2019-02-22T00:00:00"/>
    <d v="1899-12-30T10:36:00"/>
    <s v="Tarjeta de crédito"/>
    <n v="30.41"/>
    <n v="1.5205"/>
    <n v="8.4"/>
    <n v="2"/>
  </r>
  <r>
    <s v="239-10-7476"/>
    <x v="0"/>
    <x v="0"/>
    <x v="1"/>
    <x v="0"/>
    <x v="2"/>
    <n v="77.95"/>
    <n v="6"/>
    <n v="23.385000000000005"/>
    <n v="491.08499999999998"/>
    <d v="2019-01-21T00:00:00"/>
    <d v="1899-12-30T16:37:00"/>
    <s v="Billetera electrónica"/>
    <n v="467.7"/>
    <n v="23.385000000000002"/>
    <n v="8"/>
    <n v="1"/>
  </r>
  <r>
    <s v="458-41-1477"/>
    <x v="1"/>
    <x v="1"/>
    <x v="1"/>
    <x v="0"/>
    <x v="0"/>
    <n v="46.26"/>
    <n v="6"/>
    <n v="13.878"/>
    <n v="291.43799999999999"/>
    <d v="2019-03-08T00:00:00"/>
    <d v="1899-12-30T17:11:00"/>
    <s v="Tarjeta de crédito"/>
    <n v="277.56"/>
    <n v="13.878"/>
    <n v="9.5"/>
    <n v="3"/>
  </r>
  <r>
    <s v="685-64-1609"/>
    <x v="0"/>
    <x v="0"/>
    <x v="0"/>
    <x v="0"/>
    <x v="5"/>
    <n v="30.14"/>
    <n v="10"/>
    <n v="15.07"/>
    <n v="316.47000000000003"/>
    <d v="2019-02-10T00:00:00"/>
    <d v="1899-12-30T12:28:00"/>
    <s v="Billetera electrónica"/>
    <n v="301.39999999999998"/>
    <n v="15.07"/>
    <n v="9.1999999999999993"/>
    <n v="2"/>
  </r>
  <r>
    <s v="568-90-5112"/>
    <x v="1"/>
    <x v="1"/>
    <x v="1"/>
    <x v="1"/>
    <x v="0"/>
    <n v="66.14"/>
    <n v="4"/>
    <n v="13.228000000000002"/>
    <n v="277.78800000000001"/>
    <d v="2019-03-19T00:00:00"/>
    <d v="1899-12-30T12:46:00"/>
    <s v="Tarjeta de crédito"/>
    <n v="264.56"/>
    <n v="13.228"/>
    <n v="5.6"/>
    <n v="3"/>
  </r>
  <r>
    <s v="262-47-2794"/>
    <x v="2"/>
    <x v="2"/>
    <x v="0"/>
    <x v="1"/>
    <x v="2"/>
    <n v="71.86"/>
    <n v="8"/>
    <n v="28.744"/>
    <n v="603.62400000000002"/>
    <d v="2019-03-06T00:00:00"/>
    <d v="1899-12-30T15:07:00"/>
    <s v="Tarjeta de crédito"/>
    <n v="574.88"/>
    <n v="28.744"/>
    <n v="6.2"/>
    <n v="3"/>
  </r>
  <r>
    <s v="238-49-0436"/>
    <x v="0"/>
    <x v="0"/>
    <x v="1"/>
    <x v="1"/>
    <x v="0"/>
    <n v="32.46"/>
    <n v="8"/>
    <n v="12.984000000000002"/>
    <n v="272.66399999999999"/>
    <d v="2019-03-27T00:00:00"/>
    <d v="1899-12-30T13:48:00"/>
    <s v="Tarjeta de crédito"/>
    <n v="259.68"/>
    <n v="12.984"/>
    <n v="4.9000000000000004"/>
    <n v="3"/>
  </r>
  <r>
    <s v="608-96-3517"/>
    <x v="2"/>
    <x v="2"/>
    <x v="0"/>
    <x v="0"/>
    <x v="5"/>
    <n v="91.54"/>
    <n v="4"/>
    <n v="18.308000000000003"/>
    <n v="384.46800000000002"/>
    <d v="2019-03-23T00:00:00"/>
    <d v="1899-12-30T19:20:00"/>
    <s v="Tarjeta de crédito"/>
    <n v="366.16"/>
    <n v="18.308"/>
    <n v="4.8"/>
    <n v="3"/>
  </r>
  <r>
    <s v="584-86-7256"/>
    <x v="1"/>
    <x v="1"/>
    <x v="0"/>
    <x v="1"/>
    <x v="3"/>
    <n v="34.56"/>
    <n v="7"/>
    <n v="12.096000000000002"/>
    <n v="254.01599999999999"/>
    <d v="2019-03-11T00:00:00"/>
    <d v="1899-12-30T16:07:00"/>
    <s v="Tarjeta de crédito"/>
    <n v="241.92"/>
    <n v="12.096"/>
    <n v="7.3"/>
    <n v="3"/>
  </r>
  <r>
    <s v="746-94-0204"/>
    <x v="0"/>
    <x v="0"/>
    <x v="1"/>
    <x v="1"/>
    <x v="5"/>
    <n v="83.24"/>
    <n v="9"/>
    <n v="37.457999999999998"/>
    <n v="786.61800000000005"/>
    <d v="2019-01-29T00:00:00"/>
    <d v="1899-12-30T11:56:00"/>
    <s v="Tarjeta de crédito"/>
    <n v="749.16"/>
    <n v="37.457999999999998"/>
    <n v="7.4"/>
    <n v="1"/>
  </r>
  <r>
    <s v="214-17-6927"/>
    <x v="1"/>
    <x v="1"/>
    <x v="1"/>
    <x v="0"/>
    <x v="4"/>
    <n v="16.48"/>
    <n v="6"/>
    <n v="4.944"/>
    <n v="103.824"/>
    <d v="2019-02-07T00:00:00"/>
    <d v="1899-12-30T18:23:00"/>
    <s v="Billetera electrónica"/>
    <n v="98.88"/>
    <n v="4.944"/>
    <n v="9.9"/>
    <n v="2"/>
  </r>
  <r>
    <s v="400-89-4171"/>
    <x v="1"/>
    <x v="1"/>
    <x v="1"/>
    <x v="0"/>
    <x v="3"/>
    <n v="80.97"/>
    <n v="8"/>
    <n v="32.387999999999998"/>
    <n v="680.14800000000002"/>
    <d v="2019-01-28T00:00:00"/>
    <d v="1899-12-30T13:05:00"/>
    <s v="Efectivo"/>
    <n v="647.76"/>
    <n v="32.387999999999998"/>
    <n v="9.3000000000000007"/>
    <n v="1"/>
  </r>
  <r>
    <s v="782-95-9291"/>
    <x v="0"/>
    <x v="0"/>
    <x v="0"/>
    <x v="1"/>
    <x v="4"/>
    <n v="92.29"/>
    <n v="5"/>
    <n v="23.072500000000005"/>
    <n v="484.52249999999998"/>
    <d v="2019-02-20T00:00:00"/>
    <d v="1899-12-30T15:55:00"/>
    <s v="Tarjeta de crédito"/>
    <n v="461.45"/>
    <n v="23.072500000000002"/>
    <n v="9"/>
    <n v="2"/>
  </r>
  <r>
    <s v="279-74-2924"/>
    <x v="2"/>
    <x v="2"/>
    <x v="0"/>
    <x v="1"/>
    <x v="1"/>
    <n v="72.17"/>
    <n v="1"/>
    <n v="3.6085000000000003"/>
    <n v="75.778499999999994"/>
    <d v="2019-01-04T00:00:00"/>
    <d v="1899-12-30T19:40:00"/>
    <s v="Efectivo"/>
    <n v="72.17"/>
    <n v="3.6084999999999998"/>
    <n v="6.1"/>
    <n v="1"/>
  </r>
  <r>
    <s v="307-85-2293"/>
    <x v="2"/>
    <x v="2"/>
    <x v="1"/>
    <x v="1"/>
    <x v="2"/>
    <n v="50.28"/>
    <n v="5"/>
    <n v="12.57"/>
    <n v="263.97000000000003"/>
    <d v="2019-03-07T00:00:00"/>
    <d v="1899-12-30T13:58:00"/>
    <s v="Billetera electrónica"/>
    <n v="251.4"/>
    <n v="12.57"/>
    <n v="9.6999999999999993"/>
    <n v="3"/>
  </r>
  <r>
    <s v="743-04-1105"/>
    <x v="2"/>
    <x v="2"/>
    <x v="0"/>
    <x v="1"/>
    <x v="0"/>
    <n v="97.22"/>
    <n v="9"/>
    <n v="43.749000000000002"/>
    <n v="918.72900000000004"/>
    <d v="2019-03-30T00:00:00"/>
    <d v="1899-12-30T14:43:00"/>
    <s v="Billetera electrónica"/>
    <n v="874.98"/>
    <n v="43.749000000000002"/>
    <n v="6"/>
    <n v="3"/>
  </r>
  <r>
    <s v="423-57-2993"/>
    <x v="2"/>
    <x v="2"/>
    <x v="1"/>
    <x v="1"/>
    <x v="3"/>
    <n v="93.39"/>
    <n v="6"/>
    <n v="28.017000000000003"/>
    <n v="588.35699999999997"/>
    <d v="2019-03-27T00:00:00"/>
    <d v="1899-12-30T19:18:00"/>
    <s v="Billetera electrónica"/>
    <n v="560.34"/>
    <n v="28.016999999999999"/>
    <n v="10"/>
    <n v="3"/>
  </r>
  <r>
    <s v="894-41-5205"/>
    <x v="1"/>
    <x v="1"/>
    <x v="1"/>
    <x v="0"/>
    <x v="4"/>
    <n v="43.18"/>
    <n v="8"/>
    <n v="17.272000000000002"/>
    <n v="362.71199999999999"/>
    <d v="2019-01-19T00:00:00"/>
    <d v="1899-12-30T19:39:00"/>
    <s v="Tarjeta de crédito"/>
    <n v="345.44"/>
    <n v="17.271999999999998"/>
    <n v="8.3000000000000007"/>
    <n v="1"/>
  </r>
  <r>
    <s v="275-28-0149"/>
    <x v="0"/>
    <x v="0"/>
    <x v="1"/>
    <x v="1"/>
    <x v="3"/>
    <n v="63.69"/>
    <n v="1"/>
    <n v="3.1844999999999999"/>
    <n v="66.874499999999998"/>
    <d v="2019-02-25T00:00:00"/>
    <d v="1899-12-30T16:21:00"/>
    <s v="Efectivo"/>
    <n v="63.69"/>
    <n v="3.1844999999999999"/>
    <n v="6"/>
    <n v="2"/>
  </r>
  <r>
    <s v="101-17-6199"/>
    <x v="0"/>
    <x v="0"/>
    <x v="1"/>
    <x v="1"/>
    <x v="4"/>
    <n v="45.79"/>
    <n v="7"/>
    <n v="16.026499999999999"/>
    <n v="336.55650000000003"/>
    <d v="2019-03-13T00:00:00"/>
    <d v="1899-12-30T19:44:00"/>
    <s v="Tarjeta de crédito"/>
    <n v="320.52999999999997"/>
    <n v="16.026499999999999"/>
    <n v="7"/>
    <n v="3"/>
  </r>
  <r>
    <s v="423-80-0988"/>
    <x v="1"/>
    <x v="1"/>
    <x v="1"/>
    <x v="1"/>
    <x v="3"/>
    <n v="76.400000000000006"/>
    <n v="2"/>
    <n v="7.6400000000000006"/>
    <n v="160.44"/>
    <d v="2019-01-30T00:00:00"/>
    <d v="1899-12-30T19:42:00"/>
    <s v="Billetera electrónica"/>
    <n v="152.80000000000001"/>
    <n v="7.64"/>
    <n v="6.5"/>
    <n v="1"/>
  </r>
  <r>
    <s v="548-46-9322"/>
    <x v="2"/>
    <x v="2"/>
    <x v="1"/>
    <x v="1"/>
    <x v="4"/>
    <n v="39.9"/>
    <n v="10"/>
    <n v="19.950000000000003"/>
    <n v="418.95"/>
    <d v="2019-02-20T00:00:00"/>
    <d v="1899-12-30T15:24:00"/>
    <s v="Tarjeta de crédito"/>
    <n v="399"/>
    <n v="19.95"/>
    <n v="5.9"/>
    <n v="2"/>
  </r>
  <r>
    <s v="505-02-0892"/>
    <x v="2"/>
    <x v="2"/>
    <x v="0"/>
    <x v="1"/>
    <x v="0"/>
    <n v="42.57"/>
    <n v="8"/>
    <n v="17.028000000000002"/>
    <n v="357.58800000000002"/>
    <d v="2019-02-25T00:00:00"/>
    <d v="1899-12-30T14:12:00"/>
    <s v="Billetera electrónica"/>
    <n v="340.56"/>
    <n v="17.027999999999999"/>
    <n v="5.6"/>
    <n v="2"/>
  </r>
  <r>
    <s v="234-65-2137"/>
    <x v="1"/>
    <x v="1"/>
    <x v="1"/>
    <x v="1"/>
    <x v="2"/>
    <n v="95.58"/>
    <n v="10"/>
    <n v="47.79"/>
    <n v="1003.59"/>
    <d v="2019-01-16T00:00:00"/>
    <d v="1899-12-30T13:32:00"/>
    <s v="Efectivo"/>
    <n v="955.8"/>
    <n v="47.79"/>
    <n v="4.8"/>
    <n v="1"/>
  </r>
  <r>
    <s v="687-47-8271"/>
    <x v="0"/>
    <x v="0"/>
    <x v="1"/>
    <x v="1"/>
    <x v="5"/>
    <n v="98.98"/>
    <n v="10"/>
    <n v="49.490000000000009"/>
    <n v="1039.29"/>
    <d v="2019-02-08T00:00:00"/>
    <d v="1899-12-30T16:20:00"/>
    <s v="Tarjeta de crédito"/>
    <n v="989.8"/>
    <n v="49.49"/>
    <n v="8.6999999999999993"/>
    <n v="2"/>
  </r>
  <r>
    <s v="796-32-9050"/>
    <x v="0"/>
    <x v="0"/>
    <x v="1"/>
    <x v="1"/>
    <x v="4"/>
    <n v="51.28"/>
    <n v="6"/>
    <n v="15.384"/>
    <n v="323.06400000000002"/>
    <d v="2019-01-19T00:00:00"/>
    <d v="1899-12-30T16:31:00"/>
    <s v="Efectivo"/>
    <n v="307.68"/>
    <n v="15.384"/>
    <n v="6.5"/>
    <n v="1"/>
  </r>
  <r>
    <s v="105-31-1824"/>
    <x v="0"/>
    <x v="0"/>
    <x v="0"/>
    <x v="1"/>
    <x v="3"/>
    <n v="69.52"/>
    <n v="7"/>
    <n v="24.332000000000001"/>
    <n v="510.97199999999998"/>
    <d v="2019-02-01T00:00:00"/>
    <d v="1899-12-30T15:10:00"/>
    <s v="Tarjeta de crédito"/>
    <n v="486.64"/>
    <n v="24.332000000000001"/>
    <n v="8.5"/>
    <n v="2"/>
  </r>
  <r>
    <s v="249-42-3782"/>
    <x v="0"/>
    <x v="0"/>
    <x v="1"/>
    <x v="1"/>
    <x v="0"/>
    <n v="70.010000000000005"/>
    <n v="5"/>
    <n v="17.502500000000001"/>
    <n v="367.55250000000001"/>
    <d v="2019-01-03T00:00:00"/>
    <d v="1899-12-30T11:36:00"/>
    <s v="Billetera electrónica"/>
    <n v="350.05"/>
    <n v="17.502500000000001"/>
    <n v="5.5"/>
    <n v="1"/>
  </r>
  <r>
    <s v="316-55-4634"/>
    <x v="2"/>
    <x v="2"/>
    <x v="0"/>
    <x v="1"/>
    <x v="4"/>
    <n v="80.05"/>
    <n v="5"/>
    <n v="20.012500000000003"/>
    <n v="420.26249999999999"/>
    <d v="2019-01-26T00:00:00"/>
    <d v="1899-12-30T12:45:00"/>
    <s v="Tarjeta de crédito"/>
    <n v="400.25"/>
    <n v="20.012499999999999"/>
    <n v="9.4"/>
    <n v="1"/>
  </r>
  <r>
    <s v="733-33-4967"/>
    <x v="1"/>
    <x v="1"/>
    <x v="1"/>
    <x v="1"/>
    <x v="1"/>
    <n v="20.85"/>
    <n v="8"/>
    <n v="8.3400000000000016"/>
    <n v="175.14"/>
    <d v="2019-03-03T00:00:00"/>
    <d v="1899-12-30T19:17:00"/>
    <s v="Efectivo"/>
    <n v="166.8"/>
    <n v="8.34"/>
    <n v="6.3"/>
    <n v="3"/>
  </r>
  <r>
    <s v="608-27-6295"/>
    <x v="2"/>
    <x v="2"/>
    <x v="0"/>
    <x v="1"/>
    <x v="1"/>
    <n v="52.89"/>
    <n v="6"/>
    <n v="15.867000000000003"/>
    <n v="333.20699999999999"/>
    <d v="2019-01-19T00:00:00"/>
    <d v="1899-12-30T17:34:00"/>
    <s v="Tarjeta de crédito"/>
    <n v="317.33999999999997"/>
    <n v="15.867000000000001"/>
    <n v="9.8000000000000007"/>
    <n v="1"/>
  </r>
  <r>
    <s v="414-12-7047"/>
    <x v="2"/>
    <x v="2"/>
    <x v="1"/>
    <x v="1"/>
    <x v="4"/>
    <n v="19.79"/>
    <n v="8"/>
    <n v="7.9160000000000004"/>
    <n v="166.23599999999999"/>
    <d v="2019-01-18T00:00:00"/>
    <d v="1899-12-30T12:04:00"/>
    <s v="Billetera electrónica"/>
    <n v="158.32"/>
    <n v="7.9160000000000004"/>
    <n v="8.6999999999999993"/>
    <n v="1"/>
  </r>
  <r>
    <s v="827-26-2100"/>
    <x v="0"/>
    <x v="0"/>
    <x v="0"/>
    <x v="1"/>
    <x v="2"/>
    <n v="33.840000000000003"/>
    <n v="9"/>
    <n v="15.228000000000003"/>
    <n v="319.78800000000001"/>
    <d v="2019-03-21T00:00:00"/>
    <d v="1899-12-30T16:21:00"/>
    <s v="Billetera electrónica"/>
    <n v="304.56"/>
    <n v="15.228"/>
    <n v="8.8000000000000007"/>
    <n v="3"/>
  </r>
  <r>
    <s v="175-54-2529"/>
    <x v="0"/>
    <x v="0"/>
    <x v="0"/>
    <x v="1"/>
    <x v="4"/>
    <n v="22.17"/>
    <n v="8"/>
    <n v="8.8680000000000003"/>
    <n v="186.22800000000001"/>
    <d v="2019-03-03T00:00:00"/>
    <d v="1899-12-30T17:01:00"/>
    <s v="Tarjeta de crédito"/>
    <n v="177.36"/>
    <n v="8.8680000000000003"/>
    <n v="9.6"/>
    <n v="3"/>
  </r>
  <r>
    <s v="139-52-2867"/>
    <x v="1"/>
    <x v="1"/>
    <x v="1"/>
    <x v="0"/>
    <x v="5"/>
    <n v="22.51"/>
    <n v="7"/>
    <n v="7.8785000000000016"/>
    <n v="165.4485"/>
    <d v="2019-02-13T00:00:00"/>
    <d v="1899-12-30T10:50:00"/>
    <s v="Tarjeta de crédito"/>
    <n v="157.57"/>
    <n v="7.8784999999999998"/>
    <n v="4.8"/>
    <n v="2"/>
  </r>
  <r>
    <s v="407-63-8975"/>
    <x v="0"/>
    <x v="0"/>
    <x v="1"/>
    <x v="1"/>
    <x v="4"/>
    <n v="73.88"/>
    <n v="6"/>
    <n v="22.164000000000001"/>
    <n v="465.44400000000002"/>
    <d v="2019-03-23T00:00:00"/>
    <d v="1899-12-30T19:16:00"/>
    <s v="Billetera electrónica"/>
    <n v="443.28"/>
    <n v="22.164000000000001"/>
    <n v="4.4000000000000004"/>
    <n v="3"/>
  </r>
  <r>
    <s v="342-65-4817"/>
    <x v="1"/>
    <x v="1"/>
    <x v="0"/>
    <x v="1"/>
    <x v="0"/>
    <n v="86.8"/>
    <n v="3"/>
    <n v="13.02"/>
    <n v="273.42"/>
    <d v="2019-01-28T00:00:00"/>
    <d v="1899-12-30T16:47:00"/>
    <s v="Billetera electrónica"/>
    <n v="260.39999999999998"/>
    <n v="13.02"/>
    <n v="9.9"/>
    <n v="1"/>
  </r>
  <r>
    <s v="130-98-8941"/>
    <x v="1"/>
    <x v="1"/>
    <x v="1"/>
    <x v="1"/>
    <x v="5"/>
    <n v="64.260000000000005"/>
    <n v="7"/>
    <n v="22.491000000000003"/>
    <n v="472.31099999999998"/>
    <d v="2019-02-09T00:00:00"/>
    <d v="1899-12-30T10:00:00"/>
    <s v="Efectivo"/>
    <n v="449.82"/>
    <n v="22.491"/>
    <n v="5.7"/>
    <n v="2"/>
  </r>
  <r>
    <s v="434-83-9547"/>
    <x v="1"/>
    <x v="1"/>
    <x v="0"/>
    <x v="1"/>
    <x v="4"/>
    <n v="38.47"/>
    <n v="8"/>
    <n v="15.388"/>
    <n v="323.14800000000002"/>
    <d v="2019-01-23T00:00:00"/>
    <d v="1899-12-30T11:51:00"/>
    <s v="Efectivo"/>
    <n v="307.76"/>
    <n v="15.388"/>
    <n v="7.7"/>
    <n v="1"/>
  </r>
  <r>
    <s v="851-28-6367"/>
    <x v="0"/>
    <x v="0"/>
    <x v="0"/>
    <x v="1"/>
    <x v="3"/>
    <n v="15.5"/>
    <n v="10"/>
    <n v="7.75"/>
    <n v="162.75"/>
    <d v="2019-03-23T00:00:00"/>
    <d v="1899-12-30T10:55:00"/>
    <s v="Billetera electrónica"/>
    <n v="155"/>
    <n v="7.75"/>
    <n v="8"/>
    <n v="3"/>
  </r>
  <r>
    <s v="824-88-3614"/>
    <x v="1"/>
    <x v="1"/>
    <x v="1"/>
    <x v="1"/>
    <x v="0"/>
    <n v="34.31"/>
    <n v="8"/>
    <n v="13.724000000000002"/>
    <n v="288.20400000000001"/>
    <d v="2019-01-25T00:00:00"/>
    <d v="1899-12-30T15:00:00"/>
    <s v="Billetera electrónica"/>
    <n v="274.48"/>
    <n v="13.724"/>
    <n v="5.7"/>
    <n v="1"/>
  </r>
  <r>
    <s v="586-25-0848"/>
    <x v="0"/>
    <x v="0"/>
    <x v="1"/>
    <x v="0"/>
    <x v="3"/>
    <n v="12.34"/>
    <n v="7"/>
    <n v="4.319"/>
    <n v="90.698999999999998"/>
    <d v="2019-03-04T00:00:00"/>
    <d v="1899-12-30T11:19:00"/>
    <s v="Tarjeta de crédito"/>
    <n v="86.38"/>
    <n v="4.319"/>
    <n v="6.7"/>
    <n v="3"/>
  </r>
  <r>
    <s v="895-66-0685"/>
    <x v="2"/>
    <x v="2"/>
    <x v="0"/>
    <x v="1"/>
    <x v="4"/>
    <n v="18.079999999999998"/>
    <n v="3"/>
    <n v="2.7119999999999997"/>
    <n v="56.951999999999998"/>
    <d v="2019-03-05T00:00:00"/>
    <d v="1899-12-30T19:46:00"/>
    <s v="Billetera electrónica"/>
    <n v="54.24"/>
    <n v="2.7120000000000002"/>
    <n v="8"/>
    <n v="3"/>
  </r>
  <r>
    <s v="305-14-0245"/>
    <x v="2"/>
    <x v="2"/>
    <x v="0"/>
    <x v="0"/>
    <x v="2"/>
    <n v="94.49"/>
    <n v="8"/>
    <n v="37.795999999999999"/>
    <n v="793.71600000000001"/>
    <d v="2019-03-03T00:00:00"/>
    <d v="1899-12-30T19:00:00"/>
    <s v="Billetera electrónica"/>
    <n v="755.92"/>
    <n v="37.795999999999999"/>
    <n v="7.5"/>
    <n v="3"/>
  </r>
  <r>
    <s v="732-04-5373"/>
    <x v="2"/>
    <x v="2"/>
    <x v="0"/>
    <x v="1"/>
    <x v="2"/>
    <n v="46.47"/>
    <n v="4"/>
    <n v="9.2940000000000005"/>
    <n v="195.17400000000001"/>
    <d v="2019-02-08T00:00:00"/>
    <d v="1899-12-30T10:53:00"/>
    <s v="Efectivo"/>
    <n v="185.88"/>
    <n v="9.2940000000000005"/>
    <n v="7"/>
    <n v="2"/>
  </r>
  <r>
    <s v="400-60-7251"/>
    <x v="0"/>
    <x v="0"/>
    <x v="1"/>
    <x v="1"/>
    <x v="2"/>
    <n v="74.069999999999993"/>
    <n v="1"/>
    <n v="3.7035"/>
    <n v="77.773499999999999"/>
    <d v="2019-02-10T00:00:00"/>
    <d v="1899-12-30T12:50:00"/>
    <s v="Billetera electrónica"/>
    <n v="74.069999999999993"/>
    <n v="3.7035"/>
    <n v="9.9"/>
    <n v="2"/>
  </r>
  <r>
    <s v="593-65-1552"/>
    <x v="1"/>
    <x v="1"/>
    <x v="1"/>
    <x v="0"/>
    <x v="2"/>
    <n v="69.81"/>
    <n v="4"/>
    <n v="13.962000000000002"/>
    <n v="293.202"/>
    <d v="2019-01-28T00:00:00"/>
    <d v="1899-12-30T20:50:00"/>
    <s v="Tarjeta de crédito"/>
    <n v="279.24"/>
    <n v="13.962"/>
    <n v="5.9"/>
    <n v="1"/>
  </r>
  <r>
    <s v="284-34-9626"/>
    <x v="2"/>
    <x v="2"/>
    <x v="1"/>
    <x v="0"/>
    <x v="2"/>
    <n v="77.040000000000006"/>
    <n v="3"/>
    <n v="11.556000000000001"/>
    <n v="242.67599999999999"/>
    <d v="2019-02-11T00:00:00"/>
    <d v="1899-12-30T10:39:00"/>
    <s v="Tarjeta de crédito"/>
    <n v="231.12"/>
    <n v="11.555999999999999"/>
    <n v="7.2"/>
    <n v="2"/>
  </r>
  <r>
    <s v="437-58-8131"/>
    <x v="2"/>
    <x v="2"/>
    <x v="1"/>
    <x v="0"/>
    <x v="5"/>
    <n v="73.52"/>
    <n v="2"/>
    <n v="7.3520000000000003"/>
    <n v="154.392"/>
    <d v="2019-01-15T00:00:00"/>
    <d v="1899-12-30T13:41:00"/>
    <s v="Billetera electrónica"/>
    <n v="147.04"/>
    <n v="7.3520000000000003"/>
    <n v="4.5999999999999996"/>
    <n v="1"/>
  </r>
  <r>
    <s v="286-43-6208"/>
    <x v="1"/>
    <x v="1"/>
    <x v="1"/>
    <x v="0"/>
    <x v="4"/>
    <n v="87.8"/>
    <n v="9"/>
    <n v="39.51"/>
    <n v="829.71"/>
    <d v="2019-03-16T00:00:00"/>
    <d v="1899-12-30T19:08:00"/>
    <s v="Efectivo"/>
    <n v="790.2"/>
    <n v="39.51"/>
    <n v="9.1999999999999993"/>
    <n v="3"/>
  </r>
  <r>
    <s v="641-43-2399"/>
    <x v="2"/>
    <x v="2"/>
    <x v="1"/>
    <x v="1"/>
    <x v="2"/>
    <n v="25.55"/>
    <n v="4"/>
    <n v="5.1100000000000003"/>
    <n v="107.31"/>
    <d v="2019-01-26T00:00:00"/>
    <d v="1899-12-30T20:23:00"/>
    <s v="Billetera electrónica"/>
    <n v="102.2"/>
    <n v="5.1100000000000003"/>
    <n v="5.7"/>
    <n v="1"/>
  </r>
  <r>
    <s v="831-07-6050"/>
    <x v="0"/>
    <x v="0"/>
    <x v="1"/>
    <x v="1"/>
    <x v="1"/>
    <n v="32.71"/>
    <n v="5"/>
    <n v="8.1775000000000002"/>
    <n v="171.72749999999999"/>
    <d v="2019-03-19T00:00:00"/>
    <d v="1899-12-30T11:30:00"/>
    <s v="Tarjeta de crédito"/>
    <n v="163.55000000000001"/>
    <n v="8.1775000000000002"/>
    <n v="9.9"/>
    <n v="3"/>
  </r>
  <r>
    <s v="556-86-3144"/>
    <x v="1"/>
    <x v="1"/>
    <x v="0"/>
    <x v="0"/>
    <x v="5"/>
    <n v="74.290000000000006"/>
    <n v="1"/>
    <n v="3.7145000000000006"/>
    <n v="78.004499999999993"/>
    <d v="2019-01-13T00:00:00"/>
    <d v="1899-12-30T19:30:00"/>
    <s v="Efectivo"/>
    <n v="74.290000000000006"/>
    <n v="3.7145000000000001"/>
    <n v="5"/>
    <n v="1"/>
  </r>
  <r>
    <s v="848-24-9445"/>
    <x v="1"/>
    <x v="1"/>
    <x v="0"/>
    <x v="1"/>
    <x v="0"/>
    <n v="43.7"/>
    <n v="2"/>
    <n v="4.37"/>
    <n v="91.77"/>
    <d v="2019-03-26T00:00:00"/>
    <d v="1899-12-30T18:03:00"/>
    <s v="Efectivo"/>
    <n v="87.4"/>
    <n v="4.37"/>
    <n v="4.9000000000000004"/>
    <n v="3"/>
  </r>
  <r>
    <s v="856-22-8149"/>
    <x v="0"/>
    <x v="0"/>
    <x v="1"/>
    <x v="0"/>
    <x v="2"/>
    <n v="25.29"/>
    <n v="1"/>
    <n v="1.2645"/>
    <n v="26.554500000000001"/>
    <d v="2019-03-23T00:00:00"/>
    <d v="1899-12-30T10:13:00"/>
    <s v="Billetera electrónica"/>
    <n v="25.29"/>
    <n v="1.2645"/>
    <n v="6.1"/>
    <n v="3"/>
  </r>
  <r>
    <s v="699-01-4164"/>
    <x v="1"/>
    <x v="1"/>
    <x v="1"/>
    <x v="1"/>
    <x v="0"/>
    <n v="41.5"/>
    <n v="4"/>
    <n v="8.3000000000000007"/>
    <n v="174.3"/>
    <d v="2019-03-12T00:00:00"/>
    <d v="1899-12-30T19:58:00"/>
    <s v="Tarjeta de crédito"/>
    <n v="166"/>
    <n v="8.3000000000000007"/>
    <n v="8.1999999999999993"/>
    <n v="3"/>
  </r>
  <r>
    <s v="420-11-4919"/>
    <x v="1"/>
    <x v="1"/>
    <x v="0"/>
    <x v="0"/>
    <x v="4"/>
    <n v="71.39"/>
    <n v="5"/>
    <n v="17.8475"/>
    <n v="374.79750000000001"/>
    <d v="2019-02-17T00:00:00"/>
    <d v="1899-12-30T19:57:00"/>
    <s v="Tarjeta de crédito"/>
    <n v="356.95"/>
    <n v="17.8475"/>
    <n v="5.5"/>
    <n v="2"/>
  </r>
  <r>
    <s v="606-80-4905"/>
    <x v="1"/>
    <x v="1"/>
    <x v="0"/>
    <x v="0"/>
    <x v="3"/>
    <n v="19.149999999999999"/>
    <n v="6"/>
    <n v="5.7450000000000001"/>
    <n v="120.645"/>
    <d v="2019-01-29T00:00:00"/>
    <d v="1899-12-30T10:01:00"/>
    <s v="Tarjeta de crédito"/>
    <n v="114.9"/>
    <n v="5.7450000000000001"/>
    <n v="6.8"/>
    <n v="1"/>
  </r>
  <r>
    <s v="542-41-0513"/>
    <x v="2"/>
    <x v="2"/>
    <x v="0"/>
    <x v="0"/>
    <x v="1"/>
    <n v="57.49"/>
    <n v="4"/>
    <n v="11.498000000000001"/>
    <n v="241.458"/>
    <d v="2019-03-15T00:00:00"/>
    <d v="1899-12-30T11:57:00"/>
    <s v="Efectivo"/>
    <n v="229.96"/>
    <n v="11.497999999999999"/>
    <n v="6.6"/>
    <n v="3"/>
  </r>
  <r>
    <s v="426-39-2418"/>
    <x v="1"/>
    <x v="1"/>
    <x v="1"/>
    <x v="1"/>
    <x v="1"/>
    <n v="61.41"/>
    <n v="7"/>
    <n v="21.493500000000001"/>
    <n v="451.36349999999999"/>
    <d v="2019-01-14T00:00:00"/>
    <d v="1899-12-30T10:02:00"/>
    <s v="Efectivo"/>
    <n v="429.87"/>
    <n v="21.493500000000001"/>
    <n v="9.8000000000000007"/>
    <n v="1"/>
  </r>
  <r>
    <s v="875-46-5808"/>
    <x v="2"/>
    <x v="2"/>
    <x v="0"/>
    <x v="1"/>
    <x v="0"/>
    <n v="25.9"/>
    <n v="10"/>
    <n v="12.950000000000001"/>
    <n v="271.95"/>
    <d v="2019-02-06T00:00:00"/>
    <d v="1899-12-30T14:51:00"/>
    <s v="Billetera electrónica"/>
    <n v="259"/>
    <n v="12.95"/>
    <n v="8.6999999999999993"/>
    <n v="2"/>
  </r>
  <r>
    <s v="394-43-4238"/>
    <x v="2"/>
    <x v="2"/>
    <x v="0"/>
    <x v="1"/>
    <x v="2"/>
    <n v="17.77"/>
    <n v="5"/>
    <n v="4.4424999999999999"/>
    <n v="93.292500000000004"/>
    <d v="2019-02-15T00:00:00"/>
    <d v="1899-12-30T12:42:00"/>
    <s v="Tarjeta de crédito"/>
    <n v="88.85"/>
    <n v="4.4424999999999999"/>
    <n v="5.4"/>
    <n v="2"/>
  </r>
  <r>
    <s v="749-24-1565"/>
    <x v="0"/>
    <x v="0"/>
    <x v="1"/>
    <x v="0"/>
    <x v="0"/>
    <n v="23.03"/>
    <n v="9"/>
    <n v="10.363500000000002"/>
    <n v="217.6335"/>
    <d v="2019-01-03T00:00:00"/>
    <d v="1899-12-30T12:02:00"/>
    <s v="Billetera electrónica"/>
    <n v="207.27"/>
    <n v="10.3635"/>
    <n v="7.9"/>
    <n v="1"/>
  </r>
  <r>
    <s v="672-51-8681"/>
    <x v="1"/>
    <x v="1"/>
    <x v="0"/>
    <x v="0"/>
    <x v="1"/>
    <n v="66.650000000000006"/>
    <n v="9"/>
    <n v="29.992500000000003"/>
    <n v="629.84249999999997"/>
    <d v="2019-01-04T00:00:00"/>
    <d v="1899-12-30T18:19:00"/>
    <s v="Tarjeta de crédito"/>
    <n v="599.85"/>
    <n v="29.9925"/>
    <n v="9.6999999999999993"/>
    <n v="1"/>
  </r>
  <r>
    <s v="263-87-5680"/>
    <x v="1"/>
    <x v="1"/>
    <x v="0"/>
    <x v="0"/>
    <x v="2"/>
    <n v="28.53"/>
    <n v="10"/>
    <n v="14.265000000000001"/>
    <n v="299.565"/>
    <d v="2019-03-18T00:00:00"/>
    <d v="1899-12-30T17:38:00"/>
    <s v="Billetera electrónica"/>
    <n v="285.3"/>
    <n v="14.265000000000001"/>
    <n v="7.8"/>
    <n v="3"/>
  </r>
  <r>
    <s v="573-58-9734"/>
    <x v="2"/>
    <x v="2"/>
    <x v="1"/>
    <x v="0"/>
    <x v="5"/>
    <n v="30.37"/>
    <n v="3"/>
    <n v="4.5555000000000003"/>
    <n v="95.665499999999994"/>
    <d v="2019-03-28T00:00:00"/>
    <d v="1899-12-30T13:41:00"/>
    <s v="Billetera electrónica"/>
    <n v="91.11"/>
    <n v="4.5555000000000003"/>
    <n v="5.0999999999999996"/>
    <n v="3"/>
  </r>
  <r>
    <s v="817-69-8206"/>
    <x v="2"/>
    <x v="2"/>
    <x v="1"/>
    <x v="0"/>
    <x v="1"/>
    <n v="99.73"/>
    <n v="9"/>
    <n v="44.878500000000003"/>
    <n v="942.44849999999997"/>
    <d v="2019-03-02T00:00:00"/>
    <d v="1899-12-30T19:42:00"/>
    <s v="Tarjeta de crédito"/>
    <n v="897.57"/>
    <n v="44.878500000000003"/>
    <n v="6.5"/>
    <n v="3"/>
  </r>
  <r>
    <s v="888-02-0338"/>
    <x v="0"/>
    <x v="0"/>
    <x v="1"/>
    <x v="1"/>
    <x v="1"/>
    <n v="26.23"/>
    <n v="9"/>
    <n v="11.8035"/>
    <n v="247.87350000000001"/>
    <d v="2019-01-25T00:00:00"/>
    <d v="1899-12-30T20:24:00"/>
    <s v="Billetera electrónica"/>
    <n v="236.07"/>
    <n v="11.8035"/>
    <n v="5.9"/>
    <n v="1"/>
  </r>
  <r>
    <s v="677-11-0152"/>
    <x v="1"/>
    <x v="1"/>
    <x v="1"/>
    <x v="0"/>
    <x v="4"/>
    <n v="93.26"/>
    <n v="9"/>
    <n v="41.967000000000006"/>
    <n v="881.30700000000002"/>
    <d v="2019-01-16T00:00:00"/>
    <d v="1899-12-30T18:08:00"/>
    <s v="Efectivo"/>
    <n v="839.34"/>
    <n v="41.966999999999999"/>
    <n v="8.8000000000000007"/>
    <n v="1"/>
  </r>
  <r>
    <s v="142-63-6033"/>
    <x v="2"/>
    <x v="2"/>
    <x v="1"/>
    <x v="1"/>
    <x v="2"/>
    <n v="92.36"/>
    <n v="5"/>
    <n v="23.090000000000003"/>
    <n v="484.89"/>
    <d v="2019-03-20T00:00:00"/>
    <d v="1899-12-30T19:17:00"/>
    <s v="Billetera electrónica"/>
    <n v="461.8"/>
    <n v="23.09"/>
    <n v="4.9000000000000004"/>
    <n v="3"/>
  </r>
  <r>
    <s v="656-16-1063"/>
    <x v="2"/>
    <x v="2"/>
    <x v="1"/>
    <x v="1"/>
    <x v="3"/>
    <n v="46.42"/>
    <n v="3"/>
    <n v="6.9630000000000001"/>
    <n v="146.22300000000001"/>
    <d v="2019-01-04T00:00:00"/>
    <d v="1899-12-30T13:24:00"/>
    <s v="Tarjeta de crédito"/>
    <n v="139.26"/>
    <n v="6.9630000000000001"/>
    <n v="4.4000000000000004"/>
    <n v="1"/>
  </r>
  <r>
    <s v="891-58-8335"/>
    <x v="2"/>
    <x v="2"/>
    <x v="0"/>
    <x v="0"/>
    <x v="3"/>
    <n v="29.61"/>
    <n v="7"/>
    <n v="10.3635"/>
    <n v="217.6335"/>
    <d v="2019-03-11T00:00:00"/>
    <d v="1899-12-30T15:53:00"/>
    <s v="Efectivo"/>
    <n v="207.27"/>
    <n v="10.3635"/>
    <n v="6.5"/>
    <n v="3"/>
  </r>
  <r>
    <s v="802-43-8934"/>
    <x v="0"/>
    <x v="0"/>
    <x v="1"/>
    <x v="1"/>
    <x v="2"/>
    <n v="18.28"/>
    <n v="1"/>
    <n v="0.91400000000000015"/>
    <n v="19.193999999999999"/>
    <d v="2019-03-22T00:00:00"/>
    <d v="1899-12-30T15:05:00"/>
    <s v="Tarjeta de crédito"/>
    <n v="18.28"/>
    <n v="0.91400000000000003"/>
    <n v="8.3000000000000007"/>
    <n v="3"/>
  </r>
  <r>
    <s v="560-30-5617"/>
    <x v="2"/>
    <x v="2"/>
    <x v="1"/>
    <x v="0"/>
    <x v="3"/>
    <n v="24.77"/>
    <n v="5"/>
    <n v="6.1924999999999999"/>
    <n v="130.04249999999999"/>
    <d v="2019-03-24T00:00:00"/>
    <d v="1899-12-30T18:27:00"/>
    <s v="Efectivo"/>
    <n v="123.85"/>
    <n v="6.1924999999999999"/>
    <n v="8.5"/>
    <n v="3"/>
  </r>
  <r>
    <s v="319-74-2561"/>
    <x v="0"/>
    <x v="0"/>
    <x v="0"/>
    <x v="0"/>
    <x v="1"/>
    <n v="94.64"/>
    <n v="3"/>
    <n v="14.196000000000002"/>
    <n v="298.11599999999999"/>
    <d v="2019-02-21T00:00:00"/>
    <d v="1899-12-30T16:55:00"/>
    <s v="Efectivo"/>
    <n v="283.92"/>
    <n v="14.196"/>
    <n v="5.5"/>
    <n v="2"/>
  </r>
  <r>
    <s v="549-03-9315"/>
    <x v="2"/>
    <x v="2"/>
    <x v="1"/>
    <x v="1"/>
    <x v="5"/>
    <n v="94.87"/>
    <n v="8"/>
    <n v="37.948"/>
    <n v="796.90800000000002"/>
    <d v="2019-02-12T00:00:00"/>
    <d v="1899-12-30T12:58:00"/>
    <s v="Billetera electrónica"/>
    <n v="758.96"/>
    <n v="37.948"/>
    <n v="8.6999999999999993"/>
    <n v="2"/>
  </r>
  <r>
    <s v="790-29-1172"/>
    <x v="2"/>
    <x v="2"/>
    <x v="1"/>
    <x v="0"/>
    <x v="4"/>
    <n v="57.34"/>
    <n v="3"/>
    <n v="8.6010000000000009"/>
    <n v="180.62100000000001"/>
    <d v="2019-03-10T00:00:00"/>
    <d v="1899-12-30T18:59:00"/>
    <s v="Tarjeta de crédito"/>
    <n v="172.02"/>
    <n v="8.6010000000000009"/>
    <n v="7.9"/>
    <n v="3"/>
  </r>
  <r>
    <s v="239-36-3640"/>
    <x v="2"/>
    <x v="2"/>
    <x v="1"/>
    <x v="1"/>
    <x v="1"/>
    <n v="45.35"/>
    <n v="6"/>
    <n v="13.605000000000002"/>
    <n v="285.70499999999998"/>
    <d v="2019-01-31T00:00:00"/>
    <d v="1899-12-30T13:44:00"/>
    <s v="Billetera electrónica"/>
    <n v="272.10000000000002"/>
    <n v="13.605"/>
    <n v="6.1"/>
    <n v="1"/>
  </r>
  <r>
    <s v="468-01-2051"/>
    <x v="2"/>
    <x v="2"/>
    <x v="1"/>
    <x v="1"/>
    <x v="4"/>
    <n v="62.08"/>
    <n v="7"/>
    <n v="21.728000000000002"/>
    <n v="456.28800000000001"/>
    <d v="2019-03-06T00:00:00"/>
    <d v="1899-12-30T13:46:00"/>
    <s v="Billetera electrónica"/>
    <n v="434.56"/>
    <n v="21.728000000000002"/>
    <n v="5.4"/>
    <n v="3"/>
  </r>
  <r>
    <s v="389-25-3394"/>
    <x v="1"/>
    <x v="1"/>
    <x v="1"/>
    <x v="1"/>
    <x v="1"/>
    <n v="11.81"/>
    <n v="5"/>
    <n v="2.9525000000000006"/>
    <n v="62.002499999999998"/>
    <d v="2019-02-17T00:00:00"/>
    <d v="1899-12-30T18:06:00"/>
    <s v="Efectivo"/>
    <n v="59.05"/>
    <n v="2.9525000000000001"/>
    <n v="9.4"/>
    <n v="2"/>
  </r>
  <r>
    <s v="279-62-1445"/>
    <x v="1"/>
    <x v="1"/>
    <x v="0"/>
    <x v="0"/>
    <x v="5"/>
    <n v="12.54"/>
    <n v="1"/>
    <n v="0.627"/>
    <n v="13.167"/>
    <d v="2019-02-21T00:00:00"/>
    <d v="1899-12-30T12:38:00"/>
    <s v="Efectivo"/>
    <n v="12.54"/>
    <n v="0.627"/>
    <n v="8.1999999999999993"/>
    <n v="2"/>
  </r>
  <r>
    <s v="213-72-6612"/>
    <x v="0"/>
    <x v="0"/>
    <x v="1"/>
    <x v="1"/>
    <x v="4"/>
    <n v="43.25"/>
    <n v="2"/>
    <n v="4.3250000000000002"/>
    <n v="90.825000000000003"/>
    <d v="2019-03-20T00:00:00"/>
    <d v="1899-12-30T15:56:00"/>
    <s v="Efectivo"/>
    <n v="86.5"/>
    <n v="4.3250000000000002"/>
    <n v="6.2"/>
    <n v="3"/>
  </r>
  <r>
    <s v="746-68-6593"/>
    <x v="1"/>
    <x v="1"/>
    <x v="0"/>
    <x v="0"/>
    <x v="3"/>
    <n v="87.16"/>
    <n v="2"/>
    <n v="8.7159999999999993"/>
    <n v="183.036"/>
    <d v="2019-01-11T00:00:00"/>
    <d v="1899-12-30T14:29:00"/>
    <s v="Tarjeta de crédito"/>
    <n v="174.32"/>
    <n v="8.7159999999999993"/>
    <n v="9.6999999999999993"/>
    <n v="1"/>
  </r>
  <r>
    <s v="836-82-5858"/>
    <x v="2"/>
    <x v="2"/>
    <x v="0"/>
    <x v="1"/>
    <x v="0"/>
    <n v="69.37"/>
    <n v="9"/>
    <n v="31.216500000000003"/>
    <n v="655.54650000000004"/>
    <d v="2019-01-26T00:00:00"/>
    <d v="1899-12-30T19:14:00"/>
    <s v="Billetera electrónica"/>
    <n v="624.33000000000004"/>
    <n v="31.2165"/>
    <n v="4"/>
    <n v="1"/>
  </r>
  <r>
    <s v="583-72-1480"/>
    <x v="1"/>
    <x v="1"/>
    <x v="0"/>
    <x v="1"/>
    <x v="1"/>
    <n v="37.06"/>
    <n v="4"/>
    <n v="7.4120000000000008"/>
    <n v="155.65199999999999"/>
    <d v="2019-01-31T00:00:00"/>
    <d v="1899-12-30T16:24:00"/>
    <s v="Billetera electrónica"/>
    <n v="148.24"/>
    <n v="7.4119999999999999"/>
    <n v="9.6999999999999993"/>
    <n v="1"/>
  </r>
  <r>
    <s v="466-61-5506"/>
    <x v="2"/>
    <x v="2"/>
    <x v="0"/>
    <x v="0"/>
    <x v="1"/>
    <n v="90.7"/>
    <n v="6"/>
    <n v="27.210000000000004"/>
    <n v="571.41"/>
    <d v="2019-02-26T00:00:00"/>
    <d v="1899-12-30T10:52:00"/>
    <s v="Efectivo"/>
    <n v="544.20000000000005"/>
    <n v="27.21"/>
    <n v="5.3"/>
    <n v="2"/>
  </r>
  <r>
    <s v="721-86-6247"/>
    <x v="0"/>
    <x v="0"/>
    <x v="1"/>
    <x v="0"/>
    <x v="2"/>
    <n v="63.42"/>
    <n v="8"/>
    <n v="25.368000000000002"/>
    <n v="532.72799999999995"/>
    <d v="2019-03-11T00:00:00"/>
    <d v="1899-12-30T12:55:00"/>
    <s v="Billetera electrónica"/>
    <n v="507.36"/>
    <n v="25.367999999999999"/>
    <n v="7.4"/>
    <n v="3"/>
  </r>
  <r>
    <s v="289-65-5721"/>
    <x v="2"/>
    <x v="2"/>
    <x v="1"/>
    <x v="0"/>
    <x v="5"/>
    <n v="81.37"/>
    <n v="2"/>
    <n v="8.1370000000000005"/>
    <n v="170.87700000000001"/>
    <d v="2019-01-26T00:00:00"/>
    <d v="1899-12-30T19:28:00"/>
    <s v="Efectivo"/>
    <n v="162.74"/>
    <n v="8.1370000000000005"/>
    <n v="6.5"/>
    <n v="1"/>
  </r>
  <r>
    <s v="545-46-3100"/>
    <x v="2"/>
    <x v="2"/>
    <x v="0"/>
    <x v="0"/>
    <x v="1"/>
    <n v="10.59"/>
    <n v="3"/>
    <n v="1.5885"/>
    <n v="33.358499999999999"/>
    <d v="2019-03-12T00:00:00"/>
    <d v="1899-12-30T13:52:00"/>
    <s v="Tarjeta de crédito"/>
    <n v="31.77"/>
    <n v="1.5885"/>
    <n v="8.6999999999999993"/>
    <n v="3"/>
  </r>
  <r>
    <s v="418-02-5978"/>
    <x v="2"/>
    <x v="2"/>
    <x v="1"/>
    <x v="0"/>
    <x v="0"/>
    <n v="84.09"/>
    <n v="9"/>
    <n v="37.840500000000006"/>
    <n v="794.65049999999997"/>
    <d v="2019-02-11T00:00:00"/>
    <d v="1899-12-30T10:54:00"/>
    <s v="Efectivo"/>
    <n v="756.81"/>
    <n v="37.840499999999999"/>
    <n v="8"/>
    <n v="2"/>
  </r>
  <r>
    <s v="269-04-5750"/>
    <x v="2"/>
    <x v="2"/>
    <x v="0"/>
    <x v="1"/>
    <x v="5"/>
    <n v="73.819999999999993"/>
    <n v="4"/>
    <n v="14.763999999999999"/>
    <n v="310.04399999999998"/>
    <d v="2019-02-21T00:00:00"/>
    <d v="1899-12-30T18:31:00"/>
    <s v="Efectivo"/>
    <n v="295.27999999999997"/>
    <n v="14.763999999999999"/>
    <n v="6.7"/>
    <n v="2"/>
  </r>
  <r>
    <s v="157-13-5295"/>
    <x v="0"/>
    <x v="0"/>
    <x v="0"/>
    <x v="1"/>
    <x v="0"/>
    <n v="51.94"/>
    <n v="10"/>
    <n v="25.97"/>
    <n v="545.37"/>
    <d v="2019-03-09T00:00:00"/>
    <d v="1899-12-30T18:24:00"/>
    <s v="Billetera electrónica"/>
    <n v="519.4"/>
    <n v="25.97"/>
    <n v="6.5"/>
    <n v="3"/>
  </r>
  <r>
    <s v="645-78-8093"/>
    <x v="0"/>
    <x v="0"/>
    <x v="1"/>
    <x v="0"/>
    <x v="3"/>
    <n v="93.14"/>
    <n v="2"/>
    <n v="9.3140000000000001"/>
    <n v="195.59399999999999"/>
    <d v="2019-01-20T00:00:00"/>
    <d v="1899-12-30T18:09:00"/>
    <s v="Billetera electrónica"/>
    <n v="186.28"/>
    <n v="9.3140000000000001"/>
    <n v="4.0999999999999996"/>
    <n v="1"/>
  </r>
  <r>
    <s v="211-30-9270"/>
    <x v="1"/>
    <x v="1"/>
    <x v="1"/>
    <x v="1"/>
    <x v="0"/>
    <n v="17.41"/>
    <n v="5"/>
    <n v="4.3525"/>
    <n v="91.402500000000003"/>
    <d v="2019-01-28T00:00:00"/>
    <d v="1899-12-30T15:16:00"/>
    <s v="Tarjeta de crédito"/>
    <n v="87.05"/>
    <n v="4.3525"/>
    <n v="4.9000000000000004"/>
    <n v="1"/>
  </r>
  <r>
    <s v="755-12-3214"/>
    <x v="1"/>
    <x v="1"/>
    <x v="0"/>
    <x v="0"/>
    <x v="5"/>
    <n v="44.22"/>
    <n v="5"/>
    <n v="11.055"/>
    <n v="232.155"/>
    <d v="2019-03-05T00:00:00"/>
    <d v="1899-12-30T17:07:00"/>
    <s v="Tarjeta de crédito"/>
    <n v="221.1"/>
    <n v="11.055"/>
    <n v="8.6"/>
    <n v="3"/>
  </r>
  <r>
    <s v="346-84-3103"/>
    <x v="2"/>
    <x v="2"/>
    <x v="0"/>
    <x v="0"/>
    <x v="1"/>
    <n v="13.22"/>
    <n v="5"/>
    <n v="3.3050000000000006"/>
    <n v="69.405000000000001"/>
    <d v="2019-03-02T00:00:00"/>
    <d v="1899-12-30T19:26:00"/>
    <s v="Efectivo"/>
    <n v="66.099999999999994"/>
    <n v="3.3050000000000002"/>
    <n v="4.3"/>
    <n v="3"/>
  </r>
  <r>
    <s v="478-06-7835"/>
    <x v="0"/>
    <x v="0"/>
    <x v="1"/>
    <x v="1"/>
    <x v="5"/>
    <n v="89.69"/>
    <n v="1"/>
    <n v="4.4844999999999997"/>
    <n v="94.174499999999995"/>
    <d v="2019-01-11T00:00:00"/>
    <d v="1899-12-30T11:20:00"/>
    <s v="Billetera electrónica"/>
    <n v="89.69"/>
    <n v="4.4844999999999997"/>
    <n v="4.9000000000000004"/>
    <n v="1"/>
  </r>
  <r>
    <s v="540-11-4336"/>
    <x v="0"/>
    <x v="0"/>
    <x v="1"/>
    <x v="1"/>
    <x v="4"/>
    <n v="24.94"/>
    <n v="9"/>
    <n v="11.223000000000001"/>
    <n v="235.68299999999999"/>
    <d v="2019-01-11T00:00:00"/>
    <d v="1899-12-30T16:49:00"/>
    <s v="Tarjeta de crédito"/>
    <n v="224.46"/>
    <n v="11.223000000000001"/>
    <n v="5.6"/>
    <n v="1"/>
  </r>
  <r>
    <s v="448-81-5016"/>
    <x v="0"/>
    <x v="0"/>
    <x v="1"/>
    <x v="1"/>
    <x v="0"/>
    <n v="59.77"/>
    <n v="2"/>
    <n v="5.9770000000000003"/>
    <n v="125.517"/>
    <d v="2019-03-11T00:00:00"/>
    <d v="1899-12-30T12:01:00"/>
    <s v="Tarjeta de crédito"/>
    <n v="119.54"/>
    <n v="5.9770000000000003"/>
    <n v="5.8"/>
    <n v="3"/>
  </r>
  <r>
    <s v="142-72-4741"/>
    <x v="1"/>
    <x v="1"/>
    <x v="0"/>
    <x v="1"/>
    <x v="5"/>
    <n v="93.2"/>
    <n v="2"/>
    <n v="9.32"/>
    <n v="195.72"/>
    <d v="2019-02-28T00:00:00"/>
    <d v="1899-12-30T18:37:00"/>
    <s v="Tarjeta de crédito"/>
    <n v="186.4"/>
    <n v="9.32"/>
    <n v="6"/>
    <n v="2"/>
  </r>
  <r>
    <s v="217-58-1179"/>
    <x v="0"/>
    <x v="0"/>
    <x v="0"/>
    <x v="1"/>
    <x v="2"/>
    <n v="62.65"/>
    <n v="4"/>
    <n v="12.530000000000001"/>
    <n v="263.13"/>
    <d v="2019-01-05T00:00:00"/>
    <d v="1899-12-30T11:25:00"/>
    <s v="Efectivo"/>
    <n v="250.6"/>
    <n v="12.53"/>
    <n v="4.2"/>
    <n v="1"/>
  </r>
  <r>
    <s v="376-02-8238"/>
    <x v="2"/>
    <x v="2"/>
    <x v="1"/>
    <x v="1"/>
    <x v="2"/>
    <n v="93.87"/>
    <n v="8"/>
    <n v="37.548000000000002"/>
    <n v="788.50800000000004"/>
    <d v="2019-02-02T00:00:00"/>
    <d v="1899-12-30T18:42:00"/>
    <s v="Tarjeta de crédito"/>
    <n v="750.96"/>
    <n v="37.548000000000002"/>
    <n v="8.3000000000000007"/>
    <n v="2"/>
  </r>
  <r>
    <s v="530-90-9855"/>
    <x v="0"/>
    <x v="0"/>
    <x v="0"/>
    <x v="1"/>
    <x v="2"/>
    <n v="47.59"/>
    <n v="8"/>
    <n v="19.036000000000001"/>
    <n v="399.75599999999997"/>
    <d v="2019-01-01T00:00:00"/>
    <d v="1899-12-30T14:47:00"/>
    <s v="Efectivo"/>
    <n v="380.72"/>
    <n v="19.036000000000001"/>
    <n v="5.7"/>
    <n v="1"/>
  </r>
  <r>
    <s v="866-05-7563"/>
    <x v="2"/>
    <x v="2"/>
    <x v="0"/>
    <x v="0"/>
    <x v="1"/>
    <n v="81.400000000000006"/>
    <n v="3"/>
    <n v="12.21"/>
    <n v="256.41000000000003"/>
    <d v="2019-02-09T00:00:00"/>
    <d v="1899-12-30T19:43:00"/>
    <s v="Efectivo"/>
    <n v="244.2"/>
    <n v="12.21"/>
    <n v="4.8"/>
    <n v="2"/>
  </r>
  <r>
    <s v="604-70-6476"/>
    <x v="0"/>
    <x v="0"/>
    <x v="0"/>
    <x v="1"/>
    <x v="5"/>
    <n v="17.940000000000001"/>
    <n v="5"/>
    <n v="4.4850000000000003"/>
    <n v="94.185000000000002"/>
    <d v="2019-01-23T00:00:00"/>
    <d v="1899-12-30T14:04:00"/>
    <s v="Billetera electrónica"/>
    <n v="89.7"/>
    <n v="4.4850000000000003"/>
    <n v="6.8"/>
    <n v="1"/>
  </r>
  <r>
    <s v="799-71-1548"/>
    <x v="0"/>
    <x v="0"/>
    <x v="0"/>
    <x v="1"/>
    <x v="1"/>
    <n v="77.72"/>
    <n v="4"/>
    <n v="15.544"/>
    <n v="326.42399999999998"/>
    <d v="2019-01-07T00:00:00"/>
    <d v="1899-12-30T16:11:00"/>
    <s v="Tarjeta de crédito"/>
    <n v="310.88"/>
    <n v="15.544"/>
    <n v="8.8000000000000007"/>
    <n v="1"/>
  </r>
  <r>
    <s v="785-13-7708"/>
    <x v="2"/>
    <x v="2"/>
    <x v="1"/>
    <x v="1"/>
    <x v="4"/>
    <n v="73.06"/>
    <n v="7"/>
    <n v="25.571000000000002"/>
    <n v="536.99099999999999"/>
    <d v="2019-01-14T00:00:00"/>
    <d v="1899-12-30T19:06:00"/>
    <s v="Tarjeta de crédito"/>
    <n v="511.42"/>
    <n v="25.571000000000002"/>
    <n v="4.2"/>
    <n v="1"/>
  </r>
  <r>
    <s v="845-51-0542"/>
    <x v="2"/>
    <x v="2"/>
    <x v="0"/>
    <x v="1"/>
    <x v="4"/>
    <n v="46.55"/>
    <n v="9"/>
    <n v="20.947500000000002"/>
    <n v="439.89749999999998"/>
    <d v="2019-02-02T00:00:00"/>
    <d v="1899-12-30T15:34:00"/>
    <s v="Billetera electrónica"/>
    <n v="418.95"/>
    <n v="20.947500000000002"/>
    <n v="6.4"/>
    <n v="2"/>
  </r>
  <r>
    <s v="662-47-5456"/>
    <x v="1"/>
    <x v="1"/>
    <x v="0"/>
    <x v="1"/>
    <x v="5"/>
    <n v="35.19"/>
    <n v="10"/>
    <n v="17.594999999999999"/>
    <n v="369.495"/>
    <d v="2019-03-17T00:00:00"/>
    <d v="1899-12-30T19:06:00"/>
    <s v="Tarjeta de crédito"/>
    <n v="351.9"/>
    <n v="17.594999999999999"/>
    <n v="8.4"/>
    <n v="3"/>
  </r>
  <r>
    <s v="883-17-4236"/>
    <x v="1"/>
    <x v="1"/>
    <x v="1"/>
    <x v="0"/>
    <x v="3"/>
    <n v="14.39"/>
    <n v="2"/>
    <n v="1.4390000000000001"/>
    <n v="30.219000000000001"/>
    <d v="2019-03-02T00:00:00"/>
    <d v="1899-12-30T19:44:00"/>
    <s v="Tarjeta de crédito"/>
    <n v="28.78"/>
    <n v="1.4390000000000001"/>
    <n v="7.2"/>
    <n v="3"/>
  </r>
  <r>
    <s v="290-68-2984"/>
    <x v="0"/>
    <x v="0"/>
    <x v="1"/>
    <x v="1"/>
    <x v="2"/>
    <n v="23.75"/>
    <n v="4"/>
    <n v="4.75"/>
    <n v="99.75"/>
    <d v="2019-03-16T00:00:00"/>
    <d v="1899-12-30T11:22:00"/>
    <s v="Efectivo"/>
    <n v="95"/>
    <n v="4.75"/>
    <n v="5.2"/>
    <n v="3"/>
  </r>
  <r>
    <s v="704-11-6354"/>
    <x v="0"/>
    <x v="0"/>
    <x v="0"/>
    <x v="1"/>
    <x v="2"/>
    <n v="58.9"/>
    <n v="8"/>
    <n v="23.560000000000002"/>
    <n v="494.76"/>
    <d v="2019-01-06T00:00:00"/>
    <d v="1899-12-30T11:23:00"/>
    <s v="Efectivo"/>
    <n v="471.2"/>
    <n v="23.56"/>
    <n v="8.9"/>
    <n v="1"/>
  </r>
  <r>
    <s v="110-48-7033"/>
    <x v="2"/>
    <x v="2"/>
    <x v="0"/>
    <x v="1"/>
    <x v="5"/>
    <n v="32.619999999999997"/>
    <n v="4"/>
    <n v="6.524"/>
    <n v="137.00399999999999"/>
    <d v="2019-01-29T00:00:00"/>
    <d v="1899-12-30T14:12:00"/>
    <s v="Efectivo"/>
    <n v="130.47999999999999"/>
    <n v="6.524"/>
    <n v="9"/>
    <n v="1"/>
  </r>
  <r>
    <s v="366-93-0948"/>
    <x v="0"/>
    <x v="0"/>
    <x v="0"/>
    <x v="1"/>
    <x v="1"/>
    <n v="66.349999999999994"/>
    <n v="1"/>
    <n v="3.3174999999999999"/>
    <n v="69.667500000000004"/>
    <d v="2019-01-31T00:00:00"/>
    <d v="1899-12-30T10:46:00"/>
    <s v="Tarjeta de crédito"/>
    <n v="66.349999999999994"/>
    <n v="3.3174999999999999"/>
    <n v="9.6999999999999993"/>
    <n v="1"/>
  </r>
  <r>
    <s v="729-09-9681"/>
    <x v="0"/>
    <x v="0"/>
    <x v="0"/>
    <x v="1"/>
    <x v="2"/>
    <n v="25.91"/>
    <n v="6"/>
    <n v="7.7730000000000006"/>
    <n v="163.233"/>
    <d v="2019-02-05T00:00:00"/>
    <d v="1899-12-30T10:16:00"/>
    <s v="Billetera electrónica"/>
    <n v="155.46"/>
    <n v="7.7729999999999997"/>
    <n v="8.6999999999999993"/>
    <n v="2"/>
  </r>
  <r>
    <s v="151-16-1484"/>
    <x v="0"/>
    <x v="0"/>
    <x v="0"/>
    <x v="1"/>
    <x v="1"/>
    <n v="32.25"/>
    <n v="4"/>
    <n v="6.45"/>
    <n v="135.44999999999999"/>
    <d v="2019-02-13T00:00:00"/>
    <d v="1899-12-30T12:38:00"/>
    <s v="Billetera electrónica"/>
    <n v="129"/>
    <n v="6.45"/>
    <n v="6.5"/>
    <n v="2"/>
  </r>
  <r>
    <s v="380-94-4661"/>
    <x v="1"/>
    <x v="1"/>
    <x v="0"/>
    <x v="1"/>
    <x v="1"/>
    <n v="65.94"/>
    <n v="4"/>
    <n v="13.188000000000001"/>
    <n v="276.94799999999998"/>
    <d v="2019-02-07T00:00:00"/>
    <d v="1899-12-30T13:05:00"/>
    <s v="Tarjeta de crédito"/>
    <n v="263.76"/>
    <n v="13.188000000000001"/>
    <n v="6.9"/>
    <n v="2"/>
  </r>
  <r>
    <s v="850-41-9669"/>
    <x v="0"/>
    <x v="0"/>
    <x v="1"/>
    <x v="0"/>
    <x v="1"/>
    <n v="75.06"/>
    <n v="9"/>
    <n v="33.777000000000001"/>
    <n v="709.31700000000001"/>
    <d v="2019-03-19T00:00:00"/>
    <d v="1899-12-30T13:25:00"/>
    <s v="Billetera electrónica"/>
    <n v="675.54"/>
    <n v="33.777000000000001"/>
    <n v="6.2"/>
    <n v="3"/>
  </r>
  <r>
    <s v="821-07-3596"/>
    <x v="1"/>
    <x v="1"/>
    <x v="1"/>
    <x v="0"/>
    <x v="5"/>
    <n v="16.45"/>
    <n v="4"/>
    <n v="3.29"/>
    <n v="69.09"/>
    <d v="2019-03-07T00:00:00"/>
    <d v="1899-12-30T14:53:00"/>
    <s v="Billetera electrónica"/>
    <n v="65.8"/>
    <n v="3.29"/>
    <n v="5.6"/>
    <n v="3"/>
  </r>
  <r>
    <s v="655-85-5130"/>
    <x v="2"/>
    <x v="2"/>
    <x v="0"/>
    <x v="0"/>
    <x v="5"/>
    <n v="38.299999999999997"/>
    <n v="4"/>
    <n v="7.66"/>
    <n v="160.86000000000001"/>
    <d v="2019-03-13T00:00:00"/>
    <d v="1899-12-30T19:22:00"/>
    <s v="Efectivo"/>
    <n v="153.19999999999999"/>
    <n v="7.66"/>
    <n v="5.7"/>
    <n v="3"/>
  </r>
  <r>
    <s v="447-15-7839"/>
    <x v="0"/>
    <x v="0"/>
    <x v="0"/>
    <x v="0"/>
    <x v="3"/>
    <n v="22.24"/>
    <n v="10"/>
    <n v="11.12"/>
    <n v="233.52"/>
    <d v="2019-02-09T00:00:00"/>
    <d v="1899-12-30T11:00:00"/>
    <s v="Efectivo"/>
    <n v="222.4"/>
    <n v="11.12"/>
    <n v="4.2"/>
    <n v="2"/>
  </r>
  <r>
    <s v="154-74-7179"/>
    <x v="2"/>
    <x v="2"/>
    <x v="1"/>
    <x v="1"/>
    <x v="3"/>
    <n v="54.45"/>
    <n v="1"/>
    <n v="2.7225000000000001"/>
    <n v="57.172499999999999"/>
    <d v="2019-02-26T00:00:00"/>
    <d v="1899-12-30T19:24:00"/>
    <s v="Billetera electrónica"/>
    <n v="54.45"/>
    <n v="2.7225000000000001"/>
    <n v="7.9"/>
    <n v="2"/>
  </r>
  <r>
    <s v="253-12-6086"/>
    <x v="0"/>
    <x v="0"/>
    <x v="0"/>
    <x v="0"/>
    <x v="3"/>
    <n v="98.4"/>
    <n v="7"/>
    <n v="34.440000000000005"/>
    <n v="723.24"/>
    <d v="2019-03-12T00:00:00"/>
    <d v="1899-12-30T12:43:00"/>
    <s v="Tarjeta de crédito"/>
    <n v="688.8"/>
    <n v="34.44"/>
    <n v="8.6999999999999993"/>
    <n v="3"/>
  </r>
  <r>
    <s v="808-65-0703"/>
    <x v="1"/>
    <x v="1"/>
    <x v="1"/>
    <x v="1"/>
    <x v="2"/>
    <n v="35.47"/>
    <n v="4"/>
    <n v="7.0940000000000003"/>
    <n v="148.97399999999999"/>
    <d v="2019-03-14T00:00:00"/>
    <d v="1899-12-30T17:22:00"/>
    <s v="Tarjeta de crédito"/>
    <n v="141.88"/>
    <n v="7.0940000000000003"/>
    <n v="6.9"/>
    <n v="3"/>
  </r>
  <r>
    <s v="571-94-0759"/>
    <x v="2"/>
    <x v="2"/>
    <x v="0"/>
    <x v="0"/>
    <x v="4"/>
    <n v="74.599999999999994"/>
    <n v="10"/>
    <n v="37.300000000000004"/>
    <n v="783.3"/>
    <d v="2019-01-08T00:00:00"/>
    <d v="1899-12-30T20:55:00"/>
    <s v="Efectivo"/>
    <n v="746"/>
    <n v="37.299999999999997"/>
    <n v="9.5"/>
    <n v="1"/>
  </r>
  <r>
    <s v="144-51-6085"/>
    <x v="0"/>
    <x v="0"/>
    <x v="0"/>
    <x v="1"/>
    <x v="2"/>
    <n v="70.739999999999995"/>
    <n v="4"/>
    <n v="14.148"/>
    <n v="297.108"/>
    <d v="2019-01-05T00:00:00"/>
    <d v="1899-12-30T16:05:00"/>
    <s v="Tarjeta de crédito"/>
    <n v="282.95999999999998"/>
    <n v="14.148"/>
    <n v="4.4000000000000004"/>
    <n v="1"/>
  </r>
  <r>
    <s v="731-14-2199"/>
    <x v="0"/>
    <x v="0"/>
    <x v="0"/>
    <x v="0"/>
    <x v="2"/>
    <n v="35.54"/>
    <n v="10"/>
    <n v="17.77"/>
    <n v="373.17"/>
    <d v="2019-01-04T00:00:00"/>
    <d v="1899-12-30T13:34:00"/>
    <s v="Billetera electrónica"/>
    <n v="355.4"/>
    <n v="17.77"/>
    <n v="7"/>
    <n v="1"/>
  </r>
  <r>
    <s v="783-09-1637"/>
    <x v="2"/>
    <x v="2"/>
    <x v="1"/>
    <x v="0"/>
    <x v="3"/>
    <n v="67.430000000000007"/>
    <n v="5"/>
    <n v="16.857500000000002"/>
    <n v="354.00749999999999"/>
    <d v="2019-03-06T00:00:00"/>
    <d v="1899-12-30T18:13:00"/>
    <s v="Billetera electrónica"/>
    <n v="337.15"/>
    <n v="16.857500000000002"/>
    <n v="6.3"/>
    <n v="3"/>
  </r>
  <r>
    <s v="687-15-1097"/>
    <x v="1"/>
    <x v="1"/>
    <x v="0"/>
    <x v="0"/>
    <x v="0"/>
    <n v="21.12"/>
    <n v="2"/>
    <n v="2.1120000000000001"/>
    <n v="44.351999999999997"/>
    <d v="2019-01-03T00:00:00"/>
    <d v="1899-12-30T19:17:00"/>
    <s v="Efectivo"/>
    <n v="42.24"/>
    <n v="2.1120000000000001"/>
    <n v="9.6999999999999993"/>
    <n v="1"/>
  </r>
  <r>
    <s v="126-54-1082"/>
    <x v="0"/>
    <x v="0"/>
    <x v="0"/>
    <x v="0"/>
    <x v="2"/>
    <n v="21.54"/>
    <n v="9"/>
    <n v="9.6929999999999996"/>
    <n v="203.553"/>
    <d v="2019-01-07T00:00:00"/>
    <d v="1899-12-30T11:44:00"/>
    <s v="Tarjeta de crédito"/>
    <n v="193.86"/>
    <n v="9.6929999999999996"/>
    <n v="8.8000000000000007"/>
    <n v="1"/>
  </r>
  <r>
    <s v="633-91-1052"/>
    <x v="0"/>
    <x v="0"/>
    <x v="1"/>
    <x v="0"/>
    <x v="2"/>
    <n v="12.03"/>
    <n v="2"/>
    <n v="1.2030000000000001"/>
    <n v="25.263000000000002"/>
    <d v="2019-01-27T00:00:00"/>
    <d v="1899-12-30T15:51:00"/>
    <s v="Efectivo"/>
    <n v="24.06"/>
    <n v="1.2030000000000001"/>
    <n v="5.0999999999999996"/>
    <n v="1"/>
  </r>
  <r>
    <s v="477-24-6490"/>
    <x v="2"/>
    <x v="2"/>
    <x v="1"/>
    <x v="0"/>
    <x v="0"/>
    <n v="99.71"/>
    <n v="6"/>
    <n v="29.913"/>
    <n v="628.173"/>
    <d v="2019-02-26T00:00:00"/>
    <d v="1899-12-30T16:52:00"/>
    <s v="Billetera electrónica"/>
    <n v="598.26"/>
    <n v="29.913"/>
    <n v="7.9"/>
    <n v="2"/>
  </r>
  <r>
    <s v="566-19-5475"/>
    <x v="2"/>
    <x v="2"/>
    <x v="1"/>
    <x v="1"/>
    <x v="5"/>
    <n v="47.97"/>
    <n v="7"/>
    <n v="16.7895"/>
    <n v="352.5795"/>
    <d v="2019-01-07T00:00:00"/>
    <d v="1899-12-30T20:52:00"/>
    <s v="Efectivo"/>
    <n v="335.79"/>
    <n v="16.7895"/>
    <n v="6.2"/>
    <n v="1"/>
  </r>
  <r>
    <s v="526-86-8552"/>
    <x v="1"/>
    <x v="1"/>
    <x v="0"/>
    <x v="0"/>
    <x v="2"/>
    <n v="21.82"/>
    <n v="10"/>
    <n v="10.91"/>
    <n v="229.11"/>
    <d v="2019-01-07T00:00:00"/>
    <d v="1899-12-30T17:36:00"/>
    <s v="Efectivo"/>
    <n v="218.2"/>
    <n v="10.91"/>
    <n v="7.1"/>
    <n v="1"/>
  </r>
  <r>
    <s v="376-56-3573"/>
    <x v="1"/>
    <x v="1"/>
    <x v="1"/>
    <x v="0"/>
    <x v="5"/>
    <n v="95.42"/>
    <n v="4"/>
    <n v="19.084"/>
    <n v="400.76400000000001"/>
    <d v="2019-02-02T00:00:00"/>
    <d v="1899-12-30T13:23:00"/>
    <s v="Billetera electrónica"/>
    <n v="381.68"/>
    <n v="19.084"/>
    <n v="6.4"/>
    <n v="2"/>
  </r>
  <r>
    <s v="537-72-0426"/>
    <x v="1"/>
    <x v="1"/>
    <x v="0"/>
    <x v="1"/>
    <x v="5"/>
    <n v="70.989999999999995"/>
    <n v="10"/>
    <n v="35.494999999999997"/>
    <n v="745.39499999999998"/>
    <d v="2019-03-20T00:00:00"/>
    <d v="1899-12-30T16:28:00"/>
    <s v="Efectivo"/>
    <n v="709.9"/>
    <n v="35.494999999999997"/>
    <n v="5.7"/>
    <n v="3"/>
  </r>
  <r>
    <s v="828-61-5674"/>
    <x v="0"/>
    <x v="0"/>
    <x v="0"/>
    <x v="1"/>
    <x v="3"/>
    <n v="44.02"/>
    <n v="10"/>
    <n v="22.010000000000005"/>
    <n v="462.21"/>
    <d v="2019-03-20T00:00:00"/>
    <d v="1899-12-30T19:57:00"/>
    <s v="Tarjeta de crédito"/>
    <n v="440.2"/>
    <n v="22.01"/>
    <n v="9.6"/>
    <n v="3"/>
  </r>
  <r>
    <s v="136-08-6195"/>
    <x v="0"/>
    <x v="0"/>
    <x v="1"/>
    <x v="0"/>
    <x v="2"/>
    <n v="69.959999999999994"/>
    <n v="8"/>
    <n v="27.983999999999998"/>
    <n v="587.66399999999999"/>
    <d v="2019-02-15T00:00:00"/>
    <d v="1899-12-30T17:01:00"/>
    <s v="Tarjeta de crédito"/>
    <n v="559.67999999999995"/>
    <n v="27.984000000000002"/>
    <n v="6.4"/>
    <n v="2"/>
  </r>
  <r>
    <s v="523-38-0215"/>
    <x v="1"/>
    <x v="1"/>
    <x v="1"/>
    <x v="1"/>
    <x v="2"/>
    <n v="37"/>
    <n v="1"/>
    <n v="1.85"/>
    <n v="38.85"/>
    <d v="2019-03-06T00:00:00"/>
    <d v="1899-12-30T13:29:00"/>
    <s v="Tarjeta de crédito"/>
    <n v="37"/>
    <n v="1.85"/>
    <n v="7.9"/>
    <n v="3"/>
  </r>
  <r>
    <s v="490-29-1201"/>
    <x v="0"/>
    <x v="0"/>
    <x v="1"/>
    <x v="0"/>
    <x v="3"/>
    <n v="15.34"/>
    <n v="1"/>
    <n v="0.76700000000000002"/>
    <n v="16.106999999999999"/>
    <d v="2019-01-06T00:00:00"/>
    <d v="1899-12-30T11:09:00"/>
    <s v="Efectivo"/>
    <n v="15.34"/>
    <n v="0.76700000000000002"/>
    <n v="6.5"/>
    <n v="1"/>
  </r>
  <r>
    <s v="667-92-0055"/>
    <x v="0"/>
    <x v="0"/>
    <x v="0"/>
    <x v="1"/>
    <x v="0"/>
    <n v="99.83"/>
    <n v="6"/>
    <n v="29.949000000000002"/>
    <n v="628.92899999999997"/>
    <d v="2019-03-04T00:00:00"/>
    <d v="1899-12-30T15:02:00"/>
    <s v="Billetera electrónica"/>
    <n v="598.98"/>
    <n v="29.949000000000002"/>
    <n v="8.5"/>
    <n v="3"/>
  </r>
  <r>
    <s v="565-17-3836"/>
    <x v="0"/>
    <x v="0"/>
    <x v="0"/>
    <x v="0"/>
    <x v="0"/>
    <n v="47.67"/>
    <n v="4"/>
    <n v="9.5340000000000007"/>
    <n v="200.214"/>
    <d v="2019-03-12T00:00:00"/>
    <d v="1899-12-30T14:21:00"/>
    <s v="Efectivo"/>
    <n v="190.68"/>
    <n v="9.5340000000000007"/>
    <n v="9.1"/>
    <n v="3"/>
  </r>
  <r>
    <s v="498-41-1961"/>
    <x v="2"/>
    <x v="2"/>
    <x v="1"/>
    <x v="1"/>
    <x v="0"/>
    <n v="66.680000000000007"/>
    <n v="5"/>
    <n v="16.670000000000002"/>
    <n v="350.07"/>
    <d v="2019-02-20T00:00:00"/>
    <d v="1899-12-30T18:01:00"/>
    <s v="Efectivo"/>
    <n v="333.4"/>
    <n v="16.670000000000002"/>
    <n v="7.6"/>
    <n v="2"/>
  </r>
  <r>
    <s v="593-95-4461"/>
    <x v="1"/>
    <x v="1"/>
    <x v="0"/>
    <x v="1"/>
    <x v="2"/>
    <n v="74.86"/>
    <n v="1"/>
    <n v="3.7430000000000003"/>
    <n v="78.602999999999994"/>
    <d v="2019-03-24T00:00:00"/>
    <d v="1899-12-30T14:49:00"/>
    <s v="Efectivo"/>
    <n v="74.86"/>
    <n v="3.7429999999999999"/>
    <n v="6.9"/>
    <n v="3"/>
  </r>
  <r>
    <s v="226-71-3580"/>
    <x v="1"/>
    <x v="1"/>
    <x v="1"/>
    <x v="0"/>
    <x v="3"/>
    <n v="23.75"/>
    <n v="9"/>
    <n v="10.6875"/>
    <n v="224.4375"/>
    <d v="2019-01-31T00:00:00"/>
    <d v="1899-12-30T12:02:00"/>
    <s v="Efectivo"/>
    <n v="213.75"/>
    <n v="10.6875"/>
    <n v="9.5"/>
    <n v="1"/>
  </r>
  <r>
    <s v="283-79-9594"/>
    <x v="2"/>
    <x v="2"/>
    <x v="1"/>
    <x v="0"/>
    <x v="4"/>
    <n v="48.51"/>
    <n v="7"/>
    <n v="16.9785"/>
    <n v="356.54849999999999"/>
    <d v="2019-01-25T00:00:00"/>
    <d v="1899-12-30T13:30:00"/>
    <s v="Tarjeta de crédito"/>
    <n v="339.57"/>
    <n v="16.9785"/>
    <n v="5.2"/>
    <n v="1"/>
  </r>
  <r>
    <s v="430-60-3493"/>
    <x v="0"/>
    <x v="0"/>
    <x v="0"/>
    <x v="0"/>
    <x v="2"/>
    <n v="94.88"/>
    <n v="7"/>
    <n v="33.207999999999998"/>
    <n v="697.36800000000005"/>
    <d v="2019-02-03T00:00:00"/>
    <d v="1899-12-30T14:38:00"/>
    <s v="Efectivo"/>
    <n v="664.16"/>
    <n v="33.207999999999998"/>
    <n v="4.2"/>
    <n v="2"/>
  </r>
  <r>
    <s v="139-20-0155"/>
    <x v="2"/>
    <x v="2"/>
    <x v="0"/>
    <x v="1"/>
    <x v="1"/>
    <n v="40.299999999999997"/>
    <n v="10"/>
    <n v="20.150000000000002"/>
    <n v="423.15"/>
    <d v="2019-01-24T00:00:00"/>
    <d v="1899-12-30T17:37:00"/>
    <s v="Tarjeta de crédito"/>
    <n v="403"/>
    <n v="20.149999999999999"/>
    <n v="7"/>
    <n v="1"/>
  </r>
  <r>
    <s v="558-80-4082"/>
    <x v="1"/>
    <x v="1"/>
    <x v="1"/>
    <x v="1"/>
    <x v="1"/>
    <n v="27.85"/>
    <n v="7"/>
    <n v="9.7475000000000023"/>
    <n v="204.69749999999999"/>
    <d v="2019-03-14T00:00:00"/>
    <d v="1899-12-30T17:20:00"/>
    <s v="Billetera electrónica"/>
    <n v="194.95"/>
    <n v="9.7475000000000005"/>
    <n v="6"/>
    <n v="3"/>
  </r>
  <r>
    <s v="278-97-7759"/>
    <x v="0"/>
    <x v="0"/>
    <x v="0"/>
    <x v="0"/>
    <x v="1"/>
    <n v="62.48"/>
    <n v="1"/>
    <n v="3.1240000000000001"/>
    <n v="65.603999999999999"/>
    <d v="2019-02-18T00:00:00"/>
    <d v="1899-12-30T20:29:00"/>
    <s v="Efectivo"/>
    <n v="62.48"/>
    <n v="3.1240000000000001"/>
    <n v="4.7"/>
    <n v="2"/>
  </r>
  <r>
    <s v="316-68-6352"/>
    <x v="0"/>
    <x v="0"/>
    <x v="0"/>
    <x v="0"/>
    <x v="4"/>
    <n v="36.36"/>
    <n v="2"/>
    <n v="3.6360000000000001"/>
    <n v="76.355999999999995"/>
    <d v="2019-01-21T00:00:00"/>
    <d v="1899-12-30T10:00:00"/>
    <s v="Efectivo"/>
    <n v="72.72"/>
    <n v="3.6360000000000001"/>
    <n v="7.1"/>
    <n v="1"/>
  </r>
  <r>
    <s v="585-03-5943"/>
    <x v="2"/>
    <x v="2"/>
    <x v="1"/>
    <x v="1"/>
    <x v="0"/>
    <n v="18.11"/>
    <n v="10"/>
    <n v="9.0549999999999997"/>
    <n v="190.155"/>
    <d v="2019-03-13T00:00:00"/>
    <d v="1899-12-30T11:46:00"/>
    <s v="Billetera electrónica"/>
    <n v="181.1"/>
    <n v="9.0549999999999997"/>
    <n v="5.9"/>
    <n v="3"/>
  </r>
  <r>
    <s v="211-05-0490"/>
    <x v="1"/>
    <x v="1"/>
    <x v="0"/>
    <x v="0"/>
    <x v="1"/>
    <n v="51.92"/>
    <n v="5"/>
    <n v="12.980000000000002"/>
    <n v="272.58"/>
    <d v="2019-03-03T00:00:00"/>
    <d v="1899-12-30T13:42:00"/>
    <s v="Efectivo"/>
    <n v="259.60000000000002"/>
    <n v="12.98"/>
    <n v="7.5"/>
    <n v="3"/>
  </r>
  <r>
    <s v="727-75-6477"/>
    <x v="1"/>
    <x v="1"/>
    <x v="1"/>
    <x v="1"/>
    <x v="1"/>
    <n v="28.84"/>
    <n v="4"/>
    <n v="5.7680000000000007"/>
    <n v="121.128"/>
    <d v="2019-03-29T00:00:00"/>
    <d v="1899-12-30T14:44:00"/>
    <s v="Efectivo"/>
    <n v="115.36"/>
    <n v="5.7679999999999998"/>
    <n v="6.4"/>
    <n v="3"/>
  </r>
  <r>
    <s v="744-02-5987"/>
    <x v="0"/>
    <x v="0"/>
    <x v="0"/>
    <x v="1"/>
    <x v="2"/>
    <n v="78.38"/>
    <n v="6"/>
    <n v="23.513999999999999"/>
    <n v="493.79399999999998"/>
    <d v="2019-01-10T00:00:00"/>
    <d v="1899-12-30T14:16:00"/>
    <s v="Billetera electrónica"/>
    <n v="470.28"/>
    <n v="23.513999999999999"/>
    <n v="5.8"/>
    <n v="1"/>
  </r>
  <r>
    <s v="307-83-9164"/>
    <x v="0"/>
    <x v="0"/>
    <x v="0"/>
    <x v="1"/>
    <x v="2"/>
    <n v="60.01"/>
    <n v="4"/>
    <n v="12.002000000000001"/>
    <n v="252.042"/>
    <d v="2019-01-25T00:00:00"/>
    <d v="1899-12-30T15:54:00"/>
    <s v="Efectivo"/>
    <n v="240.04"/>
    <n v="12.002000000000001"/>
    <n v="4.5"/>
    <n v="1"/>
  </r>
  <r>
    <s v="779-06-0012"/>
    <x v="1"/>
    <x v="1"/>
    <x v="0"/>
    <x v="0"/>
    <x v="2"/>
    <n v="88.61"/>
    <n v="1"/>
    <n v="4.4305000000000003"/>
    <n v="93.040499999999994"/>
    <d v="2019-01-19T00:00:00"/>
    <d v="1899-12-30T10:21:00"/>
    <s v="Efectivo"/>
    <n v="88.61"/>
    <n v="4.4305000000000003"/>
    <n v="7.7"/>
    <n v="1"/>
  </r>
  <r>
    <s v="446-47-6729"/>
    <x v="1"/>
    <x v="1"/>
    <x v="1"/>
    <x v="1"/>
    <x v="5"/>
    <n v="99.82"/>
    <n v="2"/>
    <n v="9.9819999999999993"/>
    <n v="209.62200000000001"/>
    <d v="2019-01-02T00:00:00"/>
    <d v="1899-12-30T18:09:00"/>
    <s v="Tarjeta de crédito"/>
    <n v="199.64"/>
    <n v="9.9819999999999993"/>
    <n v="6.7"/>
    <n v="1"/>
  </r>
  <r>
    <s v="573-10-3877"/>
    <x v="2"/>
    <x v="2"/>
    <x v="0"/>
    <x v="1"/>
    <x v="0"/>
    <n v="39.01"/>
    <n v="1"/>
    <n v="1.9504999999999999"/>
    <n v="40.960500000000003"/>
    <d v="2019-03-12T00:00:00"/>
    <d v="1899-12-30T16:46:00"/>
    <s v="Tarjeta de crédito"/>
    <n v="39.01"/>
    <n v="1.9504999999999999"/>
    <n v="4.7"/>
    <n v="3"/>
  </r>
  <r>
    <s v="735-06-4124"/>
    <x v="1"/>
    <x v="1"/>
    <x v="1"/>
    <x v="1"/>
    <x v="4"/>
    <n v="48.61"/>
    <n v="1"/>
    <n v="2.4305000000000003"/>
    <n v="51.040500000000002"/>
    <d v="2019-02-25T00:00:00"/>
    <d v="1899-12-30T15:31:00"/>
    <s v="Efectivo"/>
    <n v="48.61"/>
    <n v="2.4304999999999999"/>
    <n v="4.4000000000000004"/>
    <n v="2"/>
  </r>
  <r>
    <s v="439-54-7422"/>
    <x v="0"/>
    <x v="0"/>
    <x v="1"/>
    <x v="0"/>
    <x v="1"/>
    <n v="51.19"/>
    <n v="4"/>
    <n v="10.238"/>
    <n v="214.99799999999999"/>
    <d v="2019-03-18T00:00:00"/>
    <d v="1899-12-30T17:15:00"/>
    <s v="Tarjeta de crédito"/>
    <n v="204.76"/>
    <n v="10.238"/>
    <n v="4.7"/>
    <n v="3"/>
  </r>
  <r>
    <s v="396-90-2219"/>
    <x v="2"/>
    <x v="2"/>
    <x v="1"/>
    <x v="0"/>
    <x v="1"/>
    <n v="14.96"/>
    <n v="8"/>
    <n v="5.9840000000000009"/>
    <n v="125.664"/>
    <d v="2019-02-23T00:00:00"/>
    <d v="1899-12-30T12:29:00"/>
    <s v="Efectivo"/>
    <n v="119.68"/>
    <n v="5.984"/>
    <n v="8.6"/>
    <n v="2"/>
  </r>
  <r>
    <s v="411-77-0180"/>
    <x v="0"/>
    <x v="0"/>
    <x v="0"/>
    <x v="1"/>
    <x v="1"/>
    <n v="72.2"/>
    <n v="7"/>
    <n v="25.270000000000003"/>
    <n v="530.66999999999996"/>
    <d v="2019-03-26T00:00:00"/>
    <d v="1899-12-30T20:14:00"/>
    <s v="Billetera electrónica"/>
    <n v="505.4"/>
    <n v="25.27"/>
    <n v="4.3"/>
    <n v="3"/>
  </r>
  <r>
    <s v="286-01-5402"/>
    <x v="0"/>
    <x v="0"/>
    <x v="1"/>
    <x v="0"/>
    <x v="3"/>
    <n v="40.229999999999997"/>
    <n v="7"/>
    <n v="14.080499999999999"/>
    <n v="295.69049999999999"/>
    <d v="2019-03-30T00:00:00"/>
    <d v="1899-12-30T13:22:00"/>
    <s v="Efectivo"/>
    <n v="281.61"/>
    <n v="14.080500000000001"/>
    <n v="9.6"/>
    <n v="3"/>
  </r>
  <r>
    <s v="803-17-8013"/>
    <x v="0"/>
    <x v="0"/>
    <x v="0"/>
    <x v="0"/>
    <x v="2"/>
    <n v="88.79"/>
    <n v="8"/>
    <n v="35.516000000000005"/>
    <n v="745.83600000000001"/>
    <d v="2019-02-17T00:00:00"/>
    <d v="1899-12-30T17:09:00"/>
    <s v="Efectivo"/>
    <n v="710.32"/>
    <n v="35.515999999999998"/>
    <n v="4.0999999999999996"/>
    <n v="2"/>
  </r>
  <r>
    <s v="512-98-1403"/>
    <x v="0"/>
    <x v="0"/>
    <x v="0"/>
    <x v="0"/>
    <x v="1"/>
    <n v="26.48"/>
    <n v="3"/>
    <n v="3.972"/>
    <n v="83.412000000000006"/>
    <d v="2019-03-21T00:00:00"/>
    <d v="1899-12-30T10:40:00"/>
    <s v="Billetera electrónica"/>
    <n v="79.44"/>
    <n v="3.972"/>
    <n v="4.7"/>
    <n v="3"/>
  </r>
  <r>
    <s v="848-42-2560"/>
    <x v="0"/>
    <x v="0"/>
    <x v="1"/>
    <x v="0"/>
    <x v="5"/>
    <n v="81.91"/>
    <n v="2"/>
    <n v="8.1910000000000007"/>
    <n v="172.011"/>
    <d v="2019-03-05T00:00:00"/>
    <d v="1899-12-30T17:43:00"/>
    <s v="Efectivo"/>
    <n v="163.82"/>
    <n v="8.1910000000000007"/>
    <n v="7.8"/>
    <n v="3"/>
  </r>
  <r>
    <s v="532-59-7201"/>
    <x v="2"/>
    <x v="2"/>
    <x v="0"/>
    <x v="1"/>
    <x v="3"/>
    <n v="79.930000000000007"/>
    <n v="6"/>
    <n v="23.979000000000003"/>
    <n v="503.55900000000003"/>
    <d v="2019-01-31T00:00:00"/>
    <d v="1899-12-30T14:04:00"/>
    <s v="Efectivo"/>
    <n v="479.58"/>
    <n v="23.978999999999999"/>
    <n v="5.5"/>
    <n v="1"/>
  </r>
  <r>
    <s v="181-94-6432"/>
    <x v="1"/>
    <x v="1"/>
    <x v="0"/>
    <x v="1"/>
    <x v="5"/>
    <n v="69.33"/>
    <n v="2"/>
    <n v="6.9329999999999998"/>
    <n v="145.59299999999999"/>
    <d v="2019-02-05T00:00:00"/>
    <d v="1899-12-30T19:05:00"/>
    <s v="Billetera electrónica"/>
    <n v="138.66"/>
    <n v="6.9329999999999998"/>
    <n v="9.6999999999999993"/>
    <n v="2"/>
  </r>
  <r>
    <s v="870-76-1733"/>
    <x v="0"/>
    <x v="0"/>
    <x v="0"/>
    <x v="0"/>
    <x v="4"/>
    <n v="14.23"/>
    <n v="5"/>
    <n v="3.5575000000000006"/>
    <n v="74.707499999999996"/>
    <d v="2019-02-01T00:00:00"/>
    <d v="1899-12-30T10:08:00"/>
    <s v="Tarjeta de crédito"/>
    <n v="71.150000000000006"/>
    <n v="3.5575000000000001"/>
    <n v="4.4000000000000004"/>
    <n v="2"/>
  </r>
  <r>
    <s v="423-64-4619"/>
    <x v="0"/>
    <x v="0"/>
    <x v="0"/>
    <x v="0"/>
    <x v="0"/>
    <n v="15.55"/>
    <n v="9"/>
    <n v="6.9975000000000014"/>
    <n v="146.94749999999999"/>
    <d v="2019-03-07T00:00:00"/>
    <d v="1899-12-30T13:12:00"/>
    <s v="Efectivo"/>
    <n v="139.94999999999999"/>
    <n v="6.9974999999999996"/>
    <n v="5"/>
    <n v="3"/>
  </r>
  <r>
    <s v="227-07-4446"/>
    <x v="1"/>
    <x v="1"/>
    <x v="0"/>
    <x v="0"/>
    <x v="1"/>
    <n v="78.13"/>
    <n v="10"/>
    <n v="39.064999999999998"/>
    <n v="820.36500000000001"/>
    <d v="2019-02-10T00:00:00"/>
    <d v="1899-12-30T20:51:00"/>
    <s v="Efectivo"/>
    <n v="781.3"/>
    <n v="39.064999999999998"/>
    <n v="4.4000000000000004"/>
    <n v="2"/>
  </r>
  <r>
    <s v="174-36-3675"/>
    <x v="1"/>
    <x v="1"/>
    <x v="0"/>
    <x v="1"/>
    <x v="4"/>
    <n v="99.37"/>
    <n v="2"/>
    <n v="9.9370000000000012"/>
    <n v="208.67699999999999"/>
    <d v="2019-02-14T00:00:00"/>
    <d v="1899-12-30T17:29:00"/>
    <s v="Efectivo"/>
    <n v="198.74"/>
    <n v="9.9369999999999994"/>
    <n v="5.2"/>
    <n v="2"/>
  </r>
  <r>
    <s v="428-83-5800"/>
    <x v="1"/>
    <x v="1"/>
    <x v="0"/>
    <x v="0"/>
    <x v="4"/>
    <n v="21.08"/>
    <n v="3"/>
    <n v="3.1619999999999999"/>
    <n v="66.402000000000001"/>
    <d v="2019-02-09T00:00:00"/>
    <d v="1899-12-30T10:25:00"/>
    <s v="Efectivo"/>
    <n v="63.24"/>
    <n v="3.1619999999999999"/>
    <n v="7.3"/>
    <n v="2"/>
  </r>
  <r>
    <s v="603-07-0961"/>
    <x v="1"/>
    <x v="1"/>
    <x v="0"/>
    <x v="1"/>
    <x v="1"/>
    <n v="74.790000000000006"/>
    <n v="5"/>
    <n v="18.697500000000002"/>
    <n v="392.64749999999998"/>
    <d v="2019-01-10T00:00:00"/>
    <d v="1899-12-30T11:34:00"/>
    <s v="Efectivo"/>
    <n v="373.95"/>
    <n v="18.697500000000002"/>
    <n v="4.9000000000000004"/>
    <n v="1"/>
  </r>
  <r>
    <s v="704-20-4138"/>
    <x v="1"/>
    <x v="1"/>
    <x v="0"/>
    <x v="0"/>
    <x v="0"/>
    <n v="29.67"/>
    <n v="7"/>
    <n v="10.384500000000001"/>
    <n v="218.0745"/>
    <d v="2019-03-11T00:00:00"/>
    <d v="1899-12-30T18:58:00"/>
    <s v="Tarjeta de crédito"/>
    <n v="207.69"/>
    <n v="10.384499999999999"/>
    <n v="8.1"/>
    <n v="3"/>
  </r>
  <r>
    <s v="787-15-1757"/>
    <x v="1"/>
    <x v="1"/>
    <x v="0"/>
    <x v="1"/>
    <x v="0"/>
    <n v="44.07"/>
    <n v="4"/>
    <n v="8.8140000000000001"/>
    <n v="185.09399999999999"/>
    <d v="2019-02-18T00:00:00"/>
    <d v="1899-12-30T16:28:00"/>
    <s v="Billetera electrónica"/>
    <n v="176.28"/>
    <n v="8.8140000000000001"/>
    <n v="8.4"/>
    <n v="2"/>
  </r>
  <r>
    <s v="649-11-3678"/>
    <x v="1"/>
    <x v="1"/>
    <x v="1"/>
    <x v="0"/>
    <x v="4"/>
    <n v="22.93"/>
    <n v="9"/>
    <n v="10.3185"/>
    <n v="216.6885"/>
    <d v="2019-02-26T00:00:00"/>
    <d v="1899-12-30T20:26:00"/>
    <s v="Efectivo"/>
    <n v="206.37"/>
    <n v="10.3185"/>
    <n v="5.5"/>
    <n v="2"/>
  </r>
  <r>
    <s v="622-20-1945"/>
    <x v="1"/>
    <x v="1"/>
    <x v="1"/>
    <x v="0"/>
    <x v="0"/>
    <n v="39.42"/>
    <n v="1"/>
    <n v="1.9710000000000001"/>
    <n v="41.390999999999998"/>
    <d v="2019-01-18T00:00:00"/>
    <d v="1899-12-30T15:08:00"/>
    <s v="Efectivo"/>
    <n v="39.42"/>
    <n v="1.9710000000000001"/>
    <n v="8.4"/>
    <n v="1"/>
  </r>
  <r>
    <s v="372-94-8041"/>
    <x v="0"/>
    <x v="0"/>
    <x v="1"/>
    <x v="1"/>
    <x v="0"/>
    <n v="15.26"/>
    <n v="6"/>
    <n v="4.5780000000000003"/>
    <n v="96.138000000000005"/>
    <d v="2019-02-15T00:00:00"/>
    <d v="1899-12-30T18:03:00"/>
    <s v="Billetera electrónica"/>
    <n v="91.56"/>
    <n v="4.5780000000000003"/>
    <n v="9.8000000000000007"/>
    <n v="2"/>
  </r>
  <r>
    <s v="563-91-7120"/>
    <x v="0"/>
    <x v="0"/>
    <x v="1"/>
    <x v="0"/>
    <x v="5"/>
    <n v="61.77"/>
    <n v="5"/>
    <n v="15.442500000000003"/>
    <n v="324.29250000000002"/>
    <d v="2019-03-08T00:00:00"/>
    <d v="1899-12-30T13:21:00"/>
    <s v="Efectivo"/>
    <n v="308.85000000000002"/>
    <n v="15.442500000000001"/>
    <n v="6.7"/>
    <n v="3"/>
  </r>
  <r>
    <s v="746-54-5508"/>
    <x v="0"/>
    <x v="0"/>
    <x v="1"/>
    <x v="1"/>
    <x v="2"/>
    <n v="21.52"/>
    <n v="6"/>
    <n v="6.4560000000000004"/>
    <n v="135.57599999999999"/>
    <d v="2019-01-17T00:00:00"/>
    <d v="1899-12-30T12:48:00"/>
    <s v="Tarjeta de crédito"/>
    <n v="129.12"/>
    <n v="6.4560000000000004"/>
    <n v="9.4"/>
    <n v="1"/>
  </r>
  <r>
    <s v="276-54-0879"/>
    <x v="2"/>
    <x v="2"/>
    <x v="1"/>
    <x v="1"/>
    <x v="3"/>
    <n v="97.74"/>
    <n v="4"/>
    <n v="19.548000000000002"/>
    <n v="410.50799999999998"/>
    <d v="2019-03-12T00:00:00"/>
    <d v="1899-12-30T19:53:00"/>
    <s v="Billetera electrónica"/>
    <n v="390.96"/>
    <n v="19.547999999999998"/>
    <n v="6.4"/>
    <n v="3"/>
  </r>
  <r>
    <s v="815-11-1168"/>
    <x v="0"/>
    <x v="0"/>
    <x v="0"/>
    <x v="1"/>
    <x v="4"/>
    <n v="99.78"/>
    <n v="5"/>
    <n v="24.945"/>
    <n v="523.84500000000003"/>
    <d v="2019-03-09T00:00:00"/>
    <d v="1899-12-30T19:09:00"/>
    <s v="Efectivo"/>
    <n v="498.9"/>
    <n v="24.945"/>
    <n v="5.4"/>
    <n v="3"/>
  </r>
  <r>
    <s v="719-76-3868"/>
    <x v="1"/>
    <x v="1"/>
    <x v="0"/>
    <x v="1"/>
    <x v="4"/>
    <n v="94.26"/>
    <n v="4"/>
    <n v="18.852"/>
    <n v="395.892"/>
    <d v="2019-03-12T00:00:00"/>
    <d v="1899-12-30T16:30:00"/>
    <s v="Efectivo"/>
    <n v="377.04"/>
    <n v="18.852"/>
    <n v="8.6"/>
    <n v="3"/>
  </r>
  <r>
    <s v="730-61-8757"/>
    <x v="2"/>
    <x v="2"/>
    <x v="0"/>
    <x v="1"/>
    <x v="0"/>
    <n v="51.13"/>
    <n v="4"/>
    <n v="10.226000000000001"/>
    <n v="214.74600000000001"/>
    <d v="2019-01-25T00:00:00"/>
    <d v="1899-12-30T10:11:00"/>
    <s v="Tarjeta de crédito"/>
    <n v="204.52"/>
    <n v="10.226000000000001"/>
    <n v="4"/>
    <n v="1"/>
  </r>
  <r>
    <s v="340-66-0321"/>
    <x v="0"/>
    <x v="0"/>
    <x v="0"/>
    <x v="1"/>
    <x v="1"/>
    <n v="36.36"/>
    <n v="4"/>
    <n v="7.2720000000000002"/>
    <n v="152.71199999999999"/>
    <d v="2019-03-25T00:00:00"/>
    <d v="1899-12-30T13:07:00"/>
    <s v="Efectivo"/>
    <n v="145.44"/>
    <n v="7.2720000000000002"/>
    <n v="7.6"/>
    <n v="3"/>
  </r>
  <r>
    <s v="868-81-1752"/>
    <x v="2"/>
    <x v="2"/>
    <x v="1"/>
    <x v="1"/>
    <x v="2"/>
    <n v="22.02"/>
    <n v="9"/>
    <n v="9.9090000000000007"/>
    <n v="208.089"/>
    <d v="2019-02-07T00:00:00"/>
    <d v="1899-12-30T18:48:00"/>
    <s v="Efectivo"/>
    <n v="198.18"/>
    <n v="9.9090000000000007"/>
    <n v="6.8"/>
    <n v="2"/>
  </r>
  <r>
    <s v="634-97-8956"/>
    <x v="0"/>
    <x v="0"/>
    <x v="1"/>
    <x v="1"/>
    <x v="4"/>
    <n v="32.9"/>
    <n v="3"/>
    <n v="4.9349999999999996"/>
    <n v="103.63500000000001"/>
    <d v="2019-02-17T00:00:00"/>
    <d v="1899-12-30T17:27:00"/>
    <s v="Tarjeta de crédito"/>
    <n v="98.7"/>
    <n v="4.9349999999999996"/>
    <n v="9.1"/>
    <n v="2"/>
  </r>
  <r>
    <s v="566-71-1091"/>
    <x v="0"/>
    <x v="0"/>
    <x v="1"/>
    <x v="1"/>
    <x v="5"/>
    <n v="77.02"/>
    <n v="5"/>
    <n v="19.254999999999999"/>
    <n v="404.35500000000002"/>
    <d v="2019-02-03T00:00:00"/>
    <d v="1899-12-30T15:59:00"/>
    <s v="Efectivo"/>
    <n v="385.1"/>
    <n v="19.254999999999999"/>
    <n v="5.5"/>
    <n v="2"/>
  </r>
  <r>
    <s v="442-48-3607"/>
    <x v="0"/>
    <x v="0"/>
    <x v="0"/>
    <x v="1"/>
    <x v="4"/>
    <n v="23.48"/>
    <n v="2"/>
    <n v="2.3480000000000003"/>
    <n v="49.308"/>
    <d v="2019-03-14T00:00:00"/>
    <d v="1899-12-30T11:21:00"/>
    <s v="Tarjeta de crédito"/>
    <n v="46.96"/>
    <n v="2.3479999999999999"/>
    <n v="7.9"/>
    <n v="3"/>
  </r>
  <r>
    <s v="835-16-0096"/>
    <x v="1"/>
    <x v="1"/>
    <x v="0"/>
    <x v="1"/>
    <x v="3"/>
    <n v="14.7"/>
    <n v="5"/>
    <n v="3.6750000000000003"/>
    <n v="77.174999999999997"/>
    <d v="2019-03-24T00:00:00"/>
    <d v="1899-12-30T13:48:00"/>
    <s v="Billetera electrónica"/>
    <n v="73.5"/>
    <n v="3.6749999999999998"/>
    <n v="8.5"/>
    <n v="3"/>
  </r>
  <r>
    <s v="527-09-6272"/>
    <x v="0"/>
    <x v="0"/>
    <x v="0"/>
    <x v="0"/>
    <x v="1"/>
    <n v="28.45"/>
    <n v="5"/>
    <n v="7.1125000000000007"/>
    <n v="149.36250000000001"/>
    <d v="2019-03-21T00:00:00"/>
    <d v="1899-12-30T10:17:00"/>
    <s v="Tarjeta de crédito"/>
    <n v="142.25"/>
    <n v="7.1124999999999998"/>
    <n v="9.1"/>
    <n v="3"/>
  </r>
  <r>
    <s v="898-04-2717"/>
    <x v="0"/>
    <x v="0"/>
    <x v="1"/>
    <x v="1"/>
    <x v="5"/>
    <n v="76.400000000000006"/>
    <n v="9"/>
    <n v="34.380000000000003"/>
    <n v="721.98"/>
    <d v="2019-03-19T00:00:00"/>
    <d v="1899-12-30T15:49:00"/>
    <s v="Billetera electrónica"/>
    <n v="687.6"/>
    <n v="34.380000000000003"/>
    <n v="7.5"/>
    <n v="3"/>
  </r>
  <r>
    <s v="692-27-8933"/>
    <x v="2"/>
    <x v="2"/>
    <x v="1"/>
    <x v="0"/>
    <x v="3"/>
    <n v="57.95"/>
    <n v="6"/>
    <n v="17.385000000000002"/>
    <n v="365.08499999999998"/>
    <d v="2019-02-24T00:00:00"/>
    <d v="1899-12-30T13:02:00"/>
    <s v="Efectivo"/>
    <n v="347.7"/>
    <n v="17.385000000000002"/>
    <n v="5.2"/>
    <n v="2"/>
  </r>
  <r>
    <s v="633-09-3463"/>
    <x v="1"/>
    <x v="1"/>
    <x v="1"/>
    <x v="0"/>
    <x v="1"/>
    <n v="47.65"/>
    <n v="3"/>
    <n v="7.1475"/>
    <n v="150.0975"/>
    <d v="2019-03-28T00:00:00"/>
    <d v="1899-12-30T12:58:00"/>
    <s v="Tarjeta de crédito"/>
    <n v="142.94999999999999"/>
    <n v="7.1475"/>
    <n v="9.5"/>
    <n v="3"/>
  </r>
  <r>
    <s v="374-17-3652"/>
    <x v="2"/>
    <x v="2"/>
    <x v="0"/>
    <x v="0"/>
    <x v="4"/>
    <n v="42.82"/>
    <n v="9"/>
    <n v="19.269000000000002"/>
    <n v="404.649"/>
    <d v="2019-02-05T00:00:00"/>
    <d v="1899-12-30T15:26:00"/>
    <s v="Tarjeta de crédito"/>
    <n v="385.38"/>
    <n v="19.268999999999998"/>
    <n v="8.9"/>
    <n v="2"/>
  </r>
  <r>
    <s v="378-07-7001"/>
    <x v="2"/>
    <x v="2"/>
    <x v="0"/>
    <x v="1"/>
    <x v="1"/>
    <n v="48.09"/>
    <n v="3"/>
    <n v="7.2135000000000007"/>
    <n v="151.48349999999999"/>
    <d v="2019-02-10T00:00:00"/>
    <d v="1899-12-30T18:23:00"/>
    <s v="Tarjeta de crédito"/>
    <n v="144.27000000000001"/>
    <n v="7.2134999999999998"/>
    <n v="7.8"/>
    <n v="2"/>
  </r>
  <r>
    <s v="433-75-6987"/>
    <x v="2"/>
    <x v="2"/>
    <x v="0"/>
    <x v="0"/>
    <x v="0"/>
    <n v="55.97"/>
    <n v="7"/>
    <n v="19.589500000000001"/>
    <n v="411.37950000000001"/>
    <d v="2019-03-05T00:00:00"/>
    <d v="1899-12-30T19:06:00"/>
    <s v="Billetera electrónica"/>
    <n v="391.79"/>
    <n v="19.589500000000001"/>
    <n v="8.9"/>
    <n v="3"/>
  </r>
  <r>
    <s v="873-95-4984"/>
    <x v="2"/>
    <x v="2"/>
    <x v="0"/>
    <x v="0"/>
    <x v="0"/>
    <n v="76.900000000000006"/>
    <n v="7"/>
    <n v="26.915000000000006"/>
    <n v="565.21500000000003"/>
    <d v="2019-02-15T00:00:00"/>
    <d v="1899-12-30T20:21:00"/>
    <s v="Efectivo"/>
    <n v="538.29999999999995"/>
    <n v="26.914999999999999"/>
    <n v="7.7"/>
    <n v="2"/>
  </r>
  <r>
    <s v="416-13-5917"/>
    <x v="1"/>
    <x v="1"/>
    <x v="1"/>
    <x v="0"/>
    <x v="4"/>
    <n v="97.03"/>
    <n v="5"/>
    <n v="24.2575"/>
    <n v="509.40750000000003"/>
    <d v="2019-01-30T00:00:00"/>
    <d v="1899-12-30T16:24:00"/>
    <s v="Billetera electrónica"/>
    <n v="485.15"/>
    <n v="24.2575"/>
    <n v="9.3000000000000007"/>
    <n v="1"/>
  </r>
  <r>
    <s v="150-89-8043"/>
    <x v="0"/>
    <x v="0"/>
    <x v="1"/>
    <x v="1"/>
    <x v="3"/>
    <n v="44.65"/>
    <n v="3"/>
    <n v="6.6974999999999998"/>
    <n v="140.64750000000001"/>
    <d v="2019-02-14T00:00:00"/>
    <d v="1899-12-30T15:04:00"/>
    <s v="Efectivo"/>
    <n v="133.94999999999999"/>
    <n v="6.6974999999999998"/>
    <n v="6.2"/>
    <n v="2"/>
  </r>
  <r>
    <s v="135-84-8019"/>
    <x v="0"/>
    <x v="0"/>
    <x v="1"/>
    <x v="0"/>
    <x v="5"/>
    <n v="77.930000000000007"/>
    <n v="9"/>
    <n v="35.068500000000007"/>
    <n v="736.43849999999998"/>
    <d v="2019-02-27T00:00:00"/>
    <d v="1899-12-30T16:10:00"/>
    <s v="Billetera electrónica"/>
    <n v="701.37"/>
    <n v="35.0685"/>
    <n v="7.6"/>
    <n v="2"/>
  </r>
  <r>
    <s v="441-94-7118"/>
    <x v="0"/>
    <x v="0"/>
    <x v="0"/>
    <x v="1"/>
    <x v="1"/>
    <n v="71.95"/>
    <n v="1"/>
    <n v="3.5975000000000001"/>
    <n v="75.547499999999999"/>
    <d v="2019-02-04T00:00:00"/>
    <d v="1899-12-30T12:14:00"/>
    <s v="Efectivo"/>
    <n v="71.95"/>
    <n v="3.5975000000000001"/>
    <n v="7.3"/>
    <n v="2"/>
  </r>
  <r>
    <s v="725-96-3778"/>
    <x v="1"/>
    <x v="1"/>
    <x v="0"/>
    <x v="0"/>
    <x v="2"/>
    <n v="89.25"/>
    <n v="8"/>
    <n v="35.700000000000003"/>
    <n v="749.7"/>
    <d v="2019-01-20T00:00:00"/>
    <d v="1899-12-30T10:13:00"/>
    <s v="Efectivo"/>
    <n v="714"/>
    <n v="35.700000000000003"/>
    <n v="4.7"/>
    <n v="1"/>
  </r>
  <r>
    <s v="531-80-1784"/>
    <x v="0"/>
    <x v="0"/>
    <x v="1"/>
    <x v="1"/>
    <x v="1"/>
    <n v="26.02"/>
    <n v="7"/>
    <n v="9.1069999999999993"/>
    <n v="191.24700000000001"/>
    <d v="2019-03-28T00:00:00"/>
    <d v="1899-12-30T17:38:00"/>
    <s v="Efectivo"/>
    <n v="182.14"/>
    <n v="9.1069999999999993"/>
    <n v="5.0999999999999996"/>
    <n v="3"/>
  </r>
  <r>
    <s v="400-45-1220"/>
    <x v="2"/>
    <x v="2"/>
    <x v="1"/>
    <x v="0"/>
    <x v="0"/>
    <n v="13.5"/>
    <n v="10"/>
    <n v="6.75"/>
    <n v="141.75"/>
    <d v="2019-02-27T00:00:00"/>
    <d v="1899-12-30T11:06:00"/>
    <s v="Tarjeta de crédito"/>
    <n v="135"/>
    <n v="6.75"/>
    <n v="4.8"/>
    <n v="2"/>
  </r>
  <r>
    <s v="860-79-0874"/>
    <x v="1"/>
    <x v="1"/>
    <x v="0"/>
    <x v="0"/>
    <x v="5"/>
    <n v="99.3"/>
    <n v="10"/>
    <n v="49.650000000000006"/>
    <n v="1042.6500000000001"/>
    <d v="2019-02-15T00:00:00"/>
    <d v="1899-12-30T14:53:00"/>
    <s v="Tarjeta de crédito"/>
    <n v="993"/>
    <n v="49.65"/>
    <n v="6.6"/>
    <n v="2"/>
  </r>
  <r>
    <s v="834-61-8124"/>
    <x v="0"/>
    <x v="0"/>
    <x v="1"/>
    <x v="1"/>
    <x v="1"/>
    <n v="51.69"/>
    <n v="7"/>
    <n v="18.0915"/>
    <n v="379.92149999999998"/>
    <d v="2019-01-26T00:00:00"/>
    <d v="1899-12-30T18:22:00"/>
    <s v="Efectivo"/>
    <n v="361.83"/>
    <n v="18.0915"/>
    <n v="5.5"/>
    <n v="1"/>
  </r>
  <r>
    <s v="115-99-4379"/>
    <x v="2"/>
    <x v="2"/>
    <x v="0"/>
    <x v="0"/>
    <x v="5"/>
    <n v="54.73"/>
    <n v="7"/>
    <n v="19.1555"/>
    <n v="402.26549999999997"/>
    <d v="2019-03-14T00:00:00"/>
    <d v="1899-12-30T19:02:00"/>
    <s v="Tarjeta de crédito"/>
    <n v="383.11"/>
    <n v="19.1555"/>
    <n v="8.5"/>
    <n v="3"/>
  </r>
  <r>
    <s v="565-67-6697"/>
    <x v="2"/>
    <x v="2"/>
    <x v="0"/>
    <x v="1"/>
    <x v="2"/>
    <n v="27"/>
    <n v="9"/>
    <n v="12.15"/>
    <n v="255.15"/>
    <d v="2019-03-02T00:00:00"/>
    <d v="1899-12-30T14:16:00"/>
    <s v="Efectivo"/>
    <n v="243"/>
    <n v="12.15"/>
    <n v="4.8"/>
    <n v="3"/>
  </r>
  <r>
    <s v="320-49-6392"/>
    <x v="1"/>
    <x v="1"/>
    <x v="1"/>
    <x v="0"/>
    <x v="1"/>
    <n v="30.24"/>
    <n v="1"/>
    <n v="1.512"/>
    <n v="31.751999999999999"/>
    <d v="2019-03-04T00:00:00"/>
    <d v="1899-12-30T15:44:00"/>
    <s v="Efectivo"/>
    <n v="30.24"/>
    <n v="1.512"/>
    <n v="8.4"/>
    <n v="3"/>
  </r>
  <r>
    <s v="889-04-9723"/>
    <x v="2"/>
    <x v="2"/>
    <x v="0"/>
    <x v="0"/>
    <x v="4"/>
    <n v="89.14"/>
    <n v="4"/>
    <n v="17.827999999999999"/>
    <n v="374.38799999999998"/>
    <d v="2019-01-07T00:00:00"/>
    <d v="1899-12-30T12:20:00"/>
    <s v="Tarjeta de crédito"/>
    <n v="356.56"/>
    <n v="17.827999999999999"/>
    <n v="7.8"/>
    <n v="1"/>
  </r>
  <r>
    <s v="632-90-0281"/>
    <x v="1"/>
    <x v="1"/>
    <x v="1"/>
    <x v="0"/>
    <x v="5"/>
    <n v="37.549999999999997"/>
    <n v="10"/>
    <n v="18.775000000000002"/>
    <n v="394.27499999999998"/>
    <d v="2019-03-08T00:00:00"/>
    <d v="1899-12-30T20:01:00"/>
    <s v="Tarjeta de crédito"/>
    <n v="375.5"/>
    <n v="18.774999999999999"/>
    <n v="9.3000000000000007"/>
    <n v="3"/>
  </r>
  <r>
    <s v="554-42-2417"/>
    <x v="1"/>
    <x v="1"/>
    <x v="1"/>
    <x v="0"/>
    <x v="3"/>
    <n v="95.44"/>
    <n v="10"/>
    <n v="47.72"/>
    <n v="1002.12"/>
    <d v="2019-01-09T00:00:00"/>
    <d v="1899-12-30T13:45:00"/>
    <s v="Efectivo"/>
    <n v="954.4"/>
    <n v="47.72"/>
    <n v="5.2"/>
    <n v="1"/>
  </r>
  <r>
    <s v="453-63-6187"/>
    <x v="2"/>
    <x v="2"/>
    <x v="1"/>
    <x v="1"/>
    <x v="1"/>
    <n v="27.5"/>
    <n v="3"/>
    <n v="4.125"/>
    <n v="86.625"/>
    <d v="2019-03-01T00:00:00"/>
    <d v="1899-12-30T15:40:00"/>
    <s v="Billetera electrónica"/>
    <n v="82.5"/>
    <n v="4.125"/>
    <n v="6.5"/>
    <n v="3"/>
  </r>
  <r>
    <s v="578-80-7669"/>
    <x v="2"/>
    <x v="2"/>
    <x v="1"/>
    <x v="1"/>
    <x v="3"/>
    <n v="74.97"/>
    <n v="1"/>
    <n v="3.7484999999999999"/>
    <n v="78.718500000000006"/>
    <d v="2019-03-16T00:00:00"/>
    <d v="1899-12-30T16:58:00"/>
    <s v="Efectivo"/>
    <n v="74.97"/>
    <n v="3.7484999999999999"/>
    <n v="5.6"/>
    <n v="3"/>
  </r>
  <r>
    <s v="612-36-5536"/>
    <x v="0"/>
    <x v="0"/>
    <x v="0"/>
    <x v="1"/>
    <x v="4"/>
    <n v="80.959999999999994"/>
    <n v="8"/>
    <n v="32.384"/>
    <n v="680.06399999999996"/>
    <d v="2019-02-17T00:00:00"/>
    <d v="1899-12-30T11:12:00"/>
    <s v="Tarjeta de crédito"/>
    <n v="647.67999999999995"/>
    <n v="32.384"/>
    <n v="7.4"/>
    <n v="2"/>
  </r>
  <r>
    <s v="605-72-4132"/>
    <x v="1"/>
    <x v="1"/>
    <x v="1"/>
    <x v="0"/>
    <x v="4"/>
    <n v="94.47"/>
    <n v="8"/>
    <n v="37.788000000000004"/>
    <n v="793.548"/>
    <d v="2019-02-27T00:00:00"/>
    <d v="1899-12-30T15:12:00"/>
    <s v="Efectivo"/>
    <n v="755.76"/>
    <n v="37.787999999999997"/>
    <n v="9.1"/>
    <n v="2"/>
  </r>
  <r>
    <s v="471-41-2823"/>
    <x v="1"/>
    <x v="1"/>
    <x v="1"/>
    <x v="1"/>
    <x v="4"/>
    <n v="99.79"/>
    <n v="2"/>
    <n v="9.979000000000001"/>
    <n v="209.559"/>
    <d v="2019-03-07T00:00:00"/>
    <d v="1899-12-30T20:37:00"/>
    <s v="Billetera electrónica"/>
    <n v="199.58"/>
    <n v="9.9789999999999992"/>
    <n v="8"/>
    <n v="3"/>
  </r>
  <r>
    <s v="462-67-9126"/>
    <x v="0"/>
    <x v="0"/>
    <x v="1"/>
    <x v="1"/>
    <x v="2"/>
    <n v="73.22"/>
    <n v="6"/>
    <n v="21.966000000000001"/>
    <n v="461.286"/>
    <d v="2019-01-21T00:00:00"/>
    <d v="1899-12-30T17:44:00"/>
    <s v="Efectivo"/>
    <n v="439.32"/>
    <n v="21.966000000000001"/>
    <n v="7.2"/>
    <n v="1"/>
  </r>
  <r>
    <s v="272-27-9238"/>
    <x v="1"/>
    <x v="1"/>
    <x v="1"/>
    <x v="0"/>
    <x v="4"/>
    <n v="41.24"/>
    <n v="4"/>
    <n v="8.2480000000000011"/>
    <n v="173.208"/>
    <d v="2019-02-19T00:00:00"/>
    <d v="1899-12-30T16:23:00"/>
    <s v="Efectivo"/>
    <n v="164.96"/>
    <n v="8.2479999999999993"/>
    <n v="7.1"/>
    <n v="2"/>
  </r>
  <r>
    <s v="834-25-9262"/>
    <x v="1"/>
    <x v="1"/>
    <x v="1"/>
    <x v="0"/>
    <x v="5"/>
    <n v="81.680000000000007"/>
    <n v="4"/>
    <n v="16.336000000000002"/>
    <n v="343.05599999999998"/>
    <d v="2019-01-06T00:00:00"/>
    <d v="1899-12-30T12:12:00"/>
    <s v="Efectivo"/>
    <n v="326.72000000000003"/>
    <n v="16.335999999999999"/>
    <n v="9.1"/>
    <n v="1"/>
  </r>
  <r>
    <s v="122-61-9553"/>
    <x v="1"/>
    <x v="1"/>
    <x v="1"/>
    <x v="0"/>
    <x v="1"/>
    <n v="51.32"/>
    <n v="9"/>
    <n v="23.094000000000001"/>
    <n v="484.97399999999999"/>
    <d v="2019-03-14T00:00:00"/>
    <d v="1899-12-30T19:33:00"/>
    <s v="Efectivo"/>
    <n v="461.88"/>
    <n v="23.094000000000001"/>
    <n v="5.6"/>
    <n v="3"/>
  </r>
  <r>
    <s v="468-88-0009"/>
    <x v="0"/>
    <x v="0"/>
    <x v="0"/>
    <x v="1"/>
    <x v="2"/>
    <n v="65.94"/>
    <n v="4"/>
    <n v="13.188000000000001"/>
    <n v="276.94799999999998"/>
    <d v="2019-03-24T00:00:00"/>
    <d v="1899-12-30T10:29:00"/>
    <s v="Efectivo"/>
    <n v="263.76"/>
    <n v="13.188000000000001"/>
    <n v="6"/>
    <n v="3"/>
  </r>
  <r>
    <s v="613-59-9758"/>
    <x v="1"/>
    <x v="1"/>
    <x v="1"/>
    <x v="0"/>
    <x v="3"/>
    <n v="14.36"/>
    <n v="10"/>
    <n v="7.18"/>
    <n v="150.78"/>
    <d v="2019-01-27T00:00:00"/>
    <d v="1899-12-30T14:28:00"/>
    <s v="Efectivo"/>
    <n v="143.6"/>
    <n v="7.18"/>
    <n v="5.4"/>
    <n v="1"/>
  </r>
  <r>
    <s v="254-31-0042"/>
    <x v="0"/>
    <x v="0"/>
    <x v="0"/>
    <x v="1"/>
    <x v="1"/>
    <n v="21.5"/>
    <n v="9"/>
    <n v="9.6750000000000007"/>
    <n v="203.17500000000001"/>
    <d v="2019-03-06T00:00:00"/>
    <d v="1899-12-30T12:46:00"/>
    <s v="Tarjeta de crédito"/>
    <n v="193.5"/>
    <n v="9.6750000000000007"/>
    <n v="7.8"/>
    <n v="3"/>
  </r>
  <r>
    <s v="201-86-2184"/>
    <x v="2"/>
    <x v="2"/>
    <x v="0"/>
    <x v="0"/>
    <x v="1"/>
    <n v="26.26"/>
    <n v="7"/>
    <n v="9.1910000000000007"/>
    <n v="193.011"/>
    <d v="2019-02-02T00:00:00"/>
    <d v="1899-12-30T19:40:00"/>
    <s v="Efectivo"/>
    <n v="183.82"/>
    <n v="9.1910000000000007"/>
    <n v="9.9"/>
    <n v="2"/>
  </r>
  <r>
    <s v="261-12-8671"/>
    <x v="2"/>
    <x v="2"/>
    <x v="1"/>
    <x v="0"/>
    <x v="5"/>
    <n v="60.96"/>
    <n v="2"/>
    <n v="6.0960000000000001"/>
    <n v="128.01599999999999"/>
    <d v="2019-01-25T00:00:00"/>
    <d v="1899-12-30T19:39:00"/>
    <s v="Tarjeta de crédito"/>
    <n v="121.92"/>
    <n v="6.0960000000000001"/>
    <n v="4.9000000000000004"/>
    <n v="1"/>
  </r>
  <r>
    <s v="730-70-9830"/>
    <x v="1"/>
    <x v="1"/>
    <x v="1"/>
    <x v="0"/>
    <x v="2"/>
    <n v="70.11"/>
    <n v="6"/>
    <n v="21.033000000000001"/>
    <n v="441.69299999999998"/>
    <d v="2019-03-14T00:00:00"/>
    <d v="1899-12-30T17:54:00"/>
    <s v="Billetera electrónica"/>
    <n v="420.66"/>
    <n v="21.033000000000001"/>
    <n v="5.2"/>
    <n v="3"/>
  </r>
  <r>
    <s v="382-25-8917"/>
    <x v="1"/>
    <x v="1"/>
    <x v="1"/>
    <x v="1"/>
    <x v="5"/>
    <n v="42.08"/>
    <n v="6"/>
    <n v="12.624000000000001"/>
    <n v="265.10399999999998"/>
    <d v="2019-01-29T00:00:00"/>
    <d v="1899-12-30T12:25:00"/>
    <s v="Efectivo"/>
    <n v="252.48"/>
    <n v="12.624000000000001"/>
    <n v="8.9"/>
    <n v="1"/>
  </r>
  <r>
    <s v="422-29-8786"/>
    <x v="0"/>
    <x v="0"/>
    <x v="1"/>
    <x v="0"/>
    <x v="2"/>
    <n v="67.09"/>
    <n v="5"/>
    <n v="16.772500000000004"/>
    <n v="352.22250000000003"/>
    <d v="2019-01-03T00:00:00"/>
    <d v="1899-12-30T16:47:00"/>
    <s v="Tarjeta de crédito"/>
    <n v="335.45"/>
    <n v="16.772500000000001"/>
    <n v="9.1"/>
    <n v="1"/>
  </r>
  <r>
    <s v="667-23-5919"/>
    <x v="0"/>
    <x v="0"/>
    <x v="0"/>
    <x v="0"/>
    <x v="5"/>
    <n v="96.7"/>
    <n v="5"/>
    <n v="24.175000000000001"/>
    <n v="507.67500000000001"/>
    <d v="2019-01-14T00:00:00"/>
    <d v="1899-12-30T12:52:00"/>
    <s v="Billetera electrónica"/>
    <n v="483.5"/>
    <n v="24.175000000000001"/>
    <n v="7"/>
    <n v="1"/>
  </r>
  <r>
    <s v="843-01-4703"/>
    <x v="2"/>
    <x v="2"/>
    <x v="0"/>
    <x v="0"/>
    <x v="2"/>
    <n v="35.380000000000003"/>
    <n v="9"/>
    <n v="15.921000000000001"/>
    <n v="334.34100000000001"/>
    <d v="2019-01-05T00:00:00"/>
    <d v="1899-12-30T19:50:00"/>
    <s v="Tarjeta de crédito"/>
    <n v="318.42"/>
    <n v="15.920999999999999"/>
    <n v="9.6"/>
    <n v="1"/>
  </r>
  <r>
    <s v="743-88-1662"/>
    <x v="1"/>
    <x v="1"/>
    <x v="1"/>
    <x v="1"/>
    <x v="3"/>
    <n v="95.49"/>
    <n v="7"/>
    <n v="33.421500000000002"/>
    <n v="701.85149999999999"/>
    <d v="2019-02-22T00:00:00"/>
    <d v="1899-12-30T18:17:00"/>
    <s v="Billetera electrónica"/>
    <n v="668.43"/>
    <n v="33.421500000000002"/>
    <n v="8.6999999999999993"/>
    <n v="2"/>
  </r>
  <r>
    <s v="595-86-2894"/>
    <x v="1"/>
    <x v="1"/>
    <x v="0"/>
    <x v="1"/>
    <x v="5"/>
    <n v="96.98"/>
    <n v="4"/>
    <n v="19.396000000000001"/>
    <n v="407.31599999999997"/>
    <d v="2019-02-06T00:00:00"/>
    <d v="1899-12-30T17:20:00"/>
    <s v="Billetera electrónica"/>
    <n v="387.92"/>
    <n v="19.396000000000001"/>
    <n v="9.4"/>
    <n v="2"/>
  </r>
  <r>
    <s v="182-69-8360"/>
    <x v="2"/>
    <x v="2"/>
    <x v="1"/>
    <x v="0"/>
    <x v="1"/>
    <n v="23.65"/>
    <n v="4"/>
    <n v="4.7299999999999995"/>
    <n v="99.33"/>
    <d v="2019-01-30T00:00:00"/>
    <d v="1899-12-30T13:32:00"/>
    <s v="Tarjeta de crédito"/>
    <n v="94.6"/>
    <n v="4.7300000000000004"/>
    <n v="4"/>
    <n v="1"/>
  </r>
  <r>
    <s v="289-15-7034"/>
    <x v="0"/>
    <x v="0"/>
    <x v="0"/>
    <x v="1"/>
    <x v="3"/>
    <n v="82.33"/>
    <n v="4"/>
    <n v="16.466000000000001"/>
    <n v="345.786"/>
    <d v="2019-01-11T00:00:00"/>
    <d v="1899-12-30T10:37:00"/>
    <s v="Tarjeta de crédito"/>
    <n v="329.32"/>
    <n v="16.466000000000001"/>
    <n v="7.5"/>
    <n v="1"/>
  </r>
  <r>
    <s v="462-78-5240"/>
    <x v="1"/>
    <x v="1"/>
    <x v="1"/>
    <x v="0"/>
    <x v="1"/>
    <n v="26.61"/>
    <n v="2"/>
    <n v="2.661"/>
    <n v="55.881"/>
    <d v="2019-03-19T00:00:00"/>
    <d v="1899-12-30T14:35:00"/>
    <s v="Efectivo"/>
    <n v="53.22"/>
    <n v="2.661"/>
    <n v="4.2"/>
    <n v="3"/>
  </r>
  <r>
    <s v="868-52-7573"/>
    <x v="2"/>
    <x v="2"/>
    <x v="1"/>
    <x v="0"/>
    <x v="4"/>
    <n v="99.69"/>
    <n v="5"/>
    <n v="24.922499999999999"/>
    <n v="523.37249999999995"/>
    <d v="2019-01-14T00:00:00"/>
    <d v="1899-12-30T12:09:00"/>
    <s v="Efectivo"/>
    <n v="498.45"/>
    <n v="24.922499999999999"/>
    <n v="9.9"/>
    <n v="1"/>
  </r>
  <r>
    <s v="153-58-4872"/>
    <x v="1"/>
    <x v="1"/>
    <x v="0"/>
    <x v="0"/>
    <x v="4"/>
    <n v="74.89"/>
    <n v="4"/>
    <n v="14.978000000000002"/>
    <n v="314.53800000000001"/>
    <d v="2019-03-01T00:00:00"/>
    <d v="1899-12-30T15:32:00"/>
    <s v="Billetera electrónica"/>
    <n v="299.56"/>
    <n v="14.978"/>
    <n v="4.2"/>
    <n v="3"/>
  </r>
  <r>
    <s v="662-72-2873"/>
    <x v="0"/>
    <x v="0"/>
    <x v="1"/>
    <x v="0"/>
    <x v="4"/>
    <n v="40.94"/>
    <n v="5"/>
    <n v="10.234999999999999"/>
    <n v="214.935"/>
    <d v="2019-01-06T00:00:00"/>
    <d v="1899-12-30T13:58:00"/>
    <s v="Billetera electrónica"/>
    <n v="204.7"/>
    <n v="10.234999999999999"/>
    <n v="9.9"/>
    <n v="1"/>
  </r>
  <r>
    <s v="525-88-7307"/>
    <x v="2"/>
    <x v="2"/>
    <x v="0"/>
    <x v="1"/>
    <x v="3"/>
    <n v="75.819999999999993"/>
    <n v="1"/>
    <n v="3.7909999999999999"/>
    <n v="79.611000000000004"/>
    <d v="2019-01-31T00:00:00"/>
    <d v="1899-12-30T13:19:00"/>
    <s v="Efectivo"/>
    <n v="75.819999999999993"/>
    <n v="3.7909999999999999"/>
    <n v="5.8"/>
    <n v="1"/>
  </r>
  <r>
    <s v="689-16-9784"/>
    <x v="1"/>
    <x v="1"/>
    <x v="1"/>
    <x v="1"/>
    <x v="4"/>
    <n v="46.77"/>
    <n v="6"/>
    <n v="14.031000000000001"/>
    <n v="294.65100000000001"/>
    <d v="2019-03-11T00:00:00"/>
    <d v="1899-12-30T13:37:00"/>
    <s v="Efectivo"/>
    <n v="280.62"/>
    <n v="14.031000000000001"/>
    <n v="6"/>
    <n v="3"/>
  </r>
  <r>
    <s v="725-56-0833"/>
    <x v="0"/>
    <x v="0"/>
    <x v="1"/>
    <x v="0"/>
    <x v="0"/>
    <n v="32.32"/>
    <n v="10"/>
    <n v="16.16"/>
    <n v="339.36"/>
    <d v="2019-02-20T00:00:00"/>
    <d v="1899-12-30T16:49:00"/>
    <s v="Tarjeta de crédito"/>
    <n v="323.2"/>
    <n v="16.16"/>
    <n v="10"/>
    <n v="2"/>
  </r>
  <r>
    <s v="394-41-0748"/>
    <x v="1"/>
    <x v="1"/>
    <x v="0"/>
    <x v="0"/>
    <x v="5"/>
    <n v="54.07"/>
    <n v="9"/>
    <n v="24.331500000000002"/>
    <n v="510.9615"/>
    <d v="2019-01-27T00:00:00"/>
    <d v="1899-12-30T14:55:00"/>
    <s v="Billetera electrónica"/>
    <n v="486.63"/>
    <n v="24.331499999999998"/>
    <n v="9.5"/>
    <n v="1"/>
  </r>
  <r>
    <s v="596-42-3999"/>
    <x v="2"/>
    <x v="2"/>
    <x v="1"/>
    <x v="1"/>
    <x v="4"/>
    <n v="18.22"/>
    <n v="7"/>
    <n v="6.3769999999999998"/>
    <n v="133.917"/>
    <d v="2019-03-10T00:00:00"/>
    <d v="1899-12-30T14:04:00"/>
    <s v="Tarjeta de crédito"/>
    <n v="127.54"/>
    <n v="6.3769999999999998"/>
    <n v="6.6"/>
    <n v="3"/>
  </r>
  <r>
    <s v="541-89-9860"/>
    <x v="1"/>
    <x v="1"/>
    <x v="0"/>
    <x v="0"/>
    <x v="5"/>
    <n v="80.48"/>
    <n v="3"/>
    <n v="12.072000000000001"/>
    <n v="253.512"/>
    <d v="2019-02-15T00:00:00"/>
    <d v="1899-12-30T12:31:00"/>
    <s v="Efectivo"/>
    <n v="241.44"/>
    <n v="12.071999999999999"/>
    <n v="8.1"/>
    <n v="2"/>
  </r>
  <r>
    <s v="173-82-9529"/>
    <x v="2"/>
    <x v="2"/>
    <x v="1"/>
    <x v="0"/>
    <x v="5"/>
    <n v="37.950000000000003"/>
    <n v="10"/>
    <n v="18.975000000000001"/>
    <n v="398.47500000000002"/>
    <d v="2019-01-26T00:00:00"/>
    <d v="1899-12-30T14:51:00"/>
    <s v="Efectivo"/>
    <n v="379.5"/>
    <n v="18.975000000000001"/>
    <n v="9.6999999999999993"/>
    <n v="1"/>
  </r>
  <r>
    <s v="563-36-9814"/>
    <x v="0"/>
    <x v="0"/>
    <x v="0"/>
    <x v="1"/>
    <x v="1"/>
    <n v="76.819999999999993"/>
    <n v="1"/>
    <n v="3.8409999999999997"/>
    <n v="80.661000000000001"/>
    <d v="2019-02-13T00:00:00"/>
    <d v="1899-12-30T18:27:00"/>
    <s v="Billetera electrónica"/>
    <n v="76.819999999999993"/>
    <n v="3.8410000000000002"/>
    <n v="7.2"/>
    <n v="2"/>
  </r>
  <r>
    <s v="308-47-4913"/>
    <x v="0"/>
    <x v="0"/>
    <x v="0"/>
    <x v="0"/>
    <x v="3"/>
    <n v="52.26"/>
    <n v="10"/>
    <n v="26.130000000000003"/>
    <n v="548.73"/>
    <d v="2019-03-09T00:00:00"/>
    <d v="1899-12-30T12:45:00"/>
    <s v="Tarjeta de crédito"/>
    <n v="522.6"/>
    <n v="26.13"/>
    <n v="6.2"/>
    <n v="3"/>
  </r>
  <r>
    <s v="885-17-6250"/>
    <x v="0"/>
    <x v="0"/>
    <x v="1"/>
    <x v="0"/>
    <x v="0"/>
    <n v="79.739999999999995"/>
    <n v="1"/>
    <n v="3.9870000000000001"/>
    <n v="83.727000000000004"/>
    <d v="2019-03-06T00:00:00"/>
    <d v="1899-12-30T10:36:00"/>
    <s v="Billetera electrónica"/>
    <n v="79.739999999999995"/>
    <n v="3.9870000000000001"/>
    <n v="7.3"/>
    <n v="3"/>
  </r>
  <r>
    <s v="726-27-2396"/>
    <x v="0"/>
    <x v="0"/>
    <x v="1"/>
    <x v="0"/>
    <x v="0"/>
    <n v="77.5"/>
    <n v="5"/>
    <n v="19.375"/>
    <n v="406.875"/>
    <d v="2019-01-24T00:00:00"/>
    <d v="1899-12-30T20:36:00"/>
    <s v="Billetera electrónica"/>
    <n v="387.5"/>
    <n v="19.375"/>
    <n v="4.3"/>
    <n v="1"/>
  </r>
  <r>
    <s v="316-01-3952"/>
    <x v="0"/>
    <x v="0"/>
    <x v="1"/>
    <x v="0"/>
    <x v="4"/>
    <n v="54.27"/>
    <n v="5"/>
    <n v="13.567500000000003"/>
    <n v="284.91750000000002"/>
    <d v="2019-03-13T00:00:00"/>
    <d v="1899-12-30T14:16:00"/>
    <s v="Billetera electrónica"/>
    <n v="271.35000000000002"/>
    <n v="13.567500000000001"/>
    <n v="4.5999999999999996"/>
    <n v="3"/>
  </r>
  <r>
    <s v="760-54-1821"/>
    <x v="2"/>
    <x v="2"/>
    <x v="1"/>
    <x v="1"/>
    <x v="2"/>
    <n v="13.59"/>
    <n v="9"/>
    <n v="6.1155000000000008"/>
    <n v="128.4255"/>
    <d v="2019-03-15T00:00:00"/>
    <d v="1899-12-30T10:26:00"/>
    <s v="Efectivo"/>
    <n v="122.31"/>
    <n v="6.1154999999999999"/>
    <n v="5.8"/>
    <n v="3"/>
  </r>
  <r>
    <s v="793-10-3222"/>
    <x v="2"/>
    <x v="2"/>
    <x v="0"/>
    <x v="0"/>
    <x v="0"/>
    <n v="41.06"/>
    <n v="6"/>
    <n v="12.318000000000001"/>
    <n v="258.678"/>
    <d v="2019-03-05T00:00:00"/>
    <d v="1899-12-30T13:30:00"/>
    <s v="Tarjeta de crédito"/>
    <n v="246.36"/>
    <n v="12.318"/>
    <n v="8.3000000000000007"/>
    <n v="3"/>
  </r>
  <r>
    <s v="346-12-3257"/>
    <x v="2"/>
    <x v="2"/>
    <x v="0"/>
    <x v="1"/>
    <x v="1"/>
    <n v="19.239999999999998"/>
    <n v="9"/>
    <n v="8.6579999999999995"/>
    <n v="181.81800000000001"/>
    <d v="2019-03-04T00:00:00"/>
    <d v="1899-12-30T16:28:00"/>
    <s v="Efectivo"/>
    <n v="173.16"/>
    <n v="8.6579999999999995"/>
    <n v="8"/>
    <n v="3"/>
  </r>
  <r>
    <s v="110-05-6330"/>
    <x v="1"/>
    <x v="1"/>
    <x v="1"/>
    <x v="0"/>
    <x v="4"/>
    <n v="39.43"/>
    <n v="6"/>
    <n v="11.829000000000001"/>
    <n v="248.40899999999999"/>
    <d v="2019-03-25T00:00:00"/>
    <d v="1899-12-30T20:18:00"/>
    <s v="Tarjeta de crédito"/>
    <n v="236.58"/>
    <n v="11.829000000000001"/>
    <n v="9.4"/>
    <n v="3"/>
  </r>
  <r>
    <s v="651-61-0874"/>
    <x v="1"/>
    <x v="1"/>
    <x v="1"/>
    <x v="1"/>
    <x v="2"/>
    <n v="46.22"/>
    <n v="4"/>
    <n v="9.2439999999999998"/>
    <n v="194.124"/>
    <d v="2019-03-12T00:00:00"/>
    <d v="1899-12-30T20:04:00"/>
    <s v="Tarjeta de crédito"/>
    <n v="184.88"/>
    <n v="9.2439999999999998"/>
    <n v="6.2"/>
    <n v="3"/>
  </r>
  <r>
    <s v="236-86-3015"/>
    <x v="1"/>
    <x v="1"/>
    <x v="0"/>
    <x v="1"/>
    <x v="2"/>
    <n v="13.98"/>
    <n v="1"/>
    <n v="0.69900000000000007"/>
    <n v="14.679"/>
    <d v="2019-02-04T00:00:00"/>
    <d v="1899-12-30T13:38:00"/>
    <s v="Billetera electrónica"/>
    <n v="13.98"/>
    <n v="0.69899999999999995"/>
    <n v="9.8000000000000007"/>
    <n v="2"/>
  </r>
  <r>
    <s v="831-64-0259"/>
    <x v="2"/>
    <x v="2"/>
    <x v="1"/>
    <x v="0"/>
    <x v="5"/>
    <n v="39.75"/>
    <n v="5"/>
    <n v="9.9375"/>
    <n v="208.6875"/>
    <d v="2019-02-22T00:00:00"/>
    <d v="1899-12-30T10:43:00"/>
    <s v="Billetera electrónica"/>
    <n v="198.75"/>
    <n v="9.9375"/>
    <n v="9.6"/>
    <n v="2"/>
  </r>
  <r>
    <s v="587-03-7455"/>
    <x v="1"/>
    <x v="1"/>
    <x v="0"/>
    <x v="0"/>
    <x v="5"/>
    <n v="97.79"/>
    <n v="7"/>
    <n v="34.226500000000009"/>
    <n v="718.75649999999996"/>
    <d v="2019-02-16T00:00:00"/>
    <d v="1899-12-30T17:30:00"/>
    <s v="Billetera electrónica"/>
    <n v="684.53"/>
    <n v="34.226500000000001"/>
    <n v="4.9000000000000004"/>
    <n v="2"/>
  </r>
  <r>
    <s v="882-40-4577"/>
    <x v="0"/>
    <x v="0"/>
    <x v="0"/>
    <x v="1"/>
    <x v="3"/>
    <n v="67.260000000000005"/>
    <n v="4"/>
    <n v="13.452000000000002"/>
    <n v="282.49200000000002"/>
    <d v="2019-01-19T00:00:00"/>
    <d v="1899-12-30T15:28:00"/>
    <s v="Tarjeta de crédito"/>
    <n v="269.04000000000002"/>
    <n v="13.452"/>
    <n v="8"/>
    <n v="1"/>
  </r>
  <r>
    <s v="732-67-5346"/>
    <x v="0"/>
    <x v="0"/>
    <x v="1"/>
    <x v="1"/>
    <x v="4"/>
    <n v="13.79"/>
    <n v="5"/>
    <n v="3.4474999999999998"/>
    <n v="72.397499999999994"/>
    <d v="2019-01-11T00:00:00"/>
    <d v="1899-12-30T19:07:00"/>
    <s v="Tarjeta de crédito"/>
    <n v="68.95"/>
    <n v="3.4474999999999998"/>
    <n v="7.8"/>
    <n v="1"/>
  </r>
  <r>
    <s v="725-32-9708"/>
    <x v="2"/>
    <x v="2"/>
    <x v="0"/>
    <x v="0"/>
    <x v="5"/>
    <n v="68.709999999999994"/>
    <n v="4"/>
    <n v="13.741999999999999"/>
    <n v="288.58199999999999"/>
    <d v="2019-01-04T00:00:00"/>
    <d v="1899-12-30T19:01:00"/>
    <s v="Efectivo"/>
    <n v="274.83999999999997"/>
    <n v="13.742000000000001"/>
    <n v="4.0999999999999996"/>
    <n v="1"/>
  </r>
  <r>
    <s v="256-08-8343"/>
    <x v="0"/>
    <x v="0"/>
    <x v="1"/>
    <x v="0"/>
    <x v="2"/>
    <n v="56.53"/>
    <n v="4"/>
    <n v="11.306000000000001"/>
    <n v="237.42599999999999"/>
    <d v="2019-03-04T00:00:00"/>
    <d v="1899-12-30T19:48:00"/>
    <s v="Billetera electrónica"/>
    <n v="226.12"/>
    <n v="11.305999999999999"/>
    <n v="5.5"/>
    <n v="3"/>
  </r>
  <r>
    <s v="372-26-1506"/>
    <x v="1"/>
    <x v="1"/>
    <x v="1"/>
    <x v="0"/>
    <x v="5"/>
    <n v="23.82"/>
    <n v="5"/>
    <n v="5.9550000000000001"/>
    <n v="125.05500000000001"/>
    <d v="2019-01-28T00:00:00"/>
    <d v="1899-12-30T19:24:00"/>
    <s v="Billetera electrónica"/>
    <n v="119.1"/>
    <n v="5.9550000000000001"/>
    <n v="5.4"/>
    <n v="1"/>
  </r>
  <r>
    <s v="244-08-0162"/>
    <x v="2"/>
    <x v="2"/>
    <x v="1"/>
    <x v="0"/>
    <x v="0"/>
    <n v="34.21"/>
    <n v="10"/>
    <n v="17.105"/>
    <n v="359.20499999999998"/>
    <d v="2019-01-02T00:00:00"/>
    <d v="1899-12-30T13:00:00"/>
    <s v="Efectivo"/>
    <n v="342.1"/>
    <n v="17.105"/>
    <n v="5.0999999999999996"/>
    <n v="1"/>
  </r>
  <r>
    <s v="569-71-4390"/>
    <x v="2"/>
    <x v="2"/>
    <x v="1"/>
    <x v="1"/>
    <x v="3"/>
    <n v="21.87"/>
    <n v="2"/>
    <n v="2.1870000000000003"/>
    <n v="45.927"/>
    <d v="2019-01-25T00:00:00"/>
    <d v="1899-12-30T14:29:00"/>
    <s v="Billetera electrónica"/>
    <n v="43.74"/>
    <n v="2.1869999999999998"/>
    <n v="6.9"/>
    <n v="1"/>
  </r>
  <r>
    <s v="132-23-6451"/>
    <x v="0"/>
    <x v="0"/>
    <x v="0"/>
    <x v="1"/>
    <x v="0"/>
    <n v="20.97"/>
    <n v="5"/>
    <n v="5.2424999999999997"/>
    <n v="110.0925"/>
    <d v="2019-01-04T00:00:00"/>
    <d v="1899-12-30T13:21:00"/>
    <s v="Efectivo"/>
    <n v="104.85"/>
    <n v="5.2424999999999997"/>
    <n v="7.8"/>
    <n v="1"/>
  </r>
  <r>
    <s v="696-90-2548"/>
    <x v="0"/>
    <x v="0"/>
    <x v="1"/>
    <x v="1"/>
    <x v="3"/>
    <n v="25.84"/>
    <n v="3"/>
    <n v="3.8759999999999999"/>
    <n v="81.396000000000001"/>
    <d v="2019-03-10T00:00:00"/>
    <d v="1899-12-30T18:55:00"/>
    <s v="Billetera electrónica"/>
    <n v="77.52"/>
    <n v="3.8759999999999999"/>
    <n v="6.6"/>
    <n v="3"/>
  </r>
  <r>
    <s v="472-15-9636"/>
    <x v="0"/>
    <x v="0"/>
    <x v="1"/>
    <x v="1"/>
    <x v="2"/>
    <n v="50.93"/>
    <n v="8"/>
    <n v="20.372"/>
    <n v="427.81200000000001"/>
    <d v="2019-03-22T00:00:00"/>
    <d v="1899-12-30T19:36:00"/>
    <s v="Billetera electrónica"/>
    <n v="407.44"/>
    <n v="20.372"/>
    <n v="9.1999999999999993"/>
    <n v="3"/>
  </r>
  <r>
    <s v="268-03-6164"/>
    <x v="2"/>
    <x v="2"/>
    <x v="1"/>
    <x v="1"/>
    <x v="0"/>
    <n v="96.11"/>
    <n v="1"/>
    <n v="4.8055000000000003"/>
    <n v="100.91549999999999"/>
    <d v="2019-01-25T00:00:00"/>
    <d v="1899-12-30T16:28:00"/>
    <s v="Billetera electrónica"/>
    <n v="96.11"/>
    <n v="4.8055000000000003"/>
    <n v="7.8"/>
    <n v="1"/>
  </r>
  <r>
    <s v="750-57-9686"/>
    <x v="1"/>
    <x v="1"/>
    <x v="1"/>
    <x v="0"/>
    <x v="2"/>
    <n v="45.38"/>
    <n v="4"/>
    <n v="9.0760000000000005"/>
    <n v="190.596"/>
    <d v="2019-01-08T00:00:00"/>
    <d v="1899-12-30T13:48:00"/>
    <s v="Tarjeta de crédito"/>
    <n v="181.52"/>
    <n v="9.0760000000000005"/>
    <n v="8.6999999999999993"/>
    <n v="1"/>
  </r>
  <r>
    <s v="186-09-3669"/>
    <x v="1"/>
    <x v="1"/>
    <x v="0"/>
    <x v="0"/>
    <x v="0"/>
    <n v="81.510000000000005"/>
    <n v="1"/>
    <n v="4.0755000000000008"/>
    <n v="85.585499999999996"/>
    <d v="2019-01-22T00:00:00"/>
    <d v="1899-12-30T10:57:00"/>
    <s v="Billetera electrónica"/>
    <n v="81.510000000000005"/>
    <n v="4.0754999999999999"/>
    <n v="9.1999999999999993"/>
    <n v="1"/>
  </r>
  <r>
    <s v="848-07-1692"/>
    <x v="2"/>
    <x v="2"/>
    <x v="1"/>
    <x v="0"/>
    <x v="0"/>
    <n v="57.22"/>
    <n v="2"/>
    <n v="5.7220000000000004"/>
    <n v="120.16200000000001"/>
    <d v="2019-01-12T00:00:00"/>
    <d v="1899-12-30T17:13:00"/>
    <s v="Billetera electrónica"/>
    <n v="114.44"/>
    <n v="5.7220000000000004"/>
    <n v="8.3000000000000007"/>
    <n v="1"/>
  </r>
  <r>
    <s v="745-71-3520"/>
    <x v="0"/>
    <x v="0"/>
    <x v="0"/>
    <x v="0"/>
    <x v="1"/>
    <n v="25.22"/>
    <n v="7"/>
    <n v="8.827"/>
    <n v="185.36699999999999"/>
    <d v="2019-02-04T00:00:00"/>
    <d v="1899-12-30T10:23:00"/>
    <s v="Efectivo"/>
    <n v="176.54"/>
    <n v="8.827"/>
    <n v="8.1999999999999993"/>
    <n v="2"/>
  </r>
  <r>
    <s v="266-76-6436"/>
    <x v="1"/>
    <x v="1"/>
    <x v="0"/>
    <x v="0"/>
    <x v="4"/>
    <n v="38.6"/>
    <n v="3"/>
    <n v="5.7900000000000009"/>
    <n v="121.59"/>
    <d v="2019-03-28T00:00:00"/>
    <d v="1899-12-30T13:57:00"/>
    <s v="Billetera electrónica"/>
    <n v="115.8"/>
    <n v="5.79"/>
    <n v="7.5"/>
    <n v="3"/>
  </r>
  <r>
    <s v="740-22-2500"/>
    <x v="1"/>
    <x v="1"/>
    <x v="1"/>
    <x v="0"/>
    <x v="1"/>
    <n v="84.05"/>
    <n v="3"/>
    <n v="12.6075"/>
    <n v="264.75749999999999"/>
    <d v="2019-01-23T00:00:00"/>
    <d v="1899-12-30T13:29:00"/>
    <s v="Efectivo"/>
    <n v="252.15"/>
    <n v="12.6075"/>
    <n v="9.8000000000000007"/>
    <n v="1"/>
  </r>
  <r>
    <s v="271-88-8734"/>
    <x v="1"/>
    <x v="1"/>
    <x v="0"/>
    <x v="0"/>
    <x v="5"/>
    <n v="97.21"/>
    <n v="10"/>
    <n v="48.604999999999997"/>
    <n v="1020.705"/>
    <d v="2019-02-08T00:00:00"/>
    <d v="1899-12-30T13:00:00"/>
    <s v="Tarjeta de crédito"/>
    <n v="972.1"/>
    <n v="48.604999999999997"/>
    <n v="8.6999999999999993"/>
    <n v="2"/>
  </r>
  <r>
    <s v="301-81-8610"/>
    <x v="2"/>
    <x v="2"/>
    <x v="0"/>
    <x v="1"/>
    <x v="5"/>
    <n v="25.42"/>
    <n v="8"/>
    <n v="10.168000000000001"/>
    <n v="213.52799999999999"/>
    <d v="2019-03-19T00:00:00"/>
    <d v="1899-12-30T19:42:00"/>
    <s v="Tarjeta de crédito"/>
    <n v="203.36"/>
    <n v="10.167999999999999"/>
    <n v="6.7"/>
    <n v="3"/>
  </r>
  <r>
    <s v="489-64-4354"/>
    <x v="1"/>
    <x v="1"/>
    <x v="1"/>
    <x v="1"/>
    <x v="5"/>
    <n v="16.28"/>
    <n v="1"/>
    <n v="0.81400000000000006"/>
    <n v="17.094000000000001"/>
    <d v="2019-03-09T00:00:00"/>
    <d v="1899-12-30T15:36:00"/>
    <s v="Efectivo"/>
    <n v="16.28"/>
    <n v="0.81399999999999995"/>
    <n v="5"/>
    <n v="3"/>
  </r>
  <r>
    <s v="198-84-7132"/>
    <x v="2"/>
    <x v="2"/>
    <x v="0"/>
    <x v="1"/>
    <x v="5"/>
    <n v="40.61"/>
    <n v="9"/>
    <n v="18.2745"/>
    <n v="383.7645"/>
    <d v="2019-01-02T00:00:00"/>
    <d v="1899-12-30T13:40:00"/>
    <s v="Efectivo"/>
    <n v="365.49"/>
    <n v="18.2745"/>
    <n v="7"/>
    <n v="1"/>
  </r>
  <r>
    <s v="269-10-8440"/>
    <x v="0"/>
    <x v="0"/>
    <x v="0"/>
    <x v="1"/>
    <x v="0"/>
    <n v="53.17"/>
    <n v="7"/>
    <n v="18.609500000000001"/>
    <n v="390.79950000000002"/>
    <d v="2019-01-21T00:00:00"/>
    <d v="1899-12-30T18:01:00"/>
    <s v="Efectivo"/>
    <n v="372.19"/>
    <n v="18.609500000000001"/>
    <n v="8.9"/>
    <n v="1"/>
  </r>
  <r>
    <s v="650-98-6268"/>
    <x v="2"/>
    <x v="2"/>
    <x v="0"/>
    <x v="0"/>
    <x v="4"/>
    <n v="20.87"/>
    <n v="3"/>
    <n v="3.1305000000000001"/>
    <n v="65.740499999999997"/>
    <d v="2019-03-20T00:00:00"/>
    <d v="1899-12-30T13:53:00"/>
    <s v="Tarjeta de crédito"/>
    <n v="62.61"/>
    <n v="3.1305000000000001"/>
    <n v="8"/>
    <n v="3"/>
  </r>
  <r>
    <s v="741-73-3559"/>
    <x v="2"/>
    <x v="2"/>
    <x v="1"/>
    <x v="1"/>
    <x v="3"/>
    <n v="67.27"/>
    <n v="5"/>
    <n v="16.817499999999999"/>
    <n v="353.16750000000002"/>
    <d v="2019-02-27T00:00:00"/>
    <d v="1899-12-30T17:27:00"/>
    <s v="Efectivo"/>
    <n v="336.35"/>
    <n v="16.817499999999999"/>
    <n v="6.9"/>
    <n v="2"/>
  </r>
  <r>
    <s v="325-77-6186"/>
    <x v="0"/>
    <x v="0"/>
    <x v="0"/>
    <x v="0"/>
    <x v="2"/>
    <n v="90.65"/>
    <n v="10"/>
    <n v="45.325000000000003"/>
    <n v="951.82500000000005"/>
    <d v="2019-03-08T00:00:00"/>
    <d v="1899-12-30T10:53:00"/>
    <s v="Billetera electrónica"/>
    <n v="906.5"/>
    <n v="45.325000000000003"/>
    <n v="7.3"/>
    <n v="3"/>
  </r>
  <r>
    <s v="286-75-7818"/>
    <x v="2"/>
    <x v="2"/>
    <x v="1"/>
    <x v="1"/>
    <x v="5"/>
    <n v="69.08"/>
    <n v="2"/>
    <n v="6.9080000000000004"/>
    <n v="145.06800000000001"/>
    <d v="2019-01-31T00:00:00"/>
    <d v="1899-12-30T19:48:00"/>
    <s v="Tarjeta de crédito"/>
    <n v="138.16"/>
    <n v="6.9080000000000004"/>
    <n v="6.9"/>
    <n v="1"/>
  </r>
  <r>
    <s v="574-57-9721"/>
    <x v="1"/>
    <x v="1"/>
    <x v="1"/>
    <x v="1"/>
    <x v="4"/>
    <n v="43.27"/>
    <n v="2"/>
    <n v="4.3270000000000008"/>
    <n v="90.867000000000004"/>
    <d v="2019-03-08T00:00:00"/>
    <d v="1899-12-30T16:53:00"/>
    <s v="Billetera electrónica"/>
    <n v="86.54"/>
    <n v="4.327"/>
    <n v="5.7"/>
    <n v="3"/>
  </r>
  <r>
    <s v="459-50-7686"/>
    <x v="0"/>
    <x v="0"/>
    <x v="1"/>
    <x v="0"/>
    <x v="1"/>
    <n v="23.46"/>
    <n v="6"/>
    <n v="7.0380000000000003"/>
    <n v="147.798"/>
    <d v="2019-01-13T00:00:00"/>
    <d v="1899-12-30T19:14:00"/>
    <s v="Billetera electrónica"/>
    <n v="140.76"/>
    <n v="7.0380000000000003"/>
    <n v="6.4"/>
    <n v="1"/>
  </r>
  <r>
    <s v="616-87-0016"/>
    <x v="2"/>
    <x v="2"/>
    <x v="1"/>
    <x v="1"/>
    <x v="5"/>
    <n v="95.54"/>
    <n v="7"/>
    <n v="33.439000000000007"/>
    <n v="702.21900000000005"/>
    <d v="2019-03-09T00:00:00"/>
    <d v="1899-12-30T14:36:00"/>
    <s v="Tarjeta de crédito"/>
    <n v="668.78"/>
    <n v="33.439"/>
    <n v="9.6"/>
    <n v="3"/>
  </r>
  <r>
    <s v="837-55-7229"/>
    <x v="2"/>
    <x v="2"/>
    <x v="1"/>
    <x v="0"/>
    <x v="5"/>
    <n v="47.44"/>
    <n v="1"/>
    <n v="2.3719999999999999"/>
    <n v="49.811999999999998"/>
    <d v="2019-02-22T00:00:00"/>
    <d v="1899-12-30T18:19:00"/>
    <s v="Tarjeta de crédito"/>
    <n v="47.44"/>
    <n v="2.3719999999999999"/>
    <n v="6.8"/>
    <n v="2"/>
  </r>
  <r>
    <s v="751-69-0068"/>
    <x v="1"/>
    <x v="1"/>
    <x v="1"/>
    <x v="1"/>
    <x v="3"/>
    <n v="99.24"/>
    <n v="9"/>
    <n v="44.658000000000001"/>
    <n v="937.81799999999998"/>
    <d v="2019-03-19T00:00:00"/>
    <d v="1899-12-30T19:09:00"/>
    <s v="Billetera electrónica"/>
    <n v="893.16"/>
    <n v="44.658000000000001"/>
    <n v="9"/>
    <n v="3"/>
  </r>
  <r>
    <s v="257-73-1380"/>
    <x v="1"/>
    <x v="1"/>
    <x v="0"/>
    <x v="1"/>
    <x v="3"/>
    <n v="82.93"/>
    <n v="4"/>
    <n v="16.586000000000002"/>
    <n v="348.30599999999998"/>
    <d v="2019-01-20T00:00:00"/>
    <d v="1899-12-30T16:51:00"/>
    <s v="Billetera electrónica"/>
    <n v="331.72"/>
    <n v="16.585999999999999"/>
    <n v="9.6"/>
    <n v="1"/>
  </r>
  <r>
    <s v="345-08-4992"/>
    <x v="0"/>
    <x v="0"/>
    <x v="1"/>
    <x v="1"/>
    <x v="2"/>
    <n v="33.99"/>
    <n v="6"/>
    <n v="10.197000000000001"/>
    <n v="214.137"/>
    <d v="2019-03-08T00:00:00"/>
    <d v="1899-12-30T15:37:00"/>
    <s v="Tarjeta de crédito"/>
    <n v="203.94"/>
    <n v="10.196999999999999"/>
    <n v="7.7"/>
    <n v="3"/>
  </r>
  <r>
    <s v="549-96-4200"/>
    <x v="1"/>
    <x v="1"/>
    <x v="0"/>
    <x v="1"/>
    <x v="4"/>
    <n v="17.04"/>
    <n v="4"/>
    <n v="3.4079999999999999"/>
    <n v="71.567999999999998"/>
    <d v="2019-03-08T00:00:00"/>
    <d v="1899-12-30T20:15:00"/>
    <s v="Billetera electrónica"/>
    <n v="68.16"/>
    <n v="3.4079999999999999"/>
    <n v="7"/>
    <n v="3"/>
  </r>
  <r>
    <s v="810-60-6344"/>
    <x v="1"/>
    <x v="1"/>
    <x v="1"/>
    <x v="0"/>
    <x v="1"/>
    <n v="40.86"/>
    <n v="8"/>
    <n v="16.344000000000001"/>
    <n v="343.22399999999999"/>
    <d v="2019-02-07T00:00:00"/>
    <d v="1899-12-30T14:38:00"/>
    <s v="Tarjeta de crédito"/>
    <n v="326.88"/>
    <n v="16.344000000000001"/>
    <n v="6.5"/>
    <n v="2"/>
  </r>
  <r>
    <s v="450-28-2866"/>
    <x v="1"/>
    <x v="1"/>
    <x v="0"/>
    <x v="1"/>
    <x v="4"/>
    <n v="17.440000000000001"/>
    <n v="5"/>
    <n v="4.3600000000000003"/>
    <n v="91.56"/>
    <d v="2019-01-15T00:00:00"/>
    <d v="1899-12-30T19:25:00"/>
    <s v="Efectivo"/>
    <n v="87.2"/>
    <n v="4.3600000000000003"/>
    <n v="8.1"/>
    <n v="1"/>
  </r>
  <r>
    <s v="394-30-3170"/>
    <x v="2"/>
    <x v="2"/>
    <x v="0"/>
    <x v="0"/>
    <x v="3"/>
    <n v="88.43"/>
    <n v="8"/>
    <n v="35.372000000000007"/>
    <n v="742.81200000000001"/>
    <d v="2019-03-22T00:00:00"/>
    <d v="1899-12-30T19:35:00"/>
    <s v="Tarjeta de crédito"/>
    <n v="707.44"/>
    <n v="35.372"/>
    <n v="4.3"/>
    <n v="3"/>
  </r>
  <r>
    <s v="138-17-5109"/>
    <x v="0"/>
    <x v="0"/>
    <x v="0"/>
    <x v="0"/>
    <x v="2"/>
    <n v="89.21"/>
    <n v="9"/>
    <n v="40.144500000000001"/>
    <n v="843.03449999999998"/>
    <d v="2019-01-15T00:00:00"/>
    <d v="1899-12-30T15:42:00"/>
    <s v="Tarjeta de crédito"/>
    <n v="802.89"/>
    <n v="40.144500000000001"/>
    <n v="6.5"/>
    <n v="1"/>
  </r>
  <r>
    <s v="192-98-7397"/>
    <x v="1"/>
    <x v="1"/>
    <x v="1"/>
    <x v="1"/>
    <x v="5"/>
    <n v="12.78"/>
    <n v="1"/>
    <n v="0.63900000000000001"/>
    <n v="13.419"/>
    <d v="2019-01-08T00:00:00"/>
    <d v="1899-12-30T14:11:00"/>
    <s v="Billetera electrónica"/>
    <n v="12.78"/>
    <n v="0.63900000000000001"/>
    <n v="9.5"/>
    <n v="1"/>
  </r>
  <r>
    <s v="301-11-9629"/>
    <x v="0"/>
    <x v="0"/>
    <x v="1"/>
    <x v="0"/>
    <x v="3"/>
    <n v="19.100000000000001"/>
    <n v="7"/>
    <n v="6.6850000000000014"/>
    <n v="140.38499999999999"/>
    <d v="2019-01-15T00:00:00"/>
    <d v="1899-12-30T10:43:00"/>
    <s v="Efectivo"/>
    <n v="133.69999999999999"/>
    <n v="6.6849999999999996"/>
    <n v="9.6999999999999993"/>
    <n v="1"/>
  </r>
  <r>
    <s v="390-80-5128"/>
    <x v="2"/>
    <x v="2"/>
    <x v="0"/>
    <x v="0"/>
    <x v="0"/>
    <n v="19.149999999999999"/>
    <n v="1"/>
    <n v="0.95750000000000002"/>
    <n v="20.107500000000002"/>
    <d v="2019-01-28T00:00:00"/>
    <d v="1899-12-30T17:58:00"/>
    <s v="Tarjeta de crédito"/>
    <n v="19.149999999999999"/>
    <n v="0.95750000000000002"/>
    <n v="9.5"/>
    <n v="1"/>
  </r>
  <r>
    <s v="235-46-8343"/>
    <x v="1"/>
    <x v="1"/>
    <x v="0"/>
    <x v="1"/>
    <x v="4"/>
    <n v="27.66"/>
    <n v="10"/>
    <n v="13.830000000000002"/>
    <n v="290.43"/>
    <d v="2019-02-14T00:00:00"/>
    <d v="1899-12-30T11:26:00"/>
    <s v="Tarjeta de crédito"/>
    <n v="276.60000000000002"/>
    <n v="13.83"/>
    <n v="8.9"/>
    <n v="2"/>
  </r>
  <r>
    <s v="453-12-7053"/>
    <x v="1"/>
    <x v="1"/>
    <x v="1"/>
    <x v="1"/>
    <x v="5"/>
    <n v="45.74"/>
    <n v="3"/>
    <n v="6.8610000000000007"/>
    <n v="144.08099999999999"/>
    <d v="2019-03-10T00:00:00"/>
    <d v="1899-12-30T17:38:00"/>
    <s v="Tarjeta de crédito"/>
    <n v="137.22"/>
    <n v="6.8609999999999998"/>
    <n v="6.5"/>
    <n v="3"/>
  </r>
  <r>
    <s v="296-11-7041"/>
    <x v="2"/>
    <x v="2"/>
    <x v="0"/>
    <x v="0"/>
    <x v="0"/>
    <n v="27.07"/>
    <n v="1"/>
    <n v="1.3535000000000001"/>
    <n v="28.423500000000001"/>
    <d v="2019-01-12T00:00:00"/>
    <d v="1899-12-30T20:07:00"/>
    <s v="Tarjeta de crédito"/>
    <n v="27.07"/>
    <n v="1.3534999999999999"/>
    <n v="5.3"/>
    <n v="1"/>
  </r>
  <r>
    <s v="449-27-2918"/>
    <x v="2"/>
    <x v="2"/>
    <x v="0"/>
    <x v="0"/>
    <x v="3"/>
    <n v="39.119999999999997"/>
    <n v="1"/>
    <n v="1.956"/>
    <n v="41.076000000000001"/>
    <d v="2019-03-26T00:00:00"/>
    <d v="1899-12-30T11:02:00"/>
    <s v="Tarjeta de crédito"/>
    <n v="39.119999999999997"/>
    <n v="1.956"/>
    <n v="9.6"/>
    <n v="3"/>
  </r>
  <r>
    <s v="891-01-7034"/>
    <x v="2"/>
    <x v="2"/>
    <x v="1"/>
    <x v="0"/>
    <x v="1"/>
    <n v="74.709999999999994"/>
    <n v="6"/>
    <n v="22.413"/>
    <n v="470.673"/>
    <d v="2019-01-01T00:00:00"/>
    <d v="1899-12-30T19:07:00"/>
    <s v="Efectivo"/>
    <n v="448.26"/>
    <n v="22.413"/>
    <n v="6.7"/>
    <n v="1"/>
  </r>
  <r>
    <s v="744-09-5786"/>
    <x v="2"/>
    <x v="2"/>
    <x v="1"/>
    <x v="1"/>
    <x v="1"/>
    <n v="22.01"/>
    <n v="6"/>
    <n v="6.6030000000000006"/>
    <n v="138.66300000000001"/>
    <d v="2019-01-02T00:00:00"/>
    <d v="1899-12-30T18:50:00"/>
    <s v="Efectivo"/>
    <n v="132.06"/>
    <n v="6.6029999999999998"/>
    <n v="7.6"/>
    <n v="1"/>
  </r>
  <r>
    <s v="727-17-0390"/>
    <x v="0"/>
    <x v="0"/>
    <x v="1"/>
    <x v="0"/>
    <x v="4"/>
    <n v="63.61"/>
    <n v="5"/>
    <n v="15.902500000000002"/>
    <n v="333.95249999999999"/>
    <d v="2019-03-16T00:00:00"/>
    <d v="1899-12-30T12:43:00"/>
    <s v="Billetera electrónica"/>
    <n v="318.05"/>
    <n v="15.9025"/>
    <n v="4.8"/>
    <n v="3"/>
  </r>
  <r>
    <s v="568-88-3448"/>
    <x v="0"/>
    <x v="0"/>
    <x v="1"/>
    <x v="1"/>
    <x v="0"/>
    <n v="25"/>
    <n v="1"/>
    <n v="1.25"/>
    <n v="26.25"/>
    <d v="2019-03-03T00:00:00"/>
    <d v="1899-12-30T15:09:00"/>
    <s v="Billetera electrónica"/>
    <n v="25"/>
    <n v="1.25"/>
    <n v="5.5"/>
    <n v="3"/>
  </r>
  <r>
    <s v="187-83-5490"/>
    <x v="0"/>
    <x v="0"/>
    <x v="0"/>
    <x v="1"/>
    <x v="1"/>
    <n v="20.77"/>
    <n v="4"/>
    <n v="4.1539999999999999"/>
    <n v="87.233999999999995"/>
    <d v="2019-01-31T00:00:00"/>
    <d v="1899-12-30T13:47:00"/>
    <s v="Efectivo"/>
    <n v="83.08"/>
    <n v="4.1539999999999999"/>
    <n v="4.7"/>
    <n v="1"/>
  </r>
  <r>
    <s v="767-54-1907"/>
    <x v="2"/>
    <x v="2"/>
    <x v="0"/>
    <x v="0"/>
    <x v="5"/>
    <n v="29.56"/>
    <n v="5"/>
    <n v="7.39"/>
    <n v="155.19"/>
    <d v="2019-02-13T00:00:00"/>
    <d v="1899-12-30T16:59:00"/>
    <s v="Efectivo"/>
    <n v="147.80000000000001"/>
    <n v="7.39"/>
    <n v="6.9"/>
    <n v="2"/>
  </r>
  <r>
    <s v="710-46-4433"/>
    <x v="2"/>
    <x v="2"/>
    <x v="0"/>
    <x v="0"/>
    <x v="4"/>
    <n v="77.400000000000006"/>
    <n v="9"/>
    <n v="34.830000000000005"/>
    <n v="731.43"/>
    <d v="2019-02-15T00:00:00"/>
    <d v="1899-12-30T14:15:00"/>
    <s v="Tarjeta de crédito"/>
    <n v="696.6"/>
    <n v="34.83"/>
    <n v="4.5"/>
    <n v="2"/>
  </r>
  <r>
    <s v="533-33-5337"/>
    <x v="2"/>
    <x v="2"/>
    <x v="1"/>
    <x v="1"/>
    <x v="1"/>
    <n v="79.39"/>
    <n v="10"/>
    <n v="39.695"/>
    <n v="833.59500000000003"/>
    <d v="2019-02-07T00:00:00"/>
    <d v="1899-12-30T20:24:00"/>
    <s v="Efectivo"/>
    <n v="793.9"/>
    <n v="39.695"/>
    <n v="6.2"/>
    <n v="2"/>
  </r>
  <r>
    <s v="325-90-8763"/>
    <x v="1"/>
    <x v="1"/>
    <x v="0"/>
    <x v="0"/>
    <x v="1"/>
    <n v="46.57"/>
    <n v="10"/>
    <n v="23.285"/>
    <n v="488.98500000000001"/>
    <d v="2019-01-27T00:00:00"/>
    <d v="1899-12-30T13:58:00"/>
    <s v="Efectivo"/>
    <n v="465.7"/>
    <n v="23.285"/>
    <n v="7.6"/>
    <n v="1"/>
  </r>
  <r>
    <s v="729-46-7422"/>
    <x v="1"/>
    <x v="1"/>
    <x v="1"/>
    <x v="1"/>
    <x v="4"/>
    <n v="35.89"/>
    <n v="1"/>
    <n v="1.7945000000000002"/>
    <n v="37.6845"/>
    <d v="2019-02-23T00:00:00"/>
    <d v="1899-12-30T16:52:00"/>
    <s v="Tarjeta de crédito"/>
    <n v="35.89"/>
    <n v="1.7945"/>
    <n v="7.9"/>
    <n v="2"/>
  </r>
  <r>
    <s v="639-76-1242"/>
    <x v="1"/>
    <x v="1"/>
    <x v="1"/>
    <x v="1"/>
    <x v="4"/>
    <n v="40.520000000000003"/>
    <n v="5"/>
    <n v="10.130000000000003"/>
    <n v="212.73"/>
    <d v="2019-02-03T00:00:00"/>
    <d v="1899-12-30T15:19:00"/>
    <s v="Efectivo"/>
    <n v="202.6"/>
    <n v="10.130000000000001"/>
    <n v="4.5"/>
    <n v="2"/>
  </r>
  <r>
    <s v="234-03-4040"/>
    <x v="2"/>
    <x v="2"/>
    <x v="0"/>
    <x v="0"/>
    <x v="4"/>
    <n v="73.05"/>
    <n v="10"/>
    <n v="36.524999999999999"/>
    <n v="767.02499999999998"/>
    <d v="2019-03-03T00:00:00"/>
    <d v="1899-12-30T12:25:00"/>
    <s v="Tarjeta de crédito"/>
    <n v="730.5"/>
    <n v="36.524999999999999"/>
    <n v="8.6999999999999993"/>
    <n v="3"/>
  </r>
  <r>
    <s v="326-71-2155"/>
    <x v="1"/>
    <x v="1"/>
    <x v="1"/>
    <x v="0"/>
    <x v="3"/>
    <n v="73.95"/>
    <n v="4"/>
    <n v="14.790000000000001"/>
    <n v="310.58999999999997"/>
    <d v="2019-02-03T00:00:00"/>
    <d v="1899-12-30T10:02:00"/>
    <s v="Efectivo"/>
    <n v="295.8"/>
    <n v="14.79"/>
    <n v="6.1"/>
    <n v="2"/>
  </r>
  <r>
    <s v="320-32-8842"/>
    <x v="1"/>
    <x v="1"/>
    <x v="0"/>
    <x v="0"/>
    <x v="4"/>
    <n v="22.62"/>
    <n v="1"/>
    <n v="1.131"/>
    <n v="23.751000000000001"/>
    <d v="2019-03-17T00:00:00"/>
    <d v="1899-12-30T18:58:00"/>
    <s v="Efectivo"/>
    <n v="22.62"/>
    <n v="1.131"/>
    <n v="6.4"/>
    <n v="3"/>
  </r>
  <r>
    <s v="470-32-9057"/>
    <x v="0"/>
    <x v="0"/>
    <x v="0"/>
    <x v="1"/>
    <x v="4"/>
    <n v="51.34"/>
    <n v="5"/>
    <n v="12.835000000000003"/>
    <n v="269.53500000000003"/>
    <d v="2019-03-28T00:00:00"/>
    <d v="1899-12-30T15:31:00"/>
    <s v="Tarjeta de crédito"/>
    <n v="256.7"/>
    <n v="12.835000000000001"/>
    <n v="9.1"/>
    <n v="3"/>
  </r>
  <r>
    <s v="878-30-2331"/>
    <x v="1"/>
    <x v="1"/>
    <x v="0"/>
    <x v="0"/>
    <x v="3"/>
    <n v="54.55"/>
    <n v="10"/>
    <n v="27.275000000000002"/>
    <n v="572.77499999999998"/>
    <d v="2019-03-02T00:00:00"/>
    <d v="1899-12-30T11:22:00"/>
    <s v="Tarjeta de crédito"/>
    <n v="545.5"/>
    <n v="27.274999999999999"/>
    <n v="7.1"/>
    <n v="3"/>
  </r>
  <r>
    <s v="440-59-5691"/>
    <x v="1"/>
    <x v="1"/>
    <x v="0"/>
    <x v="0"/>
    <x v="0"/>
    <n v="37.15"/>
    <n v="7"/>
    <n v="13.002500000000001"/>
    <n v="273.05250000000001"/>
    <d v="2019-02-08T00:00:00"/>
    <d v="1899-12-30T13:12:00"/>
    <s v="Tarjeta de crédito"/>
    <n v="260.05"/>
    <n v="13.0025"/>
    <n v="7.7"/>
    <n v="2"/>
  </r>
  <r>
    <s v="554-53-3790"/>
    <x v="2"/>
    <x v="2"/>
    <x v="1"/>
    <x v="1"/>
    <x v="3"/>
    <n v="37.020000000000003"/>
    <n v="6"/>
    <n v="11.106000000000002"/>
    <n v="233.226"/>
    <d v="2019-03-22T00:00:00"/>
    <d v="1899-12-30T18:33:00"/>
    <s v="Efectivo"/>
    <n v="222.12"/>
    <n v="11.106"/>
    <n v="4.5"/>
    <n v="3"/>
  </r>
  <r>
    <s v="746-19-0921"/>
    <x v="1"/>
    <x v="1"/>
    <x v="1"/>
    <x v="1"/>
    <x v="4"/>
    <n v="21.58"/>
    <n v="1"/>
    <n v="1.079"/>
    <n v="22.658999999999999"/>
    <d v="2019-02-09T00:00:00"/>
    <d v="1899-12-30T10:02:00"/>
    <s v="Billetera electrónica"/>
    <n v="21.58"/>
    <n v="1.079"/>
    <n v="7.2"/>
    <n v="2"/>
  </r>
  <r>
    <s v="233-34-0817"/>
    <x v="1"/>
    <x v="1"/>
    <x v="0"/>
    <x v="0"/>
    <x v="1"/>
    <n v="98.84"/>
    <n v="1"/>
    <n v="4.9420000000000002"/>
    <n v="103.782"/>
    <d v="2019-02-15T00:00:00"/>
    <d v="1899-12-30T11:21:00"/>
    <s v="Efectivo"/>
    <n v="98.84"/>
    <n v="4.9420000000000002"/>
    <n v="8.4"/>
    <n v="2"/>
  </r>
  <r>
    <s v="767-05-1286"/>
    <x v="1"/>
    <x v="1"/>
    <x v="0"/>
    <x v="0"/>
    <x v="2"/>
    <n v="83.77"/>
    <n v="6"/>
    <n v="25.131"/>
    <n v="527.75099999999998"/>
    <d v="2019-01-23T00:00:00"/>
    <d v="1899-12-30T12:10:00"/>
    <s v="Billetera electrónica"/>
    <n v="502.62"/>
    <n v="25.131"/>
    <n v="5.4"/>
    <n v="1"/>
  </r>
  <r>
    <s v="340-21-9136"/>
    <x v="0"/>
    <x v="0"/>
    <x v="0"/>
    <x v="0"/>
    <x v="3"/>
    <n v="40.049999999999997"/>
    <n v="4"/>
    <n v="8.01"/>
    <n v="168.21"/>
    <d v="2019-01-25T00:00:00"/>
    <d v="1899-12-30T11:40:00"/>
    <s v="Efectivo"/>
    <n v="160.19999999999999"/>
    <n v="8.01"/>
    <n v="9.6999999999999993"/>
    <n v="1"/>
  </r>
  <r>
    <s v="405-31-3305"/>
    <x v="0"/>
    <x v="0"/>
    <x v="0"/>
    <x v="1"/>
    <x v="5"/>
    <n v="43.13"/>
    <n v="10"/>
    <n v="21.565000000000001"/>
    <n v="452.86500000000001"/>
    <d v="2019-02-02T00:00:00"/>
    <d v="1899-12-30T18:31:00"/>
    <s v="Tarjeta de crédito"/>
    <n v="431.3"/>
    <n v="21.565000000000001"/>
    <n v="5.5"/>
    <n v="2"/>
  </r>
  <r>
    <s v="731-59-7531"/>
    <x v="2"/>
    <x v="2"/>
    <x v="0"/>
    <x v="1"/>
    <x v="0"/>
    <n v="72.569999999999993"/>
    <n v="8"/>
    <n v="29.027999999999999"/>
    <n v="609.58799999999997"/>
    <d v="2019-03-30T00:00:00"/>
    <d v="1899-12-30T17:58:00"/>
    <s v="Efectivo"/>
    <n v="580.55999999999995"/>
    <n v="29.027999999999999"/>
    <n v="4.5999999999999996"/>
    <n v="3"/>
  </r>
  <r>
    <s v="676-39-6028"/>
    <x v="0"/>
    <x v="0"/>
    <x v="0"/>
    <x v="0"/>
    <x v="1"/>
    <n v="64.44"/>
    <n v="5"/>
    <n v="16.11"/>
    <n v="338.31"/>
    <d v="2019-03-30T00:00:00"/>
    <d v="1899-12-30T17:04:00"/>
    <s v="Efectivo"/>
    <n v="322.2"/>
    <n v="16.11"/>
    <n v="6.6"/>
    <n v="3"/>
  </r>
  <r>
    <s v="502-05-1910"/>
    <x v="0"/>
    <x v="0"/>
    <x v="1"/>
    <x v="1"/>
    <x v="0"/>
    <n v="65.180000000000007"/>
    <n v="3"/>
    <n v="9.777000000000001"/>
    <n v="205.31700000000001"/>
    <d v="2019-02-25T00:00:00"/>
    <d v="1899-12-30T20:35:00"/>
    <s v="Tarjeta de crédito"/>
    <n v="195.54"/>
    <n v="9.7769999999999992"/>
    <n v="6.3"/>
    <n v="2"/>
  </r>
  <r>
    <s v="485-30-8700"/>
    <x v="0"/>
    <x v="0"/>
    <x v="1"/>
    <x v="0"/>
    <x v="3"/>
    <n v="33.26"/>
    <n v="5"/>
    <n v="8.3149999999999995"/>
    <n v="174.61500000000001"/>
    <d v="2019-03-18T00:00:00"/>
    <d v="1899-12-30T16:10:00"/>
    <s v="Tarjeta de crédito"/>
    <n v="166.3"/>
    <n v="8.3149999999999995"/>
    <n v="4.2"/>
    <n v="3"/>
  </r>
  <r>
    <s v="598-47-9715"/>
    <x v="1"/>
    <x v="1"/>
    <x v="1"/>
    <x v="1"/>
    <x v="1"/>
    <n v="84.07"/>
    <n v="4"/>
    <n v="16.814"/>
    <n v="353.09399999999999"/>
    <d v="2019-03-07T00:00:00"/>
    <d v="1899-12-30T16:54:00"/>
    <s v="Billetera electrónica"/>
    <n v="336.28"/>
    <n v="16.814"/>
    <n v="4.4000000000000004"/>
    <n v="3"/>
  </r>
  <r>
    <s v="701-69-8742"/>
    <x v="2"/>
    <x v="2"/>
    <x v="1"/>
    <x v="1"/>
    <x v="3"/>
    <n v="34.369999999999997"/>
    <n v="10"/>
    <n v="17.184999999999999"/>
    <n v="360.88499999999999"/>
    <d v="2019-03-16T00:00:00"/>
    <d v="1899-12-30T10:11:00"/>
    <s v="Billetera electrónica"/>
    <n v="343.7"/>
    <n v="17.184999999999999"/>
    <n v="6.7"/>
    <n v="3"/>
  </r>
  <r>
    <s v="575-67-1508"/>
    <x v="0"/>
    <x v="0"/>
    <x v="1"/>
    <x v="1"/>
    <x v="1"/>
    <n v="38.6"/>
    <n v="1"/>
    <n v="1.9300000000000002"/>
    <n v="40.53"/>
    <d v="2019-01-29T00:00:00"/>
    <d v="1899-12-30T11:26:00"/>
    <s v="Billetera electrónica"/>
    <n v="38.6"/>
    <n v="1.93"/>
    <n v="6.7"/>
    <n v="1"/>
  </r>
  <r>
    <s v="541-08-3113"/>
    <x v="1"/>
    <x v="1"/>
    <x v="1"/>
    <x v="1"/>
    <x v="4"/>
    <n v="65.97"/>
    <n v="8"/>
    <n v="26.388000000000002"/>
    <n v="554.14800000000002"/>
    <d v="2019-02-02T00:00:00"/>
    <d v="1899-12-30T20:29:00"/>
    <s v="Efectivo"/>
    <n v="527.76"/>
    <n v="26.388000000000002"/>
    <n v="8.4"/>
    <n v="2"/>
  </r>
  <r>
    <s v="246-11-3901"/>
    <x v="1"/>
    <x v="1"/>
    <x v="1"/>
    <x v="0"/>
    <x v="1"/>
    <n v="32.799999999999997"/>
    <n v="10"/>
    <n v="16.400000000000002"/>
    <n v="344.4"/>
    <d v="2019-02-15T00:00:00"/>
    <d v="1899-12-30T12:12:00"/>
    <s v="Efectivo"/>
    <n v="328"/>
    <n v="16.399999999999999"/>
    <n v="6.2"/>
    <n v="2"/>
  </r>
  <r>
    <s v="674-15-9296"/>
    <x v="0"/>
    <x v="0"/>
    <x v="1"/>
    <x v="1"/>
    <x v="3"/>
    <n v="37.14"/>
    <n v="5"/>
    <n v="9.2850000000000001"/>
    <n v="194.98500000000001"/>
    <d v="2019-01-08T00:00:00"/>
    <d v="1899-12-30T13:05:00"/>
    <s v="Billetera electrónica"/>
    <n v="185.7"/>
    <n v="9.2850000000000001"/>
    <n v="5"/>
    <n v="1"/>
  </r>
  <r>
    <s v="305-18-3552"/>
    <x v="2"/>
    <x v="2"/>
    <x v="0"/>
    <x v="1"/>
    <x v="2"/>
    <n v="60.38"/>
    <n v="10"/>
    <n v="30.190000000000005"/>
    <n v="633.99"/>
    <d v="2019-02-12T00:00:00"/>
    <d v="1899-12-30T16:19:00"/>
    <s v="Efectivo"/>
    <n v="603.79999999999995"/>
    <n v="30.19"/>
    <n v="6"/>
    <n v="2"/>
  </r>
  <r>
    <s v="493-65-6248"/>
    <x v="1"/>
    <x v="1"/>
    <x v="0"/>
    <x v="0"/>
    <x v="3"/>
    <n v="36.979999999999997"/>
    <n v="10"/>
    <n v="18.489999999999998"/>
    <n v="388.29"/>
    <d v="2019-01-01T00:00:00"/>
    <d v="1899-12-30T19:48:00"/>
    <s v="Tarjeta de crédito"/>
    <n v="369.8"/>
    <n v="18.489999999999998"/>
    <n v="7"/>
    <n v="1"/>
  </r>
  <r>
    <s v="438-01-4015"/>
    <x v="2"/>
    <x v="2"/>
    <x v="0"/>
    <x v="0"/>
    <x v="3"/>
    <n v="49.49"/>
    <n v="4"/>
    <n v="9.8980000000000015"/>
    <n v="207.858"/>
    <d v="2019-03-21T00:00:00"/>
    <d v="1899-12-30T15:25:00"/>
    <s v="Billetera electrónica"/>
    <n v="197.96"/>
    <n v="9.8979999999999997"/>
    <n v="6.6"/>
    <n v="3"/>
  </r>
  <r>
    <s v="709-58-4068"/>
    <x v="2"/>
    <x v="2"/>
    <x v="1"/>
    <x v="0"/>
    <x v="5"/>
    <n v="41.09"/>
    <n v="10"/>
    <n v="20.545000000000002"/>
    <n v="431.44499999999999"/>
    <d v="2019-02-28T00:00:00"/>
    <d v="1899-12-30T14:42:00"/>
    <s v="Efectivo"/>
    <n v="410.9"/>
    <n v="20.545000000000002"/>
    <n v="7.3"/>
    <n v="2"/>
  </r>
  <r>
    <s v="795-49-7276"/>
    <x v="0"/>
    <x v="0"/>
    <x v="1"/>
    <x v="1"/>
    <x v="5"/>
    <n v="37.15"/>
    <n v="4"/>
    <n v="7.43"/>
    <n v="156.03"/>
    <d v="2019-03-23T00:00:00"/>
    <d v="1899-12-30T18:59:00"/>
    <s v="Billetera electrónica"/>
    <n v="148.6"/>
    <n v="7.43"/>
    <n v="8.3000000000000007"/>
    <n v="3"/>
  </r>
  <r>
    <s v="556-72-8512"/>
    <x v="1"/>
    <x v="1"/>
    <x v="1"/>
    <x v="1"/>
    <x v="2"/>
    <n v="22.96"/>
    <n v="1"/>
    <n v="1.1480000000000001"/>
    <n v="24.108000000000001"/>
    <d v="2019-01-30T00:00:00"/>
    <d v="1899-12-30T20:47:00"/>
    <s v="Efectivo"/>
    <n v="22.96"/>
    <n v="1.1479999999999999"/>
    <n v="4.3"/>
    <n v="1"/>
  </r>
  <r>
    <s v="627-95-3243"/>
    <x v="2"/>
    <x v="2"/>
    <x v="0"/>
    <x v="0"/>
    <x v="2"/>
    <n v="77.680000000000007"/>
    <n v="9"/>
    <n v="34.95600000000001"/>
    <n v="734.07600000000002"/>
    <d v="2019-02-04T00:00:00"/>
    <d v="1899-12-30T13:21:00"/>
    <s v="Billetera electrónica"/>
    <n v="699.12"/>
    <n v="34.956000000000003"/>
    <n v="9.8000000000000007"/>
    <n v="2"/>
  </r>
  <r>
    <s v="686-41-0932"/>
    <x v="2"/>
    <x v="2"/>
    <x v="1"/>
    <x v="0"/>
    <x v="5"/>
    <n v="34.700000000000003"/>
    <n v="2"/>
    <n v="3.4700000000000006"/>
    <n v="72.87"/>
    <d v="2019-03-13T00:00:00"/>
    <d v="1899-12-30T19:48:00"/>
    <s v="Billetera electrónica"/>
    <n v="69.400000000000006"/>
    <n v="3.47"/>
    <n v="8.1999999999999993"/>
    <n v="3"/>
  </r>
  <r>
    <s v="510-09-5628"/>
    <x v="0"/>
    <x v="0"/>
    <x v="0"/>
    <x v="0"/>
    <x v="5"/>
    <n v="19.66"/>
    <n v="10"/>
    <n v="9.83"/>
    <n v="206.43"/>
    <d v="2019-03-15T00:00:00"/>
    <d v="1899-12-30T18:20:00"/>
    <s v="Tarjeta de crédito"/>
    <n v="196.6"/>
    <n v="9.83"/>
    <n v="7.2"/>
    <n v="3"/>
  </r>
  <r>
    <s v="608-04-3797"/>
    <x v="2"/>
    <x v="2"/>
    <x v="0"/>
    <x v="0"/>
    <x v="0"/>
    <n v="25.32"/>
    <n v="8"/>
    <n v="10.128"/>
    <n v="212.68799999999999"/>
    <d v="2019-03-05T00:00:00"/>
    <d v="1899-12-30T20:24:00"/>
    <s v="Billetera electrónica"/>
    <n v="202.56"/>
    <n v="10.128"/>
    <n v="8.6999999999999993"/>
    <n v="3"/>
  </r>
  <r>
    <s v="148-82-2527"/>
    <x v="1"/>
    <x v="1"/>
    <x v="0"/>
    <x v="0"/>
    <x v="2"/>
    <n v="12.12"/>
    <n v="10"/>
    <n v="6.06"/>
    <n v="127.26"/>
    <d v="2019-03-05T00:00:00"/>
    <d v="1899-12-30T13:44:00"/>
    <s v="Tarjeta de crédito"/>
    <n v="121.2"/>
    <n v="6.06"/>
    <n v="8.4"/>
    <n v="3"/>
  </r>
  <r>
    <s v="437-53-3084"/>
    <x v="2"/>
    <x v="2"/>
    <x v="1"/>
    <x v="1"/>
    <x v="5"/>
    <n v="99.89"/>
    <n v="2"/>
    <n v="9.9890000000000008"/>
    <n v="209.76900000000001"/>
    <d v="2019-02-26T00:00:00"/>
    <d v="1899-12-30T11:48:00"/>
    <s v="Billetera electrónica"/>
    <n v="199.78"/>
    <n v="9.9890000000000008"/>
    <n v="7.1"/>
    <n v="2"/>
  </r>
  <r>
    <s v="632-32-4574"/>
    <x v="2"/>
    <x v="2"/>
    <x v="1"/>
    <x v="1"/>
    <x v="3"/>
    <n v="75.92"/>
    <n v="8"/>
    <n v="30.368000000000002"/>
    <n v="637.72799999999995"/>
    <d v="2019-03-20T00:00:00"/>
    <d v="1899-12-30T14:14:00"/>
    <s v="Efectivo"/>
    <n v="607.36"/>
    <n v="30.367999999999999"/>
    <n v="5.5"/>
    <n v="3"/>
  </r>
  <r>
    <s v="556-97-7101"/>
    <x v="1"/>
    <x v="1"/>
    <x v="1"/>
    <x v="0"/>
    <x v="1"/>
    <n v="63.22"/>
    <n v="2"/>
    <n v="6.3220000000000001"/>
    <n v="132.762"/>
    <d v="2019-01-01T00:00:00"/>
    <d v="1899-12-30T15:51:00"/>
    <s v="Efectivo"/>
    <n v="126.44"/>
    <n v="6.3220000000000001"/>
    <n v="8.5"/>
    <n v="1"/>
  </r>
  <r>
    <s v="862-59-8517"/>
    <x v="1"/>
    <x v="1"/>
    <x v="1"/>
    <x v="0"/>
    <x v="4"/>
    <n v="90.24"/>
    <n v="6"/>
    <n v="27.071999999999999"/>
    <n v="568.51199999999994"/>
    <d v="2019-01-27T00:00:00"/>
    <d v="1899-12-30T11:17:00"/>
    <s v="Efectivo"/>
    <n v="541.44000000000005"/>
    <n v="27.071999999999999"/>
    <n v="6.2"/>
    <n v="1"/>
  </r>
  <r>
    <s v="401-18-8016"/>
    <x v="2"/>
    <x v="2"/>
    <x v="0"/>
    <x v="0"/>
    <x v="3"/>
    <n v="98.13"/>
    <n v="1"/>
    <n v="4.9065000000000003"/>
    <n v="103.0365"/>
    <d v="2019-01-21T00:00:00"/>
    <d v="1899-12-30T17:36:00"/>
    <s v="Efectivo"/>
    <n v="98.13"/>
    <n v="4.9065000000000003"/>
    <n v="8.9"/>
    <n v="1"/>
  </r>
  <r>
    <s v="420-18-8989"/>
    <x v="0"/>
    <x v="0"/>
    <x v="0"/>
    <x v="0"/>
    <x v="3"/>
    <n v="51.52"/>
    <n v="8"/>
    <n v="20.608000000000004"/>
    <n v="432.76799999999997"/>
    <d v="2019-02-02T00:00:00"/>
    <d v="1899-12-30T15:47:00"/>
    <s v="Efectivo"/>
    <n v="412.16"/>
    <n v="20.608000000000001"/>
    <n v="9.6"/>
    <n v="2"/>
  </r>
  <r>
    <s v="277-63-2961"/>
    <x v="2"/>
    <x v="2"/>
    <x v="0"/>
    <x v="1"/>
    <x v="3"/>
    <n v="73.97"/>
    <n v="1"/>
    <n v="3.6985000000000001"/>
    <n v="77.668499999999995"/>
    <d v="2019-02-03T00:00:00"/>
    <d v="1899-12-30T15:53:00"/>
    <s v="Tarjeta de crédito"/>
    <n v="73.97"/>
    <n v="3.6985000000000001"/>
    <n v="5.4"/>
    <n v="2"/>
  </r>
  <r>
    <s v="573-98-8548"/>
    <x v="1"/>
    <x v="1"/>
    <x v="0"/>
    <x v="0"/>
    <x v="5"/>
    <n v="31.9"/>
    <n v="1"/>
    <n v="1.595"/>
    <n v="33.494999999999997"/>
    <d v="2019-01-05T00:00:00"/>
    <d v="1899-12-30T12:40:00"/>
    <s v="Billetera electrónica"/>
    <n v="31.9"/>
    <n v="1.595"/>
    <n v="9.1"/>
    <n v="1"/>
  </r>
  <r>
    <s v="620-02-2046"/>
    <x v="1"/>
    <x v="1"/>
    <x v="1"/>
    <x v="1"/>
    <x v="2"/>
    <n v="69.400000000000006"/>
    <n v="2"/>
    <n v="6.9400000000000013"/>
    <n v="145.74"/>
    <d v="2019-01-27T00:00:00"/>
    <d v="1899-12-30T19:48:00"/>
    <s v="Billetera electrónica"/>
    <n v="138.80000000000001"/>
    <n v="6.94"/>
    <n v="9"/>
    <n v="1"/>
  </r>
  <r>
    <s v="282-35-2475"/>
    <x v="2"/>
    <x v="2"/>
    <x v="1"/>
    <x v="0"/>
    <x v="3"/>
    <n v="93.31"/>
    <n v="2"/>
    <n v="9.3310000000000013"/>
    <n v="195.95099999999999"/>
    <d v="2019-03-25T00:00:00"/>
    <d v="1899-12-30T17:53:00"/>
    <s v="Efectivo"/>
    <n v="186.62"/>
    <n v="9.3309999999999995"/>
    <n v="6.3"/>
    <n v="3"/>
  </r>
  <r>
    <s v="511-54-3087"/>
    <x v="2"/>
    <x v="2"/>
    <x v="1"/>
    <x v="1"/>
    <x v="3"/>
    <n v="88.45"/>
    <n v="1"/>
    <n v="4.4225000000000003"/>
    <n v="92.872500000000002"/>
    <d v="2019-02-25T00:00:00"/>
    <d v="1899-12-30T16:36:00"/>
    <s v="Tarjeta de crédito"/>
    <n v="88.45"/>
    <n v="4.4225000000000003"/>
    <n v="9.5"/>
    <n v="2"/>
  </r>
  <r>
    <s v="726-29-6793"/>
    <x v="0"/>
    <x v="0"/>
    <x v="0"/>
    <x v="1"/>
    <x v="1"/>
    <n v="24.18"/>
    <n v="8"/>
    <n v="9.6720000000000006"/>
    <n v="203.11199999999999"/>
    <d v="2019-01-28T00:00:00"/>
    <d v="1899-12-30T20:54:00"/>
    <s v="Billetera electrónica"/>
    <n v="193.44"/>
    <n v="9.6720000000000006"/>
    <n v="9.8000000000000007"/>
    <n v="1"/>
  </r>
  <r>
    <s v="387-49-4215"/>
    <x v="2"/>
    <x v="2"/>
    <x v="0"/>
    <x v="0"/>
    <x v="3"/>
    <n v="48.5"/>
    <n v="3"/>
    <n v="7.2750000000000004"/>
    <n v="152.77500000000001"/>
    <d v="2019-01-08T00:00:00"/>
    <d v="1899-12-30T12:50:00"/>
    <s v="Efectivo"/>
    <n v="145.5"/>
    <n v="7.2750000000000004"/>
    <n v="6.7"/>
    <n v="1"/>
  </r>
  <r>
    <s v="862-17-9201"/>
    <x v="2"/>
    <x v="2"/>
    <x v="1"/>
    <x v="0"/>
    <x v="4"/>
    <n v="84.05"/>
    <n v="6"/>
    <n v="25.215"/>
    <n v="529.51499999999999"/>
    <d v="2019-01-29T00:00:00"/>
    <d v="1899-12-30T10:48:00"/>
    <s v="Tarjeta de crédito"/>
    <n v="504.3"/>
    <n v="25.215"/>
    <n v="7.7"/>
    <n v="1"/>
  </r>
  <r>
    <s v="291-21-5991"/>
    <x v="2"/>
    <x v="2"/>
    <x v="0"/>
    <x v="1"/>
    <x v="0"/>
    <n v="61.29"/>
    <n v="5"/>
    <n v="15.3225"/>
    <n v="321.77249999999998"/>
    <d v="2019-03-29T00:00:00"/>
    <d v="1899-12-30T14:28:00"/>
    <s v="Efectivo"/>
    <n v="306.45"/>
    <n v="15.3225"/>
    <n v="7"/>
    <n v="3"/>
  </r>
  <r>
    <s v="602-80-9671"/>
    <x v="1"/>
    <x v="1"/>
    <x v="0"/>
    <x v="0"/>
    <x v="2"/>
    <n v="15.95"/>
    <n v="6"/>
    <n v="4.7849999999999993"/>
    <n v="100.485"/>
    <d v="2019-02-09T00:00:00"/>
    <d v="1899-12-30T17:15:00"/>
    <s v="Tarjeta de crédito"/>
    <n v="95.7"/>
    <n v="4.7850000000000001"/>
    <n v="5.0999999999999996"/>
    <n v="2"/>
  </r>
  <r>
    <s v="347-72-6115"/>
    <x v="2"/>
    <x v="2"/>
    <x v="0"/>
    <x v="0"/>
    <x v="3"/>
    <n v="90.74"/>
    <n v="7"/>
    <n v="31.759"/>
    <n v="666.93899999999996"/>
    <d v="2019-01-16T00:00:00"/>
    <d v="1899-12-30T18:03:00"/>
    <s v="Tarjeta de crédito"/>
    <n v="635.17999999999995"/>
    <n v="31.759"/>
    <n v="6.2"/>
    <n v="1"/>
  </r>
  <r>
    <s v="209-61-0206"/>
    <x v="0"/>
    <x v="0"/>
    <x v="1"/>
    <x v="0"/>
    <x v="2"/>
    <n v="42.91"/>
    <n v="5"/>
    <n v="10.727499999999999"/>
    <n v="225.2775"/>
    <d v="2019-01-05T00:00:00"/>
    <d v="1899-12-30T17:29:00"/>
    <s v="Billetera electrónica"/>
    <n v="214.55"/>
    <n v="10.727499999999999"/>
    <n v="6.1"/>
    <n v="1"/>
  </r>
  <r>
    <s v="595-27-4851"/>
    <x v="0"/>
    <x v="0"/>
    <x v="1"/>
    <x v="0"/>
    <x v="5"/>
    <n v="54.28"/>
    <n v="7"/>
    <n v="18.998000000000001"/>
    <n v="398.95800000000003"/>
    <d v="2019-01-27T00:00:00"/>
    <d v="1899-12-30T18:05:00"/>
    <s v="Billetera electrónica"/>
    <n v="379.96"/>
    <n v="18.998000000000001"/>
    <n v="9.3000000000000007"/>
    <n v="1"/>
  </r>
  <r>
    <s v="189-52-0236"/>
    <x v="0"/>
    <x v="0"/>
    <x v="1"/>
    <x v="1"/>
    <x v="1"/>
    <n v="99.55"/>
    <n v="7"/>
    <n v="34.842500000000001"/>
    <n v="731.6925"/>
    <d v="2019-03-14T00:00:00"/>
    <d v="1899-12-30T12:07:00"/>
    <s v="Efectivo"/>
    <n v="696.85"/>
    <n v="34.842500000000001"/>
    <n v="7.6"/>
    <n v="3"/>
  </r>
  <r>
    <s v="503-07-0930"/>
    <x v="1"/>
    <x v="1"/>
    <x v="0"/>
    <x v="1"/>
    <x v="3"/>
    <n v="58.39"/>
    <n v="7"/>
    <n v="20.436500000000002"/>
    <n v="429.16649999999998"/>
    <d v="2019-02-23T00:00:00"/>
    <d v="1899-12-30T19:49:00"/>
    <s v="Tarjeta de crédito"/>
    <n v="408.73"/>
    <n v="20.436499999999999"/>
    <n v="8.1999999999999993"/>
    <n v="2"/>
  </r>
  <r>
    <s v="413-20-6708"/>
    <x v="1"/>
    <x v="1"/>
    <x v="0"/>
    <x v="0"/>
    <x v="5"/>
    <n v="51.47"/>
    <n v="1"/>
    <n v="2.5735000000000001"/>
    <n v="54.043500000000002"/>
    <d v="2019-03-18T00:00:00"/>
    <d v="1899-12-30T15:52:00"/>
    <s v="Billetera electrónica"/>
    <n v="51.47"/>
    <n v="2.5735000000000001"/>
    <n v="8.5"/>
    <n v="3"/>
  </r>
  <r>
    <s v="425-85-2085"/>
    <x v="2"/>
    <x v="2"/>
    <x v="0"/>
    <x v="1"/>
    <x v="0"/>
    <n v="54.86"/>
    <n v="5"/>
    <n v="13.715000000000002"/>
    <n v="288.01499999999999"/>
    <d v="2019-03-29T00:00:00"/>
    <d v="1899-12-30T16:48:00"/>
    <s v="Billetera electrónica"/>
    <n v="274.3"/>
    <n v="13.715"/>
    <n v="9.8000000000000007"/>
    <n v="3"/>
  </r>
  <r>
    <s v="521-18-7827"/>
    <x v="1"/>
    <x v="1"/>
    <x v="0"/>
    <x v="1"/>
    <x v="2"/>
    <n v="39.39"/>
    <n v="5"/>
    <n v="9.8475000000000001"/>
    <n v="206.79750000000001"/>
    <d v="2019-01-22T00:00:00"/>
    <d v="1899-12-30T20:46:00"/>
    <s v="Tarjeta de crédito"/>
    <n v="196.95"/>
    <n v="9.8475000000000001"/>
    <n v="8.6999999999999993"/>
    <n v="1"/>
  </r>
  <r>
    <s v="220-28-1851"/>
    <x v="0"/>
    <x v="0"/>
    <x v="1"/>
    <x v="1"/>
    <x v="2"/>
    <n v="34.729999999999997"/>
    <n v="2"/>
    <n v="3.4729999999999999"/>
    <n v="72.933000000000007"/>
    <d v="2019-03-01T00:00:00"/>
    <d v="1899-12-30T18:14:00"/>
    <s v="Billetera electrónica"/>
    <n v="69.459999999999994"/>
    <n v="3.4729999999999999"/>
    <n v="9.6999999999999993"/>
    <n v="3"/>
  </r>
  <r>
    <s v="600-38-9738"/>
    <x v="1"/>
    <x v="1"/>
    <x v="0"/>
    <x v="1"/>
    <x v="3"/>
    <n v="71.92"/>
    <n v="5"/>
    <n v="17.98"/>
    <n v="377.58"/>
    <d v="2019-01-17T00:00:00"/>
    <d v="1899-12-30T15:05:00"/>
    <s v="Tarjeta de crédito"/>
    <n v="359.6"/>
    <n v="17.98"/>
    <n v="4.3"/>
    <n v="1"/>
  </r>
  <r>
    <s v="734-91-1155"/>
    <x v="2"/>
    <x v="2"/>
    <x v="1"/>
    <x v="0"/>
    <x v="1"/>
    <n v="45.71"/>
    <n v="3"/>
    <n v="6.8565000000000005"/>
    <n v="143.98650000000001"/>
    <d v="2019-03-26T00:00:00"/>
    <d v="1899-12-30T10:34:00"/>
    <s v="Tarjeta de crédito"/>
    <n v="137.13"/>
    <n v="6.8564999999999996"/>
    <n v="7.7"/>
    <n v="3"/>
  </r>
  <r>
    <s v="451-28-5717"/>
    <x v="1"/>
    <x v="1"/>
    <x v="0"/>
    <x v="0"/>
    <x v="2"/>
    <n v="83.17"/>
    <n v="6"/>
    <n v="24.951000000000001"/>
    <n v="523.971"/>
    <d v="2019-03-20T00:00:00"/>
    <d v="1899-12-30T11:23:00"/>
    <s v="Efectivo"/>
    <n v="499.02"/>
    <n v="24.951000000000001"/>
    <n v="7.3"/>
    <n v="3"/>
  </r>
  <r>
    <s v="609-81-8548"/>
    <x v="0"/>
    <x v="0"/>
    <x v="0"/>
    <x v="0"/>
    <x v="2"/>
    <n v="37.44"/>
    <n v="6"/>
    <n v="11.231999999999999"/>
    <n v="235.87200000000001"/>
    <d v="2019-02-06T00:00:00"/>
    <d v="1899-12-30T13:55:00"/>
    <s v="Tarjeta de crédito"/>
    <n v="224.64"/>
    <n v="11.231999999999999"/>
    <n v="5.9"/>
    <n v="2"/>
  </r>
  <r>
    <s v="133-14-7229"/>
    <x v="1"/>
    <x v="1"/>
    <x v="1"/>
    <x v="1"/>
    <x v="0"/>
    <n v="62.87"/>
    <n v="2"/>
    <n v="6.2869999999999999"/>
    <n v="132.02699999999999"/>
    <d v="2019-01-01T00:00:00"/>
    <d v="1899-12-30T11:43:00"/>
    <s v="Efectivo"/>
    <n v="125.74"/>
    <n v="6.2869999999999999"/>
    <n v="5"/>
    <n v="1"/>
  </r>
  <r>
    <s v="534-01-4457"/>
    <x v="0"/>
    <x v="0"/>
    <x v="1"/>
    <x v="1"/>
    <x v="4"/>
    <n v="81.709999999999994"/>
    <n v="6"/>
    <n v="24.513000000000002"/>
    <n v="514.77300000000002"/>
    <d v="2019-01-27T00:00:00"/>
    <d v="1899-12-30T14:36:00"/>
    <s v="Tarjeta de crédito"/>
    <n v="490.26"/>
    <n v="24.513000000000002"/>
    <n v="8"/>
    <n v="1"/>
  </r>
  <r>
    <s v="719-89-8991"/>
    <x v="0"/>
    <x v="0"/>
    <x v="0"/>
    <x v="0"/>
    <x v="3"/>
    <n v="91.41"/>
    <n v="5"/>
    <n v="22.852499999999999"/>
    <n v="479.90249999999997"/>
    <d v="2019-02-25T00:00:00"/>
    <d v="1899-12-30T16:03:00"/>
    <s v="Billetera electrónica"/>
    <n v="457.05"/>
    <n v="22.852499999999999"/>
    <n v="7.1"/>
    <n v="2"/>
  </r>
  <r>
    <s v="286-62-6248"/>
    <x v="2"/>
    <x v="2"/>
    <x v="1"/>
    <x v="1"/>
    <x v="5"/>
    <n v="39.21"/>
    <n v="4"/>
    <n v="7.8420000000000005"/>
    <n v="164.68199999999999"/>
    <d v="2019-01-16T00:00:00"/>
    <d v="1899-12-30T20:03:00"/>
    <s v="Tarjeta de crédito"/>
    <n v="156.84"/>
    <n v="7.8419999999999996"/>
    <n v="9"/>
    <n v="1"/>
  </r>
  <r>
    <s v="339-38-9982"/>
    <x v="2"/>
    <x v="2"/>
    <x v="0"/>
    <x v="1"/>
    <x v="5"/>
    <n v="59.86"/>
    <n v="2"/>
    <n v="5.9860000000000007"/>
    <n v="125.706"/>
    <d v="2019-01-13T00:00:00"/>
    <d v="1899-12-30T14:55:00"/>
    <s v="Billetera electrónica"/>
    <n v="119.72"/>
    <n v="5.9859999999999998"/>
    <n v="6.7"/>
    <n v="1"/>
  </r>
  <r>
    <s v="827-44-5872"/>
    <x v="2"/>
    <x v="2"/>
    <x v="0"/>
    <x v="0"/>
    <x v="4"/>
    <n v="54.36"/>
    <n v="10"/>
    <n v="27.180000000000003"/>
    <n v="570.78"/>
    <d v="2019-02-07T00:00:00"/>
    <d v="1899-12-30T11:28:00"/>
    <s v="Tarjeta de crédito"/>
    <n v="543.6"/>
    <n v="27.18"/>
    <n v="6.1"/>
    <n v="2"/>
  </r>
  <r>
    <s v="827-77-7633"/>
    <x v="0"/>
    <x v="0"/>
    <x v="1"/>
    <x v="1"/>
    <x v="3"/>
    <n v="98.09"/>
    <n v="9"/>
    <n v="44.140500000000003"/>
    <n v="926.95050000000003"/>
    <d v="2019-02-17T00:00:00"/>
    <d v="1899-12-30T19:41:00"/>
    <s v="Efectivo"/>
    <n v="882.81"/>
    <n v="44.140500000000003"/>
    <n v="9.3000000000000007"/>
    <n v="2"/>
  </r>
  <r>
    <s v="287-83-1405"/>
    <x v="0"/>
    <x v="0"/>
    <x v="1"/>
    <x v="1"/>
    <x v="0"/>
    <n v="25.43"/>
    <n v="6"/>
    <n v="7.6289999999999996"/>
    <n v="160.209"/>
    <d v="2019-02-12T00:00:00"/>
    <d v="1899-12-30T19:01:00"/>
    <s v="Billetera electrónica"/>
    <n v="152.58000000000001"/>
    <n v="7.6289999999999996"/>
    <n v="7"/>
    <n v="2"/>
  </r>
  <r>
    <s v="435-13-4908"/>
    <x v="0"/>
    <x v="0"/>
    <x v="0"/>
    <x v="1"/>
    <x v="5"/>
    <n v="86.68"/>
    <n v="8"/>
    <n v="34.672000000000004"/>
    <n v="728.11199999999997"/>
    <d v="2019-01-24T00:00:00"/>
    <d v="1899-12-30T18:04:00"/>
    <s v="Tarjeta de crédito"/>
    <n v="693.44"/>
    <n v="34.671999999999997"/>
    <n v="7.2"/>
    <n v="1"/>
  </r>
  <r>
    <s v="857-67-9057"/>
    <x v="2"/>
    <x v="2"/>
    <x v="1"/>
    <x v="1"/>
    <x v="1"/>
    <n v="22.95"/>
    <n v="10"/>
    <n v="11.475000000000001"/>
    <n v="240.97499999999999"/>
    <d v="2019-02-06T00:00:00"/>
    <d v="1899-12-30T19:20:00"/>
    <s v="Billetera electrónica"/>
    <n v="229.5"/>
    <n v="11.475"/>
    <n v="8.1999999999999993"/>
    <n v="2"/>
  </r>
  <r>
    <s v="236-27-1144"/>
    <x v="1"/>
    <x v="1"/>
    <x v="1"/>
    <x v="0"/>
    <x v="4"/>
    <n v="16.309999999999999"/>
    <n v="9"/>
    <n v="7.3395000000000001"/>
    <n v="154.12950000000001"/>
    <d v="2019-03-26T00:00:00"/>
    <d v="1899-12-30T10:31:00"/>
    <s v="Billetera electrónica"/>
    <n v="146.79"/>
    <n v="7.3395000000000001"/>
    <n v="8.4"/>
    <n v="3"/>
  </r>
  <r>
    <s v="892-05-6689"/>
    <x v="0"/>
    <x v="0"/>
    <x v="1"/>
    <x v="0"/>
    <x v="2"/>
    <n v="28.32"/>
    <n v="5"/>
    <n v="7.08"/>
    <n v="148.68"/>
    <d v="2019-03-11T00:00:00"/>
    <d v="1899-12-30T13:28:00"/>
    <s v="Billetera electrónica"/>
    <n v="141.6"/>
    <n v="7.08"/>
    <n v="6.2"/>
    <n v="3"/>
  </r>
  <r>
    <s v="583-41-4548"/>
    <x v="1"/>
    <x v="1"/>
    <x v="1"/>
    <x v="1"/>
    <x v="2"/>
    <n v="16.670000000000002"/>
    <n v="7"/>
    <n v="5.8345000000000011"/>
    <n v="122.5245"/>
    <d v="2019-02-07T00:00:00"/>
    <d v="1899-12-30T11:36:00"/>
    <s v="Billetera electrónica"/>
    <n v="116.69"/>
    <n v="5.8345000000000002"/>
    <n v="7.4"/>
    <n v="2"/>
  </r>
  <r>
    <s v="339-12-4827"/>
    <x v="2"/>
    <x v="2"/>
    <x v="0"/>
    <x v="0"/>
    <x v="5"/>
    <n v="73.959999999999994"/>
    <n v="1"/>
    <n v="3.698"/>
    <n v="77.658000000000001"/>
    <d v="2019-01-05T00:00:00"/>
    <d v="1899-12-30T11:32:00"/>
    <s v="Tarjeta de crédito"/>
    <n v="73.959999999999994"/>
    <n v="3.698"/>
    <n v="5"/>
    <n v="1"/>
  </r>
  <r>
    <s v="643-38-7867"/>
    <x v="0"/>
    <x v="0"/>
    <x v="1"/>
    <x v="1"/>
    <x v="2"/>
    <n v="97.94"/>
    <n v="1"/>
    <n v="4.8970000000000002"/>
    <n v="102.837"/>
    <d v="2019-03-07T00:00:00"/>
    <d v="1899-12-30T11:44:00"/>
    <s v="Billetera electrónica"/>
    <n v="97.94"/>
    <n v="4.8970000000000002"/>
    <n v="6.9"/>
    <n v="3"/>
  </r>
  <r>
    <s v="308-81-0538"/>
    <x v="0"/>
    <x v="0"/>
    <x v="1"/>
    <x v="0"/>
    <x v="5"/>
    <n v="73.05"/>
    <n v="4"/>
    <n v="14.61"/>
    <n v="306.81"/>
    <d v="2019-02-25T00:00:00"/>
    <d v="1899-12-30T17:16:00"/>
    <s v="Tarjeta de crédito"/>
    <n v="292.2"/>
    <n v="14.61"/>
    <n v="4.9000000000000004"/>
    <n v="2"/>
  </r>
  <r>
    <s v="358-88-9262"/>
    <x v="1"/>
    <x v="1"/>
    <x v="0"/>
    <x v="0"/>
    <x v="4"/>
    <n v="87.48"/>
    <n v="6"/>
    <n v="26.244"/>
    <n v="551.12400000000002"/>
    <d v="2019-02-01T00:00:00"/>
    <d v="1899-12-30T18:43:00"/>
    <s v="Billetera electrónica"/>
    <n v="524.88"/>
    <n v="26.244"/>
    <n v="5.0999999999999996"/>
    <n v="2"/>
  </r>
  <r>
    <s v="460-35-4390"/>
    <x v="0"/>
    <x v="0"/>
    <x v="1"/>
    <x v="1"/>
    <x v="2"/>
    <n v="30.68"/>
    <n v="3"/>
    <n v="4.6019999999999994"/>
    <n v="96.641999999999996"/>
    <d v="2019-01-22T00:00:00"/>
    <d v="1899-12-30T11:00:00"/>
    <s v="Billetera electrónica"/>
    <n v="92.04"/>
    <n v="4.6020000000000003"/>
    <n v="9.1"/>
    <n v="1"/>
  </r>
  <r>
    <s v="343-87-0864"/>
    <x v="1"/>
    <x v="1"/>
    <x v="0"/>
    <x v="1"/>
    <x v="0"/>
    <n v="75.88"/>
    <n v="1"/>
    <n v="3.794"/>
    <n v="79.674000000000007"/>
    <d v="2019-01-03T00:00:00"/>
    <d v="1899-12-30T10:30:00"/>
    <s v="Tarjeta de crédito"/>
    <n v="75.88"/>
    <n v="3.794"/>
    <n v="7.1"/>
    <n v="1"/>
  </r>
  <r>
    <s v="173-50-1108"/>
    <x v="2"/>
    <x v="2"/>
    <x v="0"/>
    <x v="0"/>
    <x v="3"/>
    <n v="20.18"/>
    <n v="4"/>
    <n v="4.0360000000000005"/>
    <n v="84.756"/>
    <d v="2019-02-13T00:00:00"/>
    <d v="1899-12-30T12:14:00"/>
    <s v="Tarjeta de crédito"/>
    <n v="80.72"/>
    <n v="4.0359999999999996"/>
    <n v="5"/>
    <n v="2"/>
  </r>
  <r>
    <s v="243-47-2663"/>
    <x v="1"/>
    <x v="1"/>
    <x v="0"/>
    <x v="1"/>
    <x v="1"/>
    <n v="18.77"/>
    <n v="6"/>
    <n v="5.6310000000000002"/>
    <n v="118.251"/>
    <d v="2019-01-28T00:00:00"/>
    <d v="1899-12-30T16:43:00"/>
    <s v="Tarjeta de crédito"/>
    <n v="112.62"/>
    <n v="5.6310000000000002"/>
    <n v="5.5"/>
    <n v="1"/>
  </r>
  <r>
    <s v="841-18-8232"/>
    <x v="2"/>
    <x v="2"/>
    <x v="1"/>
    <x v="0"/>
    <x v="4"/>
    <n v="71.2"/>
    <n v="1"/>
    <n v="3.5600000000000005"/>
    <n v="74.760000000000005"/>
    <d v="2019-01-05T00:00:00"/>
    <d v="1899-12-30T20:40:00"/>
    <s v="Tarjeta de crédito"/>
    <n v="71.2"/>
    <n v="3.56"/>
    <n v="9.1999999999999993"/>
    <n v="1"/>
  </r>
  <r>
    <s v="701-23-5550"/>
    <x v="2"/>
    <x v="2"/>
    <x v="0"/>
    <x v="1"/>
    <x v="2"/>
    <n v="38.81"/>
    <n v="4"/>
    <n v="7.7620000000000005"/>
    <n v="163.00200000000001"/>
    <d v="2019-03-19T00:00:00"/>
    <d v="1899-12-30T13:40:00"/>
    <s v="Billetera electrónica"/>
    <n v="155.24"/>
    <n v="7.7619999999999996"/>
    <n v="4.9000000000000004"/>
    <n v="3"/>
  </r>
  <r>
    <s v="647-50-1224"/>
    <x v="0"/>
    <x v="0"/>
    <x v="1"/>
    <x v="0"/>
    <x v="5"/>
    <n v="29.42"/>
    <n v="10"/>
    <n v="14.710000000000003"/>
    <n v="308.91000000000003"/>
    <d v="2019-01-12T00:00:00"/>
    <d v="1899-12-30T16:23:00"/>
    <s v="Billetera electrónica"/>
    <n v="294.2"/>
    <n v="14.71"/>
    <n v="8.9"/>
    <n v="1"/>
  </r>
  <r>
    <s v="541-48-8554"/>
    <x v="0"/>
    <x v="0"/>
    <x v="1"/>
    <x v="1"/>
    <x v="3"/>
    <n v="60.95"/>
    <n v="9"/>
    <n v="27.427500000000006"/>
    <n v="575.97749999999996"/>
    <d v="2019-01-07T00:00:00"/>
    <d v="1899-12-30T12:08:00"/>
    <s v="Tarjeta de crédito"/>
    <n v="548.54999999999995"/>
    <n v="27.427499999999998"/>
    <n v="6"/>
    <n v="1"/>
  </r>
  <r>
    <s v="539-21-7227"/>
    <x v="2"/>
    <x v="2"/>
    <x v="1"/>
    <x v="0"/>
    <x v="3"/>
    <n v="51.54"/>
    <n v="5"/>
    <n v="12.885"/>
    <n v="270.58499999999998"/>
    <d v="2019-01-26T00:00:00"/>
    <d v="1899-12-30T17:45:00"/>
    <s v="Efectivo"/>
    <n v="257.7"/>
    <n v="12.885"/>
    <n v="4.2"/>
    <n v="1"/>
  </r>
  <r>
    <s v="213-32-1216"/>
    <x v="0"/>
    <x v="0"/>
    <x v="1"/>
    <x v="0"/>
    <x v="1"/>
    <n v="66.06"/>
    <n v="6"/>
    <n v="19.818000000000001"/>
    <n v="416.178"/>
    <d v="2019-01-23T00:00:00"/>
    <d v="1899-12-30T10:28:00"/>
    <s v="Efectivo"/>
    <n v="396.36"/>
    <n v="19.818000000000001"/>
    <n v="7.3"/>
    <n v="1"/>
  </r>
  <r>
    <s v="747-58-7183"/>
    <x v="2"/>
    <x v="2"/>
    <x v="1"/>
    <x v="1"/>
    <x v="5"/>
    <n v="57.27"/>
    <n v="3"/>
    <n v="8.5905000000000005"/>
    <n v="180.40049999999999"/>
    <d v="2019-02-09T00:00:00"/>
    <d v="1899-12-30T20:31:00"/>
    <s v="Billetera electrónica"/>
    <n v="171.81"/>
    <n v="8.5905000000000005"/>
    <n v="6.5"/>
    <n v="2"/>
  </r>
  <r>
    <s v="582-52-8065"/>
    <x v="2"/>
    <x v="2"/>
    <x v="1"/>
    <x v="0"/>
    <x v="5"/>
    <n v="54.31"/>
    <n v="9"/>
    <n v="24.439500000000002"/>
    <n v="513.22950000000003"/>
    <d v="2019-02-22T00:00:00"/>
    <d v="1899-12-30T10:49:00"/>
    <s v="Efectivo"/>
    <n v="488.79"/>
    <n v="24.439499999999999"/>
    <n v="8.9"/>
    <n v="2"/>
  </r>
  <r>
    <s v="210-57-1719"/>
    <x v="2"/>
    <x v="2"/>
    <x v="1"/>
    <x v="0"/>
    <x v="0"/>
    <n v="58.24"/>
    <n v="9"/>
    <n v="26.207999999999998"/>
    <n v="550.36800000000005"/>
    <d v="2019-02-05T00:00:00"/>
    <d v="1899-12-30T12:34:00"/>
    <s v="Efectivo"/>
    <n v="524.16"/>
    <n v="26.207999999999998"/>
    <n v="9.6999999999999993"/>
    <n v="2"/>
  </r>
  <r>
    <s v="399-69-4630"/>
    <x v="1"/>
    <x v="1"/>
    <x v="1"/>
    <x v="1"/>
    <x v="1"/>
    <n v="22.21"/>
    <n v="6"/>
    <n v="6.6630000000000003"/>
    <n v="139.923"/>
    <d v="2019-03-07T00:00:00"/>
    <d v="1899-12-30T10:23:00"/>
    <s v="Tarjeta de crédito"/>
    <n v="133.26"/>
    <n v="6.6630000000000003"/>
    <n v="8.6"/>
    <n v="3"/>
  </r>
  <r>
    <s v="134-75-2619"/>
    <x v="0"/>
    <x v="0"/>
    <x v="0"/>
    <x v="1"/>
    <x v="1"/>
    <n v="19.32"/>
    <n v="7"/>
    <n v="6.7620000000000005"/>
    <n v="142.00200000000001"/>
    <d v="2019-03-25T00:00:00"/>
    <d v="1899-12-30T18:51:00"/>
    <s v="Efectivo"/>
    <n v="135.24"/>
    <n v="6.7619999999999996"/>
    <n v="6.9"/>
    <n v="3"/>
  </r>
  <r>
    <s v="356-44-8813"/>
    <x v="2"/>
    <x v="2"/>
    <x v="1"/>
    <x v="1"/>
    <x v="2"/>
    <n v="37.479999999999997"/>
    <n v="3"/>
    <n v="5.6219999999999999"/>
    <n v="118.062"/>
    <d v="2019-01-20T00:00:00"/>
    <d v="1899-12-30T13:45:00"/>
    <s v="Tarjeta de crédito"/>
    <n v="112.44"/>
    <n v="5.6219999999999999"/>
    <n v="7.7"/>
    <n v="1"/>
  </r>
  <r>
    <s v="198-66-9832"/>
    <x v="2"/>
    <x v="2"/>
    <x v="0"/>
    <x v="0"/>
    <x v="5"/>
    <n v="72.040000000000006"/>
    <n v="2"/>
    <n v="7.2040000000000006"/>
    <n v="151.28399999999999"/>
    <d v="2019-02-04T00:00:00"/>
    <d v="1899-12-30T19:38:00"/>
    <s v="Efectivo"/>
    <n v="144.08000000000001"/>
    <n v="7.2039999999999997"/>
    <n v="9.5"/>
    <n v="2"/>
  </r>
  <r>
    <s v="283-26-5248"/>
    <x v="1"/>
    <x v="1"/>
    <x v="0"/>
    <x v="0"/>
    <x v="4"/>
    <n v="98.52"/>
    <n v="10"/>
    <n v="49.26"/>
    <n v="1034.46"/>
    <d v="2019-01-30T00:00:00"/>
    <d v="1899-12-30T20:23:00"/>
    <s v="Billetera electrónica"/>
    <n v="985.2"/>
    <n v="49.26"/>
    <n v="4.5"/>
    <n v="1"/>
  </r>
  <r>
    <s v="712-39-0363"/>
    <x v="0"/>
    <x v="0"/>
    <x v="0"/>
    <x v="1"/>
    <x v="4"/>
    <n v="41.66"/>
    <n v="6"/>
    <n v="12.497999999999999"/>
    <n v="262.45800000000003"/>
    <d v="2019-01-02T00:00:00"/>
    <d v="1899-12-30T15:24:00"/>
    <s v="Billetera electrónica"/>
    <n v="249.96"/>
    <n v="12.497999999999999"/>
    <n v="5.6"/>
    <n v="1"/>
  </r>
  <r>
    <s v="218-59-9410"/>
    <x v="0"/>
    <x v="0"/>
    <x v="0"/>
    <x v="0"/>
    <x v="2"/>
    <n v="72.42"/>
    <n v="3"/>
    <n v="10.863"/>
    <n v="228.12299999999999"/>
    <d v="2019-03-29T00:00:00"/>
    <d v="1899-12-30T16:54:00"/>
    <s v="Billetera electrónica"/>
    <n v="217.26"/>
    <n v="10.863"/>
    <n v="8.1999999999999993"/>
    <n v="3"/>
  </r>
  <r>
    <s v="174-75-0888"/>
    <x v="2"/>
    <x v="2"/>
    <x v="1"/>
    <x v="1"/>
    <x v="1"/>
    <n v="21.58"/>
    <n v="9"/>
    <n v="9.7109999999999985"/>
    <n v="203.93100000000001"/>
    <d v="2019-03-14T00:00:00"/>
    <d v="1899-12-30T12:32:00"/>
    <s v="Efectivo"/>
    <n v="194.22"/>
    <n v="9.7110000000000003"/>
    <n v="7.3"/>
    <n v="3"/>
  </r>
  <r>
    <s v="866-99-7614"/>
    <x v="1"/>
    <x v="1"/>
    <x v="1"/>
    <x v="1"/>
    <x v="4"/>
    <n v="89.2"/>
    <n v="10"/>
    <n v="44.6"/>
    <n v="936.6"/>
    <d v="2019-02-11T00:00:00"/>
    <d v="1899-12-30T15:42:00"/>
    <s v="Tarjeta de crédito"/>
    <n v="892"/>
    <n v="44.6"/>
    <n v="4.4000000000000004"/>
    <n v="2"/>
  </r>
  <r>
    <s v="134-54-4720"/>
    <x v="2"/>
    <x v="2"/>
    <x v="1"/>
    <x v="0"/>
    <x v="1"/>
    <n v="42.42"/>
    <n v="8"/>
    <n v="16.968"/>
    <n v="356.32799999999997"/>
    <d v="2019-01-30T00:00:00"/>
    <d v="1899-12-30T13:58:00"/>
    <s v="Billetera electrónica"/>
    <n v="339.36"/>
    <n v="16.968"/>
    <n v="5.7"/>
    <n v="1"/>
  </r>
  <r>
    <s v="760-90-2357"/>
    <x v="0"/>
    <x v="0"/>
    <x v="0"/>
    <x v="1"/>
    <x v="1"/>
    <n v="74.510000000000005"/>
    <n v="6"/>
    <n v="22.353000000000005"/>
    <n v="469.41300000000001"/>
    <d v="2019-03-20T00:00:00"/>
    <d v="1899-12-30T15:08:00"/>
    <s v="Billetera electrónica"/>
    <n v="447.06"/>
    <n v="22.353000000000002"/>
    <n v="5"/>
    <n v="3"/>
  </r>
  <r>
    <s v="514-37-2845"/>
    <x v="2"/>
    <x v="2"/>
    <x v="1"/>
    <x v="1"/>
    <x v="5"/>
    <n v="99.25"/>
    <n v="2"/>
    <n v="9.9250000000000007"/>
    <n v="208.42500000000001"/>
    <d v="2019-03-20T00:00:00"/>
    <d v="1899-12-30T13:02:00"/>
    <s v="Efectivo"/>
    <n v="198.5"/>
    <n v="9.9250000000000007"/>
    <n v="9"/>
    <n v="3"/>
  </r>
  <r>
    <s v="698-98-5964"/>
    <x v="0"/>
    <x v="0"/>
    <x v="1"/>
    <x v="0"/>
    <x v="4"/>
    <n v="81.209999999999994"/>
    <n v="10"/>
    <n v="40.604999999999997"/>
    <n v="852.70500000000004"/>
    <d v="2019-01-17T00:00:00"/>
    <d v="1899-12-30T13:01:00"/>
    <s v="Tarjeta de crédito"/>
    <n v="812.1"/>
    <n v="40.604999999999997"/>
    <n v="6.3"/>
    <n v="1"/>
  </r>
  <r>
    <s v="718-57-9773"/>
    <x v="1"/>
    <x v="1"/>
    <x v="1"/>
    <x v="0"/>
    <x v="3"/>
    <n v="49.33"/>
    <n v="10"/>
    <n v="24.664999999999999"/>
    <n v="517.96500000000003"/>
    <d v="2019-02-03T00:00:00"/>
    <d v="1899-12-30T16:40:00"/>
    <s v="Tarjeta de crédito"/>
    <n v="493.3"/>
    <n v="24.664999999999999"/>
    <n v="9.4"/>
    <n v="2"/>
  </r>
  <r>
    <s v="651-88-7328"/>
    <x v="0"/>
    <x v="0"/>
    <x v="1"/>
    <x v="0"/>
    <x v="5"/>
    <n v="65.739999999999995"/>
    <n v="9"/>
    <n v="29.582999999999998"/>
    <n v="621.24300000000005"/>
    <d v="2019-01-01T00:00:00"/>
    <d v="1899-12-30T13:55:00"/>
    <s v="Efectivo"/>
    <n v="591.66"/>
    <n v="29.582999999999998"/>
    <n v="7.7"/>
    <n v="1"/>
  </r>
  <r>
    <s v="241-11-2261"/>
    <x v="2"/>
    <x v="2"/>
    <x v="1"/>
    <x v="0"/>
    <x v="5"/>
    <n v="79.86"/>
    <n v="7"/>
    <n v="27.951000000000001"/>
    <n v="586.971"/>
    <d v="2019-01-10T00:00:00"/>
    <d v="1899-12-30T10:33:00"/>
    <s v="Tarjeta de crédito"/>
    <n v="559.02"/>
    <n v="27.951000000000001"/>
    <n v="5.5"/>
    <n v="1"/>
  </r>
  <r>
    <s v="408-26-9866"/>
    <x v="1"/>
    <x v="1"/>
    <x v="1"/>
    <x v="0"/>
    <x v="3"/>
    <n v="73.98"/>
    <n v="7"/>
    <n v="25.893000000000001"/>
    <n v="543.75300000000004"/>
    <d v="2019-03-02T00:00:00"/>
    <d v="1899-12-30T16:42:00"/>
    <s v="Billetera electrónica"/>
    <n v="517.86"/>
    <n v="25.893000000000001"/>
    <n v="4.0999999999999996"/>
    <n v="3"/>
  </r>
  <r>
    <s v="834-83-1826"/>
    <x v="2"/>
    <x v="2"/>
    <x v="0"/>
    <x v="0"/>
    <x v="2"/>
    <n v="82.04"/>
    <n v="5"/>
    <n v="20.510000000000005"/>
    <n v="430.71"/>
    <d v="2019-02-25T00:00:00"/>
    <d v="1899-12-30T17:16:00"/>
    <s v="Tarjeta de crédito"/>
    <n v="410.2"/>
    <n v="20.51"/>
    <n v="7.6"/>
    <n v="2"/>
  </r>
  <r>
    <s v="343-61-3544"/>
    <x v="2"/>
    <x v="2"/>
    <x v="0"/>
    <x v="1"/>
    <x v="3"/>
    <n v="26.67"/>
    <n v="10"/>
    <n v="13.335000000000003"/>
    <n v="280.03500000000003"/>
    <d v="2019-01-29T00:00:00"/>
    <d v="1899-12-30T11:48:00"/>
    <s v="Efectivo"/>
    <n v="266.7"/>
    <n v="13.335000000000001"/>
    <n v="8.6"/>
    <n v="1"/>
  </r>
  <r>
    <s v="239-48-4278"/>
    <x v="0"/>
    <x v="0"/>
    <x v="0"/>
    <x v="1"/>
    <x v="4"/>
    <n v="10.130000000000001"/>
    <n v="7"/>
    <n v="3.5455000000000005"/>
    <n v="74.455500000000001"/>
    <d v="2019-03-10T00:00:00"/>
    <d v="1899-12-30T19:35:00"/>
    <s v="Billetera electrónica"/>
    <n v="70.91"/>
    <n v="3.5455000000000001"/>
    <n v="8.3000000000000007"/>
    <n v="3"/>
  </r>
  <r>
    <s v="355-34-6244"/>
    <x v="2"/>
    <x v="2"/>
    <x v="1"/>
    <x v="1"/>
    <x v="4"/>
    <n v="72.39"/>
    <n v="2"/>
    <n v="7.2390000000000008"/>
    <n v="152.01900000000001"/>
    <d v="2019-01-13T00:00:00"/>
    <d v="1899-12-30T19:55:00"/>
    <s v="Tarjeta de crédito"/>
    <n v="144.78"/>
    <n v="7.2389999999999999"/>
    <n v="8.1"/>
    <n v="1"/>
  </r>
  <r>
    <s v="550-84-8664"/>
    <x v="0"/>
    <x v="0"/>
    <x v="1"/>
    <x v="1"/>
    <x v="3"/>
    <n v="85.91"/>
    <n v="5"/>
    <n v="21.477499999999999"/>
    <n v="451.02749999999997"/>
    <d v="2019-03-22T00:00:00"/>
    <d v="1899-12-30T14:33:00"/>
    <s v="Tarjeta de crédito"/>
    <n v="429.55"/>
    <n v="21.477499999999999"/>
    <n v="8.6"/>
    <n v="3"/>
  </r>
  <r>
    <s v="339-96-8318"/>
    <x v="2"/>
    <x v="2"/>
    <x v="0"/>
    <x v="1"/>
    <x v="5"/>
    <n v="81.31"/>
    <n v="7"/>
    <n v="28.458500000000004"/>
    <n v="597.62850000000003"/>
    <d v="2019-03-01T00:00:00"/>
    <d v="1899-12-30T19:49:00"/>
    <s v="Billetera electrónica"/>
    <n v="569.16999999999996"/>
    <n v="28.458500000000001"/>
    <n v="6.3"/>
    <n v="3"/>
  </r>
  <r>
    <s v="458-61-0011"/>
    <x v="2"/>
    <x v="2"/>
    <x v="1"/>
    <x v="1"/>
    <x v="4"/>
    <n v="60.3"/>
    <n v="4"/>
    <n v="12.06"/>
    <n v="253.26"/>
    <d v="2019-02-20T00:00:00"/>
    <d v="1899-12-30T18:43:00"/>
    <s v="Efectivo"/>
    <n v="241.2"/>
    <n v="12.06"/>
    <n v="5.8"/>
    <n v="2"/>
  </r>
  <r>
    <s v="592-34-6155"/>
    <x v="1"/>
    <x v="1"/>
    <x v="1"/>
    <x v="1"/>
    <x v="4"/>
    <n v="31.77"/>
    <n v="4"/>
    <n v="6.3540000000000001"/>
    <n v="133.434"/>
    <d v="2019-01-14T00:00:00"/>
    <d v="1899-12-30T14:43:00"/>
    <s v="Billetera electrónica"/>
    <n v="127.08"/>
    <n v="6.3540000000000001"/>
    <n v="6.2"/>
    <n v="1"/>
  </r>
  <r>
    <s v="797-88-0493"/>
    <x v="0"/>
    <x v="0"/>
    <x v="1"/>
    <x v="0"/>
    <x v="0"/>
    <n v="64.27"/>
    <n v="4"/>
    <n v="12.853999999999999"/>
    <n v="269.93400000000003"/>
    <d v="2019-03-26T00:00:00"/>
    <d v="1899-12-30T13:54:00"/>
    <s v="Efectivo"/>
    <n v="257.08"/>
    <n v="12.853999999999999"/>
    <n v="7.7"/>
    <n v="3"/>
  </r>
  <r>
    <s v="207-73-1363"/>
    <x v="2"/>
    <x v="2"/>
    <x v="1"/>
    <x v="1"/>
    <x v="0"/>
    <n v="69.510000000000005"/>
    <n v="2"/>
    <n v="6.9510000000000005"/>
    <n v="145.971"/>
    <d v="2019-03-01T00:00:00"/>
    <d v="1899-12-30T12:15:00"/>
    <s v="Billetera electrónica"/>
    <n v="139.02000000000001"/>
    <n v="6.9509999999999996"/>
    <n v="8.1"/>
    <n v="3"/>
  </r>
  <r>
    <s v="390-31-6381"/>
    <x v="1"/>
    <x v="1"/>
    <x v="1"/>
    <x v="1"/>
    <x v="4"/>
    <n v="27.22"/>
    <n v="3"/>
    <n v="4.0830000000000002"/>
    <n v="85.742999999999995"/>
    <d v="2019-01-07T00:00:00"/>
    <d v="1899-12-30T12:37:00"/>
    <s v="Efectivo"/>
    <n v="81.66"/>
    <n v="4.0830000000000002"/>
    <n v="7.3"/>
    <n v="1"/>
  </r>
  <r>
    <s v="443-82-0585"/>
    <x v="0"/>
    <x v="0"/>
    <x v="0"/>
    <x v="0"/>
    <x v="0"/>
    <n v="77.680000000000007"/>
    <n v="4"/>
    <n v="15.536000000000001"/>
    <n v="326.25599999999997"/>
    <d v="2019-02-01T00:00:00"/>
    <d v="1899-12-30T19:54:00"/>
    <s v="Efectivo"/>
    <n v="310.72000000000003"/>
    <n v="15.536"/>
    <n v="8.4"/>
    <n v="2"/>
  </r>
  <r>
    <s v="339-18-7061"/>
    <x v="1"/>
    <x v="1"/>
    <x v="0"/>
    <x v="0"/>
    <x v="5"/>
    <n v="92.98"/>
    <n v="2"/>
    <n v="9.298"/>
    <n v="195.25800000000001"/>
    <d v="2019-02-13T00:00:00"/>
    <d v="1899-12-30T15:06:00"/>
    <s v="Tarjeta de crédito"/>
    <n v="185.96"/>
    <n v="9.298"/>
    <n v="8"/>
    <n v="2"/>
  </r>
  <r>
    <s v="359-90-3665"/>
    <x v="2"/>
    <x v="2"/>
    <x v="0"/>
    <x v="0"/>
    <x v="5"/>
    <n v="18.079999999999998"/>
    <n v="4"/>
    <n v="3.6159999999999997"/>
    <n v="75.936000000000007"/>
    <d v="2019-01-14T00:00:00"/>
    <d v="1899-12-30T18:03:00"/>
    <s v="Tarjeta de crédito"/>
    <n v="72.319999999999993"/>
    <n v="3.6160000000000001"/>
    <n v="9.5"/>
    <n v="1"/>
  </r>
  <r>
    <s v="375-72-3056"/>
    <x v="2"/>
    <x v="2"/>
    <x v="1"/>
    <x v="1"/>
    <x v="3"/>
    <n v="63.06"/>
    <n v="3"/>
    <n v="9.4590000000000014"/>
    <n v="198.63900000000001"/>
    <d v="2019-01-19T00:00:00"/>
    <d v="1899-12-30T15:58:00"/>
    <s v="Billetera electrónica"/>
    <n v="189.18"/>
    <n v="9.4589999999999996"/>
    <n v="7"/>
    <n v="1"/>
  </r>
  <r>
    <s v="127-47-6963"/>
    <x v="0"/>
    <x v="0"/>
    <x v="1"/>
    <x v="1"/>
    <x v="0"/>
    <n v="51.71"/>
    <n v="4"/>
    <n v="10.342000000000001"/>
    <n v="217.18199999999999"/>
    <d v="2019-03-09T00:00:00"/>
    <d v="1899-12-30T13:53:00"/>
    <s v="Tarjeta de crédito"/>
    <n v="206.84"/>
    <n v="10.342000000000001"/>
    <n v="9.8000000000000007"/>
    <n v="3"/>
  </r>
  <r>
    <s v="278-86-2735"/>
    <x v="0"/>
    <x v="0"/>
    <x v="1"/>
    <x v="0"/>
    <x v="4"/>
    <n v="52.34"/>
    <n v="3"/>
    <n v="7.8510000000000009"/>
    <n v="164.87100000000001"/>
    <d v="2019-03-27T00:00:00"/>
    <d v="1899-12-30T14:03:00"/>
    <s v="Efectivo"/>
    <n v="157.02000000000001"/>
    <n v="7.851"/>
    <n v="9.1999999999999993"/>
    <n v="3"/>
  </r>
  <r>
    <s v="695-28-6250"/>
    <x v="0"/>
    <x v="0"/>
    <x v="1"/>
    <x v="0"/>
    <x v="3"/>
    <n v="43.06"/>
    <n v="5"/>
    <n v="10.765000000000001"/>
    <n v="226.065"/>
    <d v="2019-02-04T00:00:00"/>
    <d v="1899-12-30T16:38:00"/>
    <s v="Billetera electrónica"/>
    <n v="215.3"/>
    <n v="10.765000000000001"/>
    <n v="7.7"/>
    <n v="2"/>
  </r>
  <r>
    <s v="379-17-6588"/>
    <x v="1"/>
    <x v="1"/>
    <x v="1"/>
    <x v="1"/>
    <x v="5"/>
    <n v="59.61"/>
    <n v="10"/>
    <n v="29.805000000000003"/>
    <n v="625.90499999999997"/>
    <d v="2019-03-14T00:00:00"/>
    <d v="1899-12-30T11:07:00"/>
    <s v="Efectivo"/>
    <n v="596.1"/>
    <n v="29.805"/>
    <n v="5.3"/>
    <n v="3"/>
  </r>
  <r>
    <s v="227-50-3718"/>
    <x v="0"/>
    <x v="0"/>
    <x v="1"/>
    <x v="1"/>
    <x v="0"/>
    <n v="14.62"/>
    <n v="5"/>
    <n v="3.6549999999999998"/>
    <n v="76.754999999999995"/>
    <d v="2019-03-04T00:00:00"/>
    <d v="1899-12-30T12:23:00"/>
    <s v="Efectivo"/>
    <n v="73.099999999999994"/>
    <n v="3.6549999999999998"/>
    <n v="4.4000000000000004"/>
    <n v="3"/>
  </r>
  <r>
    <s v="302-15-2162"/>
    <x v="1"/>
    <x v="1"/>
    <x v="0"/>
    <x v="1"/>
    <x v="0"/>
    <n v="46.53"/>
    <n v="6"/>
    <n v="13.959000000000001"/>
    <n v="293.13900000000001"/>
    <d v="2019-03-03T00:00:00"/>
    <d v="1899-12-30T10:54:00"/>
    <s v="Tarjeta de crédito"/>
    <n v="279.18"/>
    <n v="13.959"/>
    <n v="4.3"/>
    <n v="3"/>
  </r>
  <r>
    <s v="788-07-8452"/>
    <x v="1"/>
    <x v="1"/>
    <x v="0"/>
    <x v="0"/>
    <x v="2"/>
    <n v="24.24"/>
    <n v="7"/>
    <n v="8.484"/>
    <n v="178.16399999999999"/>
    <d v="2019-01-27T00:00:00"/>
    <d v="1899-12-30T17:38:00"/>
    <s v="Billetera electrónica"/>
    <n v="169.68"/>
    <n v="8.484"/>
    <n v="9.4"/>
    <n v="1"/>
  </r>
  <r>
    <s v="560-49-6611"/>
    <x v="0"/>
    <x v="0"/>
    <x v="0"/>
    <x v="0"/>
    <x v="3"/>
    <n v="45.58"/>
    <n v="1"/>
    <n v="2.2789999999999999"/>
    <n v="47.859000000000002"/>
    <d v="2019-02-07T00:00:00"/>
    <d v="1899-12-30T14:13:00"/>
    <s v="Efectivo"/>
    <n v="45.58"/>
    <n v="2.2789999999999999"/>
    <n v="9.8000000000000007"/>
    <n v="2"/>
  </r>
  <r>
    <s v="880-35-0356"/>
    <x v="0"/>
    <x v="0"/>
    <x v="0"/>
    <x v="0"/>
    <x v="3"/>
    <n v="75.2"/>
    <n v="3"/>
    <n v="11.280000000000001"/>
    <n v="236.88"/>
    <d v="2019-02-05T00:00:00"/>
    <d v="1899-12-30T11:51:00"/>
    <s v="Billetera electrónica"/>
    <n v="225.6"/>
    <n v="11.28"/>
    <n v="4.8"/>
    <n v="2"/>
  </r>
  <r>
    <s v="585-11-6748"/>
    <x v="2"/>
    <x v="2"/>
    <x v="0"/>
    <x v="1"/>
    <x v="3"/>
    <n v="96.8"/>
    <n v="3"/>
    <n v="14.52"/>
    <n v="304.92"/>
    <d v="2019-03-15T00:00:00"/>
    <d v="1899-12-30T13:05:00"/>
    <s v="Efectivo"/>
    <n v="290.39999999999998"/>
    <n v="14.52"/>
    <n v="5.3"/>
    <n v="3"/>
  </r>
  <r>
    <s v="470-31-3286"/>
    <x v="2"/>
    <x v="2"/>
    <x v="1"/>
    <x v="1"/>
    <x v="0"/>
    <n v="14.82"/>
    <n v="3"/>
    <n v="2.2230000000000003"/>
    <n v="46.683"/>
    <d v="2019-03-01T00:00:00"/>
    <d v="1899-12-30T11:30:00"/>
    <s v="Tarjeta de crédito"/>
    <n v="44.46"/>
    <n v="2.2229999999999999"/>
    <n v="8.6999999999999993"/>
    <n v="3"/>
  </r>
  <r>
    <s v="152-68-2907"/>
    <x v="0"/>
    <x v="0"/>
    <x v="1"/>
    <x v="1"/>
    <x v="4"/>
    <n v="52.2"/>
    <n v="3"/>
    <n v="7.8300000000000018"/>
    <n v="164.43"/>
    <d v="2019-02-15T00:00:00"/>
    <d v="1899-12-30T13:30:00"/>
    <s v="Tarjeta de crédito"/>
    <n v="156.6"/>
    <n v="7.83"/>
    <n v="9.5"/>
    <n v="2"/>
  </r>
  <r>
    <s v="123-35-4896"/>
    <x v="1"/>
    <x v="1"/>
    <x v="1"/>
    <x v="0"/>
    <x v="3"/>
    <n v="46.66"/>
    <n v="9"/>
    <n v="20.997"/>
    <n v="440.93700000000001"/>
    <d v="2019-02-17T00:00:00"/>
    <d v="1899-12-30T19:11:00"/>
    <s v="Billetera electrónica"/>
    <n v="419.94"/>
    <n v="20.997"/>
    <n v="5.3"/>
    <n v="2"/>
  </r>
  <r>
    <s v="258-69-7810"/>
    <x v="1"/>
    <x v="1"/>
    <x v="1"/>
    <x v="0"/>
    <x v="5"/>
    <n v="36.85"/>
    <n v="5"/>
    <n v="9.2125000000000004"/>
    <n v="193.46250000000001"/>
    <d v="2019-01-26T00:00:00"/>
    <d v="1899-12-30T18:53:00"/>
    <s v="Efectivo"/>
    <n v="184.25"/>
    <n v="9.2125000000000004"/>
    <n v="9.1999999999999993"/>
    <n v="1"/>
  </r>
  <r>
    <s v="334-64-2006"/>
    <x v="0"/>
    <x v="0"/>
    <x v="0"/>
    <x v="0"/>
    <x v="2"/>
    <n v="70.319999999999993"/>
    <n v="2"/>
    <n v="7.032"/>
    <n v="147.672"/>
    <d v="2019-03-24T00:00:00"/>
    <d v="1899-12-30T14:22:00"/>
    <s v="Billetera electrónica"/>
    <n v="140.63999999999999"/>
    <n v="7.032"/>
    <n v="9.6"/>
    <n v="3"/>
  </r>
  <r>
    <s v="219-61-4139"/>
    <x v="1"/>
    <x v="1"/>
    <x v="1"/>
    <x v="1"/>
    <x v="1"/>
    <n v="83.08"/>
    <n v="1"/>
    <n v="4.1539999999999999"/>
    <n v="87.233999999999995"/>
    <d v="2019-01-23T00:00:00"/>
    <d v="1899-12-30T17:16:00"/>
    <s v="Billetera electrónica"/>
    <n v="83.08"/>
    <n v="4.1539999999999999"/>
    <n v="6.4"/>
    <n v="1"/>
  </r>
  <r>
    <s v="881-41-7302"/>
    <x v="1"/>
    <x v="1"/>
    <x v="1"/>
    <x v="0"/>
    <x v="5"/>
    <n v="64.989999999999995"/>
    <n v="1"/>
    <n v="3.2494999999999998"/>
    <n v="68.239500000000007"/>
    <d v="2019-01-26T00:00:00"/>
    <d v="1899-12-30T10:06:00"/>
    <s v="Tarjeta de crédito"/>
    <n v="64.989999999999995"/>
    <n v="3.2494999999999998"/>
    <n v="4.5"/>
    <n v="1"/>
  </r>
  <r>
    <s v="373-09-4567"/>
    <x v="1"/>
    <x v="1"/>
    <x v="1"/>
    <x v="1"/>
    <x v="4"/>
    <n v="77.56"/>
    <n v="10"/>
    <n v="38.78"/>
    <n v="814.38"/>
    <d v="2019-03-14T00:00:00"/>
    <d v="1899-12-30T20:35:00"/>
    <s v="Billetera electrónica"/>
    <n v="775.6"/>
    <n v="38.78"/>
    <n v="6.9"/>
    <n v="3"/>
  </r>
  <r>
    <s v="642-30-6693"/>
    <x v="2"/>
    <x v="2"/>
    <x v="1"/>
    <x v="0"/>
    <x v="3"/>
    <n v="54.51"/>
    <n v="6"/>
    <n v="16.353000000000002"/>
    <n v="343.41300000000001"/>
    <d v="2019-03-17T00:00:00"/>
    <d v="1899-12-30T13:54:00"/>
    <s v="Billetera electrónica"/>
    <n v="327.06"/>
    <n v="16.353000000000002"/>
    <n v="7.8"/>
    <n v="3"/>
  </r>
  <r>
    <s v="484-22-8230"/>
    <x v="1"/>
    <x v="1"/>
    <x v="0"/>
    <x v="0"/>
    <x v="5"/>
    <n v="51.89"/>
    <n v="7"/>
    <n v="18.1615"/>
    <n v="381.39150000000001"/>
    <d v="2019-01-08T00:00:00"/>
    <d v="1899-12-30T20:08:00"/>
    <s v="Efectivo"/>
    <n v="363.23"/>
    <n v="18.1615"/>
    <n v="4.5"/>
    <n v="1"/>
  </r>
  <r>
    <s v="830-58-2383"/>
    <x v="2"/>
    <x v="2"/>
    <x v="1"/>
    <x v="1"/>
    <x v="2"/>
    <n v="31.75"/>
    <n v="4"/>
    <n v="6.3500000000000005"/>
    <n v="133.35"/>
    <d v="2019-02-08T00:00:00"/>
    <d v="1899-12-30T15:26:00"/>
    <s v="Efectivo"/>
    <n v="127"/>
    <n v="6.35"/>
    <n v="8.6"/>
    <n v="2"/>
  </r>
  <r>
    <s v="559-98-9873"/>
    <x v="0"/>
    <x v="0"/>
    <x v="0"/>
    <x v="0"/>
    <x v="5"/>
    <n v="53.65"/>
    <n v="7"/>
    <n v="18.7775"/>
    <n v="394.32749999999999"/>
    <d v="2019-02-10T00:00:00"/>
    <d v="1899-12-30T12:56:00"/>
    <s v="Billetera electrónica"/>
    <n v="375.55"/>
    <n v="18.7775"/>
    <n v="5.2"/>
    <n v="2"/>
  </r>
  <r>
    <s v="544-32-5024"/>
    <x v="1"/>
    <x v="1"/>
    <x v="0"/>
    <x v="0"/>
    <x v="4"/>
    <n v="49.79"/>
    <n v="4"/>
    <n v="9.9580000000000002"/>
    <n v="209.11799999999999"/>
    <d v="2019-03-28T00:00:00"/>
    <d v="1899-12-30T19:16:00"/>
    <s v="Tarjeta de crédito"/>
    <n v="199.16"/>
    <n v="9.9580000000000002"/>
    <n v="6.4"/>
    <n v="3"/>
  </r>
  <r>
    <s v="318-12-0304"/>
    <x v="0"/>
    <x v="0"/>
    <x v="1"/>
    <x v="1"/>
    <x v="5"/>
    <n v="30.61"/>
    <n v="1"/>
    <n v="1.5305"/>
    <n v="32.140500000000003"/>
    <d v="2019-01-23T00:00:00"/>
    <d v="1899-12-30T12:20:00"/>
    <s v="Billetera electrónica"/>
    <n v="30.61"/>
    <n v="1.5305"/>
    <n v="5.2"/>
    <n v="1"/>
  </r>
  <r>
    <s v="349-97-8902"/>
    <x v="2"/>
    <x v="2"/>
    <x v="0"/>
    <x v="1"/>
    <x v="4"/>
    <n v="57.89"/>
    <n v="2"/>
    <n v="5.7890000000000006"/>
    <n v="121.569"/>
    <d v="2019-01-17T00:00:00"/>
    <d v="1899-12-30T10:37:00"/>
    <s v="Billetera electrónica"/>
    <n v="115.78"/>
    <n v="5.7889999999999997"/>
    <n v="8.9"/>
    <n v="1"/>
  </r>
  <r>
    <s v="421-95-9805"/>
    <x v="0"/>
    <x v="0"/>
    <x v="1"/>
    <x v="0"/>
    <x v="1"/>
    <n v="28.96"/>
    <n v="1"/>
    <n v="1.4480000000000002"/>
    <n v="30.408000000000001"/>
    <d v="2019-02-07T00:00:00"/>
    <d v="1899-12-30T10:18:00"/>
    <s v="Tarjeta de crédito"/>
    <n v="28.96"/>
    <n v="1.448"/>
    <n v="6.2"/>
    <n v="2"/>
  </r>
  <r>
    <s v="277-35-5865"/>
    <x v="1"/>
    <x v="1"/>
    <x v="0"/>
    <x v="0"/>
    <x v="4"/>
    <n v="98.97"/>
    <n v="9"/>
    <n v="44.536500000000004"/>
    <n v="935.26649999999995"/>
    <d v="2019-03-09T00:00:00"/>
    <d v="1899-12-30T11:23:00"/>
    <s v="Efectivo"/>
    <n v="890.73"/>
    <n v="44.536499999999997"/>
    <n v="6.7"/>
    <n v="3"/>
  </r>
  <r>
    <s v="789-23-8625"/>
    <x v="2"/>
    <x v="2"/>
    <x v="0"/>
    <x v="1"/>
    <x v="5"/>
    <n v="93.22"/>
    <n v="3"/>
    <n v="13.982999999999999"/>
    <n v="293.64299999999997"/>
    <d v="2019-01-24T00:00:00"/>
    <d v="1899-12-30T11:45:00"/>
    <s v="Efectivo"/>
    <n v="279.66000000000003"/>
    <n v="13.983000000000001"/>
    <n v="7.2"/>
    <n v="1"/>
  </r>
  <r>
    <s v="284-54-4231"/>
    <x v="1"/>
    <x v="1"/>
    <x v="0"/>
    <x v="1"/>
    <x v="3"/>
    <n v="80.930000000000007"/>
    <n v="1"/>
    <n v="4.0465000000000009"/>
    <n v="84.976500000000001"/>
    <d v="2019-01-19T00:00:00"/>
    <d v="1899-12-30T16:08:00"/>
    <s v="Tarjeta de crédito"/>
    <n v="80.930000000000007"/>
    <n v="4.0465"/>
    <n v="9"/>
    <n v="1"/>
  </r>
  <r>
    <s v="443-59-0061"/>
    <x v="0"/>
    <x v="0"/>
    <x v="0"/>
    <x v="1"/>
    <x v="4"/>
    <n v="67.45"/>
    <n v="10"/>
    <n v="33.725000000000001"/>
    <n v="708.22500000000002"/>
    <d v="2019-02-03T00:00:00"/>
    <d v="1899-12-30T11:25:00"/>
    <s v="Billetera electrónica"/>
    <n v="674.5"/>
    <n v="33.725000000000001"/>
    <n v="4.2"/>
    <n v="2"/>
  </r>
  <r>
    <s v="509-29-3912"/>
    <x v="0"/>
    <x v="0"/>
    <x v="0"/>
    <x v="0"/>
    <x v="3"/>
    <n v="38.72"/>
    <n v="9"/>
    <n v="17.424000000000003"/>
    <n v="365.904"/>
    <d v="2019-03-20T00:00:00"/>
    <d v="1899-12-30T12:24:00"/>
    <s v="Billetera electrónica"/>
    <n v="348.48"/>
    <n v="17.423999999999999"/>
    <n v="4.2"/>
    <n v="3"/>
  </r>
  <r>
    <s v="327-40-9673"/>
    <x v="2"/>
    <x v="2"/>
    <x v="0"/>
    <x v="1"/>
    <x v="3"/>
    <n v="72.599999999999994"/>
    <n v="6"/>
    <n v="21.78"/>
    <n v="457.38"/>
    <d v="2019-01-13T00:00:00"/>
    <d v="1899-12-30T19:51:00"/>
    <s v="Efectivo"/>
    <n v="435.6"/>
    <n v="21.78"/>
    <n v="6.9"/>
    <n v="1"/>
  </r>
  <r>
    <s v="840-19-2096"/>
    <x v="1"/>
    <x v="1"/>
    <x v="0"/>
    <x v="1"/>
    <x v="1"/>
    <n v="87.91"/>
    <n v="5"/>
    <n v="21.977499999999999"/>
    <n v="461.52749999999997"/>
    <d v="2019-03-14T00:00:00"/>
    <d v="1899-12-30T18:10:00"/>
    <s v="Billetera electrónica"/>
    <n v="439.55"/>
    <n v="21.977499999999999"/>
    <n v="4.4000000000000004"/>
    <n v="3"/>
  </r>
  <r>
    <s v="828-46-6863"/>
    <x v="0"/>
    <x v="0"/>
    <x v="0"/>
    <x v="1"/>
    <x v="4"/>
    <n v="98.53"/>
    <n v="6"/>
    <n v="29.559000000000005"/>
    <n v="620.73900000000003"/>
    <d v="2019-01-23T00:00:00"/>
    <d v="1899-12-30T11:22:00"/>
    <s v="Tarjeta de crédito"/>
    <n v="591.17999999999995"/>
    <n v="29.559000000000001"/>
    <n v="4"/>
    <n v="1"/>
  </r>
  <r>
    <s v="641-96-3695"/>
    <x v="1"/>
    <x v="1"/>
    <x v="0"/>
    <x v="0"/>
    <x v="5"/>
    <n v="43.46"/>
    <n v="6"/>
    <n v="13.038"/>
    <n v="273.798"/>
    <d v="2019-02-07T00:00:00"/>
    <d v="1899-12-30T17:55:00"/>
    <s v="Billetera electrónica"/>
    <n v="260.76"/>
    <n v="13.038"/>
    <n v="8.5"/>
    <n v="2"/>
  </r>
  <r>
    <s v="420-97-3340"/>
    <x v="0"/>
    <x v="0"/>
    <x v="1"/>
    <x v="0"/>
    <x v="4"/>
    <n v="71.680000000000007"/>
    <n v="3"/>
    <n v="10.752000000000002"/>
    <n v="225.792"/>
    <d v="2019-03-28T00:00:00"/>
    <d v="1899-12-30T15:30:00"/>
    <s v="Tarjeta de crédito"/>
    <n v="215.04"/>
    <n v="10.752000000000001"/>
    <n v="9.1999999999999993"/>
    <n v="3"/>
  </r>
  <r>
    <s v="436-54-4512"/>
    <x v="0"/>
    <x v="0"/>
    <x v="0"/>
    <x v="0"/>
    <x v="4"/>
    <n v="91.61"/>
    <n v="1"/>
    <n v="4.5804999999999998"/>
    <n v="96.1905"/>
    <d v="2019-03-20T00:00:00"/>
    <d v="1899-12-30T19:44:00"/>
    <s v="Efectivo"/>
    <n v="91.61"/>
    <n v="4.5804999999999998"/>
    <n v="9.8000000000000007"/>
    <n v="3"/>
  </r>
  <r>
    <s v="670-79-6321"/>
    <x v="2"/>
    <x v="2"/>
    <x v="0"/>
    <x v="0"/>
    <x v="2"/>
    <n v="94.59"/>
    <n v="7"/>
    <n v="33.106500000000004"/>
    <n v="695.23649999999998"/>
    <d v="2019-01-17T00:00:00"/>
    <d v="1899-12-30T15:27:00"/>
    <s v="Tarjeta de crédito"/>
    <n v="662.13"/>
    <n v="33.106499999999997"/>
    <n v="4.9000000000000004"/>
    <n v="1"/>
  </r>
  <r>
    <s v="852-62-7105"/>
    <x v="2"/>
    <x v="2"/>
    <x v="1"/>
    <x v="0"/>
    <x v="5"/>
    <n v="83.25"/>
    <n v="10"/>
    <n v="41.625"/>
    <n v="874.125"/>
    <d v="2019-01-12T00:00:00"/>
    <d v="1899-12-30T11:25:00"/>
    <s v="Tarjeta de crédito"/>
    <n v="832.5"/>
    <n v="41.625"/>
    <n v="4.4000000000000004"/>
    <n v="1"/>
  </r>
  <r>
    <s v="598-06-7312"/>
    <x v="2"/>
    <x v="2"/>
    <x v="0"/>
    <x v="1"/>
    <x v="5"/>
    <n v="91.35"/>
    <n v="1"/>
    <n v="4.5674999999999999"/>
    <n v="95.917500000000004"/>
    <d v="2019-02-16T00:00:00"/>
    <d v="1899-12-30T15:42:00"/>
    <s v="Efectivo"/>
    <n v="91.35"/>
    <n v="4.5674999999999999"/>
    <n v="6.8"/>
    <n v="2"/>
  </r>
  <r>
    <s v="135-13-8269"/>
    <x v="2"/>
    <x v="2"/>
    <x v="0"/>
    <x v="0"/>
    <x v="4"/>
    <n v="78.88"/>
    <n v="2"/>
    <n v="7.8879999999999999"/>
    <n v="165.648"/>
    <d v="2019-01-26T00:00:00"/>
    <d v="1899-12-30T16:04:00"/>
    <s v="Efectivo"/>
    <n v="157.76"/>
    <n v="7.8879999999999999"/>
    <n v="9.1"/>
    <n v="1"/>
  </r>
  <r>
    <s v="816-57-2053"/>
    <x v="0"/>
    <x v="0"/>
    <x v="1"/>
    <x v="1"/>
    <x v="3"/>
    <n v="60.87"/>
    <n v="2"/>
    <n v="6.0869999999999997"/>
    <n v="127.827"/>
    <d v="2019-03-09T00:00:00"/>
    <d v="1899-12-30T12:37:00"/>
    <s v="Billetera electrónica"/>
    <n v="121.74"/>
    <n v="6.0869999999999997"/>
    <n v="8.6999999999999993"/>
    <n v="3"/>
  </r>
  <r>
    <s v="628-90-8624"/>
    <x v="2"/>
    <x v="2"/>
    <x v="0"/>
    <x v="1"/>
    <x v="0"/>
    <n v="82.58"/>
    <n v="10"/>
    <n v="41.29"/>
    <n v="867.09"/>
    <d v="2019-03-14T00:00:00"/>
    <d v="1899-12-30T14:41:00"/>
    <s v="Efectivo"/>
    <n v="825.8"/>
    <n v="41.29"/>
    <n v="5"/>
    <n v="3"/>
  </r>
  <r>
    <s v="856-66-2701"/>
    <x v="0"/>
    <x v="0"/>
    <x v="0"/>
    <x v="1"/>
    <x v="2"/>
    <n v="53.3"/>
    <n v="3"/>
    <n v="7.9949999999999992"/>
    <n v="167.89500000000001"/>
    <d v="2019-01-25T00:00:00"/>
    <d v="1899-12-30T14:19:00"/>
    <s v="Billetera electrónica"/>
    <n v="159.9"/>
    <n v="7.9950000000000001"/>
    <n v="7.5"/>
    <n v="1"/>
  </r>
  <r>
    <s v="308-39-1707"/>
    <x v="0"/>
    <x v="0"/>
    <x v="1"/>
    <x v="0"/>
    <x v="5"/>
    <n v="12.09"/>
    <n v="1"/>
    <n v="0.60450000000000004"/>
    <n v="12.6945"/>
    <d v="2019-01-26T00:00:00"/>
    <d v="1899-12-30T18:19:00"/>
    <s v="Tarjeta de crédito"/>
    <n v="12.09"/>
    <n v="0.60450000000000004"/>
    <n v="8.1999999999999993"/>
    <n v="1"/>
  </r>
  <r>
    <s v="149-61-1929"/>
    <x v="0"/>
    <x v="0"/>
    <x v="1"/>
    <x v="1"/>
    <x v="3"/>
    <n v="64.19"/>
    <n v="10"/>
    <n v="32.094999999999999"/>
    <n v="673.995"/>
    <d v="2019-01-19T00:00:00"/>
    <d v="1899-12-30T14:08:00"/>
    <s v="Tarjeta de crédito"/>
    <n v="641.9"/>
    <n v="32.094999999999999"/>
    <n v="6.7"/>
    <n v="1"/>
  </r>
  <r>
    <s v="655-07-2265"/>
    <x v="0"/>
    <x v="0"/>
    <x v="1"/>
    <x v="1"/>
    <x v="1"/>
    <n v="78.31"/>
    <n v="3"/>
    <n v="11.746500000000001"/>
    <n v="246.6765"/>
    <d v="2019-03-05T00:00:00"/>
    <d v="1899-12-30T16:38:00"/>
    <s v="Billetera electrónica"/>
    <n v="234.93"/>
    <n v="11.746499999999999"/>
    <n v="5.4"/>
    <n v="3"/>
  </r>
  <r>
    <s v="589-02-8023"/>
    <x v="0"/>
    <x v="0"/>
    <x v="0"/>
    <x v="1"/>
    <x v="4"/>
    <n v="83.77"/>
    <n v="2"/>
    <n v="8.3770000000000007"/>
    <n v="175.917"/>
    <d v="2019-01-15T00:00:00"/>
    <d v="1899-12-30T10:54:00"/>
    <s v="Tarjeta de crédito"/>
    <n v="167.54"/>
    <n v="8.3770000000000007"/>
    <n v="7"/>
    <n v="1"/>
  </r>
  <r>
    <s v="420-04-7590"/>
    <x v="2"/>
    <x v="2"/>
    <x v="1"/>
    <x v="1"/>
    <x v="2"/>
    <n v="99.7"/>
    <n v="3"/>
    <n v="14.955000000000002"/>
    <n v="314.05500000000001"/>
    <d v="2019-03-18T00:00:00"/>
    <d v="1899-12-30T11:29:00"/>
    <s v="Billetera electrónica"/>
    <n v="299.10000000000002"/>
    <n v="14.955"/>
    <n v="4.7"/>
    <n v="3"/>
  </r>
  <r>
    <s v="182-88-2763"/>
    <x v="2"/>
    <x v="2"/>
    <x v="0"/>
    <x v="1"/>
    <x v="4"/>
    <n v="79.91"/>
    <n v="3"/>
    <n v="11.986499999999999"/>
    <n v="251.7165"/>
    <d v="2019-03-20T00:00:00"/>
    <d v="1899-12-30T19:28:00"/>
    <s v="Tarjeta de crédito"/>
    <n v="239.73"/>
    <n v="11.986499999999999"/>
    <n v="5"/>
    <n v="3"/>
  </r>
  <r>
    <s v="188-55-0967"/>
    <x v="2"/>
    <x v="2"/>
    <x v="0"/>
    <x v="1"/>
    <x v="0"/>
    <n v="66.47"/>
    <n v="10"/>
    <n v="33.235000000000007"/>
    <n v="697.93499999999995"/>
    <d v="2019-01-15T00:00:00"/>
    <d v="1899-12-30T15:01:00"/>
    <s v="Tarjeta de crédito"/>
    <n v="664.7"/>
    <n v="33.234999999999999"/>
    <n v="5"/>
    <n v="1"/>
  </r>
  <r>
    <s v="610-46-4100"/>
    <x v="0"/>
    <x v="0"/>
    <x v="1"/>
    <x v="1"/>
    <x v="0"/>
    <n v="28.95"/>
    <n v="7"/>
    <n v="10.1325"/>
    <n v="212.7825"/>
    <d v="2019-03-03T00:00:00"/>
    <d v="1899-12-30T20:31:00"/>
    <s v="Tarjeta de crédito"/>
    <n v="202.65"/>
    <n v="10.1325"/>
    <n v="6"/>
    <n v="3"/>
  </r>
  <r>
    <s v="318-81-2368"/>
    <x v="1"/>
    <x v="1"/>
    <x v="1"/>
    <x v="0"/>
    <x v="1"/>
    <n v="46.2"/>
    <n v="1"/>
    <n v="2.31"/>
    <n v="48.51"/>
    <d v="2019-03-19T00:00:00"/>
    <d v="1899-12-30T12:16:00"/>
    <s v="Efectivo"/>
    <n v="46.2"/>
    <n v="2.31"/>
    <n v="6.3"/>
    <n v="3"/>
  </r>
  <r>
    <s v="364-33-8584"/>
    <x v="2"/>
    <x v="2"/>
    <x v="0"/>
    <x v="0"/>
    <x v="4"/>
    <n v="17.63"/>
    <n v="5"/>
    <n v="4.4074999999999998"/>
    <n v="92.557500000000005"/>
    <d v="2019-03-08T00:00:00"/>
    <d v="1899-12-30T15:27:00"/>
    <s v="Efectivo"/>
    <n v="88.15"/>
    <n v="4.4074999999999998"/>
    <n v="8.5"/>
    <n v="3"/>
  </r>
  <r>
    <s v="665-63-9737"/>
    <x v="2"/>
    <x v="2"/>
    <x v="1"/>
    <x v="1"/>
    <x v="5"/>
    <n v="52.42"/>
    <n v="3"/>
    <n v="7.8629999999999995"/>
    <n v="165.12299999999999"/>
    <d v="2019-02-27T00:00:00"/>
    <d v="1899-12-30T17:36:00"/>
    <s v="Billetera electrónica"/>
    <n v="157.26"/>
    <n v="7.8630000000000004"/>
    <n v="7.5"/>
    <n v="2"/>
  </r>
  <r>
    <s v="695-09-5146"/>
    <x v="2"/>
    <x v="2"/>
    <x v="0"/>
    <x v="0"/>
    <x v="4"/>
    <n v="98.79"/>
    <n v="3"/>
    <n v="14.8185"/>
    <n v="311.18849999999998"/>
    <d v="2019-02-23T00:00:00"/>
    <d v="1899-12-30T20:00:00"/>
    <s v="Billetera electrónica"/>
    <n v="296.37"/>
    <n v="14.8185"/>
    <n v="6.4"/>
    <n v="2"/>
  </r>
  <r>
    <s v="155-45-3814"/>
    <x v="1"/>
    <x v="1"/>
    <x v="0"/>
    <x v="0"/>
    <x v="1"/>
    <n v="88.55"/>
    <n v="8"/>
    <n v="35.42"/>
    <n v="743.82"/>
    <d v="2019-03-19T00:00:00"/>
    <d v="1899-12-30T15:29:00"/>
    <s v="Billetera electrónica"/>
    <n v="708.4"/>
    <n v="35.42"/>
    <n v="4.7"/>
    <n v="3"/>
  </r>
  <r>
    <s v="794-32-2436"/>
    <x v="2"/>
    <x v="2"/>
    <x v="0"/>
    <x v="1"/>
    <x v="1"/>
    <n v="55.67"/>
    <n v="2"/>
    <n v="5.5670000000000002"/>
    <n v="116.907"/>
    <d v="2019-03-27T00:00:00"/>
    <d v="1899-12-30T15:08:00"/>
    <s v="Billetera electrónica"/>
    <n v="111.34"/>
    <n v="5.5670000000000002"/>
    <n v="6"/>
    <n v="3"/>
  </r>
  <r>
    <s v="131-15-8856"/>
    <x v="1"/>
    <x v="1"/>
    <x v="0"/>
    <x v="0"/>
    <x v="4"/>
    <n v="72.52"/>
    <n v="8"/>
    <n v="29.007999999999999"/>
    <n v="609.16800000000001"/>
    <d v="2019-03-30T00:00:00"/>
    <d v="1899-12-30T19:26:00"/>
    <s v="Tarjeta de crédito"/>
    <n v="580.16"/>
    <n v="29.007999999999999"/>
    <n v="4"/>
    <n v="3"/>
  </r>
  <r>
    <s v="273-84-2164"/>
    <x v="1"/>
    <x v="1"/>
    <x v="0"/>
    <x v="1"/>
    <x v="1"/>
    <n v="12.05"/>
    <n v="5"/>
    <n v="3.0125000000000002"/>
    <n v="63.262500000000003"/>
    <d v="2019-02-16T00:00:00"/>
    <d v="1899-12-30T15:53:00"/>
    <s v="Billetera electrónica"/>
    <n v="60.25"/>
    <n v="3.0125000000000002"/>
    <n v="5.5"/>
    <n v="2"/>
  </r>
  <r>
    <s v="706-36-6154"/>
    <x v="0"/>
    <x v="0"/>
    <x v="0"/>
    <x v="1"/>
    <x v="2"/>
    <n v="19.36"/>
    <n v="9"/>
    <n v="8.7120000000000015"/>
    <n v="182.952"/>
    <d v="2019-01-18T00:00:00"/>
    <d v="1899-12-30T18:43:00"/>
    <s v="Billetera electrónica"/>
    <n v="174.24"/>
    <n v="8.7119999999999997"/>
    <n v="8.6999999999999993"/>
    <n v="1"/>
  </r>
  <r>
    <s v="778-89-7974"/>
    <x v="1"/>
    <x v="1"/>
    <x v="1"/>
    <x v="1"/>
    <x v="0"/>
    <n v="70.209999999999994"/>
    <n v="6"/>
    <n v="21.063000000000002"/>
    <n v="442.32299999999998"/>
    <d v="2019-03-30T00:00:00"/>
    <d v="1899-12-30T14:58:00"/>
    <s v="Efectivo"/>
    <n v="421.26"/>
    <n v="21.062999999999999"/>
    <n v="7.4"/>
    <n v="3"/>
  </r>
  <r>
    <s v="574-31-8277"/>
    <x v="2"/>
    <x v="2"/>
    <x v="0"/>
    <x v="1"/>
    <x v="5"/>
    <n v="33.630000000000003"/>
    <n v="1"/>
    <n v="1.6815000000000002"/>
    <n v="35.311500000000002"/>
    <d v="2019-03-20T00:00:00"/>
    <d v="1899-12-30T19:55:00"/>
    <s v="Efectivo"/>
    <n v="33.630000000000003"/>
    <n v="1.6815"/>
    <n v="5.6"/>
    <n v="3"/>
  </r>
  <r>
    <s v="859-71-0933"/>
    <x v="1"/>
    <x v="1"/>
    <x v="0"/>
    <x v="0"/>
    <x v="3"/>
    <n v="15.49"/>
    <n v="2"/>
    <n v="1.5490000000000002"/>
    <n v="32.529000000000003"/>
    <d v="2019-01-16T00:00:00"/>
    <d v="1899-12-30T15:10:00"/>
    <s v="Efectivo"/>
    <n v="30.98"/>
    <n v="1.5489999999999999"/>
    <n v="6.3"/>
    <n v="1"/>
  </r>
  <r>
    <s v="740-11-5257"/>
    <x v="1"/>
    <x v="1"/>
    <x v="1"/>
    <x v="1"/>
    <x v="1"/>
    <n v="24.74"/>
    <n v="10"/>
    <n v="12.37"/>
    <n v="259.77"/>
    <d v="2019-02-24T00:00:00"/>
    <d v="1899-12-30T16:44:00"/>
    <s v="Efectivo"/>
    <n v="247.4"/>
    <n v="12.37"/>
    <n v="7.1"/>
    <n v="2"/>
  </r>
  <r>
    <s v="369-82-2676"/>
    <x v="2"/>
    <x v="2"/>
    <x v="1"/>
    <x v="1"/>
    <x v="1"/>
    <n v="75.66"/>
    <n v="5"/>
    <n v="18.914999999999999"/>
    <n v="397.21499999999997"/>
    <d v="2019-01-15T00:00:00"/>
    <d v="1899-12-30T18:22:00"/>
    <s v="Billetera electrónica"/>
    <n v="378.3"/>
    <n v="18.914999999999999"/>
    <n v="7.8"/>
    <n v="1"/>
  </r>
  <r>
    <s v="563-47-4072"/>
    <x v="2"/>
    <x v="2"/>
    <x v="1"/>
    <x v="0"/>
    <x v="0"/>
    <n v="55.81"/>
    <n v="6"/>
    <n v="16.743000000000002"/>
    <n v="351.60300000000001"/>
    <d v="2019-01-22T00:00:00"/>
    <d v="1899-12-30T11:52:00"/>
    <s v="Efectivo"/>
    <n v="334.86"/>
    <n v="16.742999999999999"/>
    <n v="9.9"/>
    <n v="1"/>
  </r>
  <r>
    <s v="742-04-5161"/>
    <x v="0"/>
    <x v="0"/>
    <x v="0"/>
    <x v="1"/>
    <x v="2"/>
    <n v="72.78"/>
    <n v="10"/>
    <n v="36.39"/>
    <n v="764.19"/>
    <d v="2019-02-03T00:00:00"/>
    <d v="1899-12-30T17:24:00"/>
    <s v="Efectivo"/>
    <n v="727.8"/>
    <n v="36.39"/>
    <n v="7.3"/>
    <n v="2"/>
  </r>
  <r>
    <s v="149-15-7606"/>
    <x v="2"/>
    <x v="2"/>
    <x v="0"/>
    <x v="1"/>
    <x v="3"/>
    <n v="37.32"/>
    <n v="9"/>
    <n v="16.794"/>
    <n v="352.67399999999998"/>
    <d v="2019-03-06T00:00:00"/>
    <d v="1899-12-30T15:31:00"/>
    <s v="Billetera electrónica"/>
    <n v="335.88"/>
    <n v="16.794"/>
    <n v="5.0999999999999996"/>
    <n v="3"/>
  </r>
  <r>
    <s v="133-77-3154"/>
    <x v="2"/>
    <x v="2"/>
    <x v="0"/>
    <x v="1"/>
    <x v="5"/>
    <n v="60.18"/>
    <n v="4"/>
    <n v="12.036000000000001"/>
    <n v="252.756"/>
    <d v="2019-02-16T00:00:00"/>
    <d v="1899-12-30T18:04:00"/>
    <s v="Tarjeta de crédito"/>
    <n v="240.72"/>
    <n v="12.036"/>
    <n v="9.4"/>
    <n v="2"/>
  </r>
  <r>
    <s v="169-52-4504"/>
    <x v="0"/>
    <x v="0"/>
    <x v="1"/>
    <x v="0"/>
    <x v="1"/>
    <n v="15.69"/>
    <n v="3"/>
    <n v="2.3534999999999999"/>
    <n v="49.423499999999997"/>
    <d v="2019-03-14T00:00:00"/>
    <d v="1899-12-30T14:13:00"/>
    <s v="Tarjeta de crédito"/>
    <n v="47.07"/>
    <n v="2.3534999999999999"/>
    <n v="5.8"/>
    <n v="3"/>
  </r>
  <r>
    <s v="250-81-7186"/>
    <x v="1"/>
    <x v="1"/>
    <x v="1"/>
    <x v="0"/>
    <x v="1"/>
    <n v="99.69"/>
    <n v="1"/>
    <n v="4.9845000000000006"/>
    <n v="104.67449999999999"/>
    <d v="2019-02-27T00:00:00"/>
    <d v="1899-12-30T10:23:00"/>
    <s v="Tarjeta de crédito"/>
    <n v="99.69"/>
    <n v="4.9844999999999997"/>
    <n v="8"/>
    <n v="2"/>
  </r>
  <r>
    <s v="562-12-5430"/>
    <x v="0"/>
    <x v="0"/>
    <x v="0"/>
    <x v="0"/>
    <x v="5"/>
    <n v="88.15"/>
    <n v="3"/>
    <n v="13.222500000000004"/>
    <n v="277.67250000000001"/>
    <d v="2019-01-18T00:00:00"/>
    <d v="1899-12-30T10:11:00"/>
    <s v="Billetera electrónica"/>
    <n v="264.45"/>
    <n v="13.2225"/>
    <n v="7.9"/>
    <n v="1"/>
  </r>
  <r>
    <s v="816-72-8853"/>
    <x v="0"/>
    <x v="0"/>
    <x v="0"/>
    <x v="0"/>
    <x v="3"/>
    <n v="27.93"/>
    <n v="5"/>
    <n v="6.9825000000000008"/>
    <n v="146.63249999999999"/>
    <d v="2019-01-29T00:00:00"/>
    <d v="1899-12-30T15:48:00"/>
    <s v="Efectivo"/>
    <n v="139.65"/>
    <n v="6.9824999999999999"/>
    <n v="5.9"/>
    <n v="1"/>
  </r>
  <r>
    <s v="491-38-3499"/>
    <x v="0"/>
    <x v="0"/>
    <x v="0"/>
    <x v="1"/>
    <x v="5"/>
    <n v="55.45"/>
    <n v="1"/>
    <n v="2.7725000000000004"/>
    <n v="58.222499999999997"/>
    <d v="2019-02-26T00:00:00"/>
    <d v="1899-12-30T17:46:00"/>
    <s v="Tarjeta de crédito"/>
    <n v="55.45"/>
    <n v="2.7725"/>
    <n v="4.9000000000000004"/>
    <n v="2"/>
  </r>
  <r>
    <s v="322-02-2271"/>
    <x v="2"/>
    <x v="2"/>
    <x v="1"/>
    <x v="0"/>
    <x v="3"/>
    <n v="42.97"/>
    <n v="3"/>
    <n v="6.4455"/>
    <n v="135.35550000000001"/>
    <d v="2019-02-03T00:00:00"/>
    <d v="1899-12-30T11:46:00"/>
    <s v="Efectivo"/>
    <n v="128.91"/>
    <n v="6.4455"/>
    <n v="9.3000000000000007"/>
    <n v="2"/>
  </r>
  <r>
    <s v="842-29-4695"/>
    <x v="1"/>
    <x v="1"/>
    <x v="0"/>
    <x v="1"/>
    <x v="3"/>
    <n v="17.14"/>
    <n v="7"/>
    <n v="5.9990000000000006"/>
    <n v="125.979"/>
    <d v="2019-01-16T00:00:00"/>
    <d v="1899-12-30T12:07:00"/>
    <s v="Tarjeta de crédito"/>
    <n v="119.98"/>
    <n v="5.9989999999999997"/>
    <n v="7.9"/>
    <n v="1"/>
  </r>
  <r>
    <s v="725-67-2480"/>
    <x v="2"/>
    <x v="2"/>
    <x v="0"/>
    <x v="0"/>
    <x v="5"/>
    <n v="58.75"/>
    <n v="6"/>
    <n v="17.625"/>
    <n v="370.125"/>
    <d v="2019-03-24T00:00:00"/>
    <d v="1899-12-30T18:14:00"/>
    <s v="Tarjeta de crédito"/>
    <n v="352.5"/>
    <n v="17.625"/>
    <n v="5.9"/>
    <n v="3"/>
  </r>
  <r>
    <s v="641-51-2661"/>
    <x v="1"/>
    <x v="1"/>
    <x v="0"/>
    <x v="0"/>
    <x v="4"/>
    <n v="87.1"/>
    <n v="10"/>
    <n v="43.550000000000004"/>
    <n v="914.55"/>
    <d v="2019-02-12T00:00:00"/>
    <d v="1899-12-30T14:45:00"/>
    <s v="Tarjeta de crédito"/>
    <n v="871"/>
    <n v="43.55"/>
    <n v="9.9"/>
    <n v="2"/>
  </r>
  <r>
    <s v="714-02-3114"/>
    <x v="1"/>
    <x v="1"/>
    <x v="1"/>
    <x v="0"/>
    <x v="3"/>
    <n v="98.8"/>
    <n v="2"/>
    <n v="9.8800000000000008"/>
    <n v="207.48"/>
    <d v="2019-02-21T00:00:00"/>
    <d v="1899-12-30T11:39:00"/>
    <s v="Efectivo"/>
    <n v="197.6"/>
    <n v="9.8800000000000008"/>
    <n v="7.7"/>
    <n v="2"/>
  </r>
  <r>
    <s v="518-17-2983"/>
    <x v="0"/>
    <x v="0"/>
    <x v="1"/>
    <x v="0"/>
    <x v="5"/>
    <n v="48.63"/>
    <n v="4"/>
    <n v="9.7260000000000009"/>
    <n v="204.24600000000001"/>
    <d v="2019-02-04T00:00:00"/>
    <d v="1899-12-30T15:44:00"/>
    <s v="Billetera electrónica"/>
    <n v="194.52"/>
    <n v="9.7260000000000009"/>
    <n v="7.6"/>
    <n v="2"/>
  </r>
  <r>
    <s v="779-42-2410"/>
    <x v="2"/>
    <x v="2"/>
    <x v="0"/>
    <x v="1"/>
    <x v="4"/>
    <n v="57.74"/>
    <n v="3"/>
    <n v="8.6609999999999996"/>
    <n v="181.881"/>
    <d v="2019-02-20T00:00:00"/>
    <d v="1899-12-30T13:06:00"/>
    <s v="Billetera electrónica"/>
    <n v="173.22"/>
    <n v="8.6609999999999996"/>
    <n v="7.7"/>
    <n v="2"/>
  </r>
  <r>
    <s v="190-14-3147"/>
    <x v="2"/>
    <x v="2"/>
    <x v="1"/>
    <x v="0"/>
    <x v="0"/>
    <n v="17.97"/>
    <n v="4"/>
    <n v="3.5939999999999999"/>
    <n v="75.474000000000004"/>
    <d v="2019-02-23T00:00:00"/>
    <d v="1899-12-30T20:43:00"/>
    <s v="Billetera electrónica"/>
    <n v="71.88"/>
    <n v="3.5939999999999999"/>
    <n v="6.4"/>
    <n v="2"/>
  </r>
  <r>
    <s v="408-66-6712"/>
    <x v="1"/>
    <x v="1"/>
    <x v="0"/>
    <x v="0"/>
    <x v="0"/>
    <n v="47.71"/>
    <n v="6"/>
    <n v="14.313000000000001"/>
    <n v="300.57299999999998"/>
    <d v="2019-02-16T00:00:00"/>
    <d v="1899-12-30T14:19:00"/>
    <s v="Billetera electrónica"/>
    <n v="286.26"/>
    <n v="14.313000000000001"/>
    <n v="4.4000000000000004"/>
    <n v="2"/>
  </r>
  <r>
    <s v="679-22-6530"/>
    <x v="2"/>
    <x v="2"/>
    <x v="1"/>
    <x v="0"/>
    <x v="3"/>
    <n v="40.619999999999997"/>
    <n v="2"/>
    <n v="4.0620000000000003"/>
    <n v="85.302000000000007"/>
    <d v="2019-01-17T00:00:00"/>
    <d v="1899-12-30T10:01:00"/>
    <s v="Tarjeta de crédito"/>
    <n v="81.239999999999995"/>
    <n v="4.0620000000000003"/>
    <n v="4.0999999999999996"/>
    <n v="1"/>
  </r>
  <r>
    <s v="588-47-8641"/>
    <x v="0"/>
    <x v="0"/>
    <x v="0"/>
    <x v="1"/>
    <x v="5"/>
    <n v="56.04"/>
    <n v="10"/>
    <n v="28.02"/>
    <n v="588.41999999999996"/>
    <d v="2019-01-14T00:00:00"/>
    <d v="1899-12-30T19:30:00"/>
    <s v="Billetera electrónica"/>
    <n v="560.4"/>
    <n v="28.02"/>
    <n v="4.4000000000000004"/>
    <n v="1"/>
  </r>
  <r>
    <s v="642-61-4706"/>
    <x v="2"/>
    <x v="2"/>
    <x v="0"/>
    <x v="1"/>
    <x v="4"/>
    <n v="93.4"/>
    <n v="2"/>
    <n v="9.3400000000000016"/>
    <n v="196.14"/>
    <d v="2019-03-30T00:00:00"/>
    <d v="1899-12-30T16:34:00"/>
    <s v="Efectivo"/>
    <n v="186.8"/>
    <n v="9.34"/>
    <n v="5.5"/>
    <n v="3"/>
  </r>
  <r>
    <s v="576-31-4774"/>
    <x v="2"/>
    <x v="2"/>
    <x v="1"/>
    <x v="0"/>
    <x v="0"/>
    <n v="73.41"/>
    <n v="3"/>
    <n v="11.0115"/>
    <n v="231.2415"/>
    <d v="2019-03-02T00:00:00"/>
    <d v="1899-12-30T13:10:00"/>
    <s v="Billetera electrónica"/>
    <n v="220.23"/>
    <n v="11.0115"/>
    <n v="4"/>
    <n v="3"/>
  </r>
  <r>
    <s v="556-41-6224"/>
    <x v="1"/>
    <x v="1"/>
    <x v="1"/>
    <x v="1"/>
    <x v="0"/>
    <n v="33.64"/>
    <n v="8"/>
    <n v="13.456000000000001"/>
    <n v="282.57600000000002"/>
    <d v="2019-02-15T00:00:00"/>
    <d v="1899-12-30T17:10:00"/>
    <s v="Tarjeta de crédito"/>
    <n v="269.12"/>
    <n v="13.456"/>
    <n v="9.3000000000000007"/>
    <n v="2"/>
  </r>
  <r>
    <s v="811-03-8790"/>
    <x v="0"/>
    <x v="0"/>
    <x v="1"/>
    <x v="0"/>
    <x v="1"/>
    <n v="45.48"/>
    <n v="10"/>
    <n v="22.74"/>
    <n v="477.54"/>
    <d v="2019-03-01T00:00:00"/>
    <d v="1899-12-30T10:22:00"/>
    <s v="Tarjeta de crédito"/>
    <n v="454.8"/>
    <n v="22.74"/>
    <n v="4.8"/>
    <n v="3"/>
  </r>
  <r>
    <s v="242-11-3142"/>
    <x v="2"/>
    <x v="2"/>
    <x v="0"/>
    <x v="1"/>
    <x v="5"/>
    <n v="83.77"/>
    <n v="2"/>
    <n v="8.3770000000000007"/>
    <n v="175.917"/>
    <d v="2019-02-24T00:00:00"/>
    <d v="1899-12-30T19:57:00"/>
    <s v="Efectivo"/>
    <n v="167.54"/>
    <n v="8.3770000000000007"/>
    <n v="4.5999999999999996"/>
    <n v="2"/>
  </r>
  <r>
    <s v="752-23-3760"/>
    <x v="2"/>
    <x v="2"/>
    <x v="0"/>
    <x v="0"/>
    <x v="3"/>
    <n v="64.08"/>
    <n v="7"/>
    <n v="22.428000000000001"/>
    <n v="470.988"/>
    <d v="2019-02-19T00:00:00"/>
    <d v="1899-12-30T19:29:00"/>
    <s v="Tarjeta de crédito"/>
    <n v="448.56"/>
    <n v="22.428000000000001"/>
    <n v="7.3"/>
    <n v="2"/>
  </r>
  <r>
    <s v="274-05-5470"/>
    <x v="0"/>
    <x v="0"/>
    <x v="0"/>
    <x v="0"/>
    <x v="4"/>
    <n v="73.47"/>
    <n v="4"/>
    <n v="14.694000000000001"/>
    <n v="308.57400000000001"/>
    <d v="2019-02-23T00:00:00"/>
    <d v="1899-12-30T18:30:00"/>
    <s v="Efectivo"/>
    <n v="293.88"/>
    <n v="14.694000000000001"/>
    <n v="6"/>
    <n v="2"/>
  </r>
  <r>
    <s v="648-94-3045"/>
    <x v="1"/>
    <x v="1"/>
    <x v="1"/>
    <x v="1"/>
    <x v="0"/>
    <n v="58.95"/>
    <n v="10"/>
    <n v="29.475000000000001"/>
    <n v="618.97500000000002"/>
    <d v="2019-02-07T00:00:00"/>
    <d v="1899-12-30T14:27:00"/>
    <s v="Billetera electrónica"/>
    <n v="589.5"/>
    <n v="29.475000000000001"/>
    <n v="8.1"/>
    <n v="2"/>
  </r>
  <r>
    <s v="130-67-4723"/>
    <x v="0"/>
    <x v="0"/>
    <x v="0"/>
    <x v="1"/>
    <x v="4"/>
    <n v="48.5"/>
    <n v="6"/>
    <n v="14.55"/>
    <n v="305.55"/>
    <d v="2019-01-11T00:00:00"/>
    <d v="1899-12-30T13:57:00"/>
    <s v="Billetera electrónica"/>
    <n v="291"/>
    <n v="14.55"/>
    <n v="9.4"/>
    <n v="1"/>
  </r>
  <r>
    <s v="528-87-5606"/>
    <x v="2"/>
    <x v="2"/>
    <x v="0"/>
    <x v="0"/>
    <x v="1"/>
    <n v="39.479999999999997"/>
    <n v="1"/>
    <n v="1.974"/>
    <n v="41.454000000000001"/>
    <d v="2019-02-12T00:00:00"/>
    <d v="1899-12-30T19:43:00"/>
    <s v="Efectivo"/>
    <n v="39.479999999999997"/>
    <n v="1.974"/>
    <n v="6.5"/>
    <n v="2"/>
  </r>
  <r>
    <s v="320-85-2052"/>
    <x v="2"/>
    <x v="2"/>
    <x v="1"/>
    <x v="0"/>
    <x v="3"/>
    <n v="34.81"/>
    <n v="1"/>
    <n v="1.7405000000000002"/>
    <n v="36.5505"/>
    <d v="2019-01-14T00:00:00"/>
    <d v="1899-12-30T10:11:00"/>
    <s v="Tarjeta de crédito"/>
    <n v="34.81"/>
    <n v="1.7404999999999999"/>
    <n v="7"/>
    <n v="1"/>
  </r>
  <r>
    <s v="370-96-0655"/>
    <x v="1"/>
    <x v="1"/>
    <x v="1"/>
    <x v="0"/>
    <x v="5"/>
    <n v="49.32"/>
    <n v="6"/>
    <n v="14.796000000000001"/>
    <n v="310.71600000000001"/>
    <d v="2019-01-09T00:00:00"/>
    <d v="1899-12-30T13:46:00"/>
    <s v="Billetera electrónica"/>
    <n v="295.92"/>
    <n v="14.795999999999999"/>
    <n v="7.1"/>
    <n v="1"/>
  </r>
  <r>
    <s v="105-10-6182"/>
    <x v="0"/>
    <x v="0"/>
    <x v="0"/>
    <x v="1"/>
    <x v="5"/>
    <n v="21.48"/>
    <n v="2"/>
    <n v="2.1480000000000001"/>
    <n v="45.107999999999997"/>
    <d v="2019-02-27T00:00:00"/>
    <d v="1899-12-30T12:22:00"/>
    <s v="Billetera electrónica"/>
    <n v="42.96"/>
    <n v="2.1480000000000001"/>
    <n v="6.6"/>
    <n v="2"/>
  </r>
  <r>
    <s v="510-79-0415"/>
    <x v="2"/>
    <x v="2"/>
    <x v="0"/>
    <x v="0"/>
    <x v="3"/>
    <n v="23.08"/>
    <n v="6"/>
    <n v="6.9239999999999995"/>
    <n v="145.404"/>
    <d v="2019-01-24T00:00:00"/>
    <d v="1899-12-30T19:20:00"/>
    <s v="Billetera electrónica"/>
    <n v="138.47999999999999"/>
    <n v="6.9240000000000004"/>
    <n v="4.9000000000000004"/>
    <n v="1"/>
  </r>
  <r>
    <s v="241-96-5076"/>
    <x v="2"/>
    <x v="2"/>
    <x v="0"/>
    <x v="0"/>
    <x v="2"/>
    <n v="49.1"/>
    <n v="2"/>
    <n v="4.91"/>
    <n v="103.11"/>
    <d v="2019-01-08T00:00:00"/>
    <d v="1899-12-30T12:58:00"/>
    <s v="Tarjeta de crédito"/>
    <n v="98.2"/>
    <n v="4.91"/>
    <n v="6.4"/>
    <n v="1"/>
  </r>
  <r>
    <s v="767-97-4650"/>
    <x v="2"/>
    <x v="2"/>
    <x v="0"/>
    <x v="0"/>
    <x v="3"/>
    <n v="64.83"/>
    <n v="2"/>
    <n v="6.4830000000000005"/>
    <n v="136.143"/>
    <d v="2019-01-08T00:00:00"/>
    <d v="1899-12-30T11:59:00"/>
    <s v="Tarjeta de crédito"/>
    <n v="129.66"/>
    <n v="6.4829999999999997"/>
    <n v="8"/>
    <n v="1"/>
  </r>
  <r>
    <s v="648-83-1321"/>
    <x v="0"/>
    <x v="0"/>
    <x v="0"/>
    <x v="1"/>
    <x v="2"/>
    <n v="63.56"/>
    <n v="10"/>
    <n v="31.78"/>
    <n v="667.38"/>
    <d v="2019-01-16T00:00:00"/>
    <d v="1899-12-30T17:59:00"/>
    <s v="Efectivo"/>
    <n v="635.6"/>
    <n v="31.78"/>
    <n v="4.3"/>
    <n v="1"/>
  </r>
  <r>
    <s v="173-57-2300"/>
    <x v="1"/>
    <x v="1"/>
    <x v="0"/>
    <x v="1"/>
    <x v="3"/>
    <n v="72.88"/>
    <n v="2"/>
    <n v="7.2880000000000003"/>
    <n v="153.048"/>
    <d v="2019-03-13T00:00:00"/>
    <d v="1899-12-30T12:51:00"/>
    <s v="Efectivo"/>
    <n v="145.76"/>
    <n v="7.2880000000000003"/>
    <n v="6.1"/>
    <n v="3"/>
  </r>
  <r>
    <s v="305-03-2383"/>
    <x v="0"/>
    <x v="0"/>
    <x v="1"/>
    <x v="0"/>
    <x v="4"/>
    <n v="67.099999999999994"/>
    <n v="3"/>
    <n v="10.065"/>
    <n v="211.36500000000001"/>
    <d v="2019-02-15T00:00:00"/>
    <d v="1899-12-30T10:36:00"/>
    <s v="Efectivo"/>
    <n v="201.3"/>
    <n v="10.065"/>
    <n v="7.5"/>
    <n v="2"/>
  </r>
  <r>
    <s v="394-55-6384"/>
    <x v="1"/>
    <x v="1"/>
    <x v="0"/>
    <x v="0"/>
    <x v="3"/>
    <n v="70.19"/>
    <n v="9"/>
    <n v="31.585500000000003"/>
    <n v="663.29549999999995"/>
    <d v="2019-01-25T00:00:00"/>
    <d v="1899-12-30T13:38:00"/>
    <s v="Efectivo"/>
    <n v="631.71"/>
    <n v="31.5855"/>
    <n v="6.7"/>
    <n v="1"/>
  </r>
  <r>
    <s v="266-20-6657"/>
    <x v="1"/>
    <x v="1"/>
    <x v="0"/>
    <x v="1"/>
    <x v="4"/>
    <n v="55.04"/>
    <n v="7"/>
    <n v="19.263999999999999"/>
    <n v="404.54399999999998"/>
    <d v="2019-03-12T00:00:00"/>
    <d v="1899-12-30T19:39:00"/>
    <s v="Billetera electrónica"/>
    <n v="385.28"/>
    <n v="19.263999999999999"/>
    <n v="5.2"/>
    <n v="3"/>
  </r>
  <r>
    <s v="689-05-1884"/>
    <x v="0"/>
    <x v="0"/>
    <x v="0"/>
    <x v="1"/>
    <x v="0"/>
    <n v="48.63"/>
    <n v="10"/>
    <n v="24.315000000000001"/>
    <n v="510.61500000000001"/>
    <d v="2019-03-04T00:00:00"/>
    <d v="1899-12-30T12:44:00"/>
    <s v="Efectivo"/>
    <n v="486.3"/>
    <n v="24.315000000000001"/>
    <n v="8.8000000000000007"/>
    <n v="3"/>
  </r>
  <r>
    <s v="196-01-2849"/>
    <x v="1"/>
    <x v="1"/>
    <x v="0"/>
    <x v="0"/>
    <x v="5"/>
    <n v="73.38"/>
    <n v="7"/>
    <n v="25.683"/>
    <n v="539.34299999999996"/>
    <d v="2019-02-10T00:00:00"/>
    <d v="1899-12-30T13:56:00"/>
    <s v="Efectivo"/>
    <n v="513.66"/>
    <n v="25.683"/>
    <n v="9.5"/>
    <n v="2"/>
  </r>
  <r>
    <s v="372-62-5264"/>
    <x v="1"/>
    <x v="1"/>
    <x v="1"/>
    <x v="0"/>
    <x v="4"/>
    <n v="52.6"/>
    <n v="9"/>
    <n v="23.67"/>
    <n v="497.07"/>
    <d v="2019-01-16T00:00:00"/>
    <d v="1899-12-30T14:42:00"/>
    <s v="Efectivo"/>
    <n v="473.4"/>
    <n v="23.67"/>
    <n v="7.6"/>
    <n v="1"/>
  </r>
  <r>
    <s v="800-09-8606"/>
    <x v="0"/>
    <x v="0"/>
    <x v="0"/>
    <x v="0"/>
    <x v="2"/>
    <n v="87.37"/>
    <n v="5"/>
    <n v="21.842500000000001"/>
    <n v="458.6925"/>
    <d v="2019-01-29T00:00:00"/>
    <d v="1899-12-30T19:45:00"/>
    <s v="Efectivo"/>
    <n v="436.85"/>
    <n v="21.842500000000001"/>
    <n v="6.6"/>
    <n v="1"/>
  </r>
  <r>
    <s v="182-52-7000"/>
    <x v="0"/>
    <x v="0"/>
    <x v="0"/>
    <x v="0"/>
    <x v="3"/>
    <n v="27.04"/>
    <n v="4"/>
    <n v="5.4080000000000004"/>
    <n v="113.568"/>
    <d v="2019-01-01T00:00:00"/>
    <d v="1899-12-30T20:26:00"/>
    <s v="Billetera electrónica"/>
    <n v="108.16"/>
    <n v="5.4080000000000004"/>
    <n v="6.9"/>
    <n v="1"/>
  </r>
  <r>
    <s v="826-58-8051"/>
    <x v="2"/>
    <x v="2"/>
    <x v="1"/>
    <x v="1"/>
    <x v="2"/>
    <n v="62.19"/>
    <n v="4"/>
    <n v="12.438000000000001"/>
    <n v="261.19799999999998"/>
    <d v="2019-01-06T00:00:00"/>
    <d v="1899-12-30T19:46:00"/>
    <s v="Billetera electrónica"/>
    <n v="248.76"/>
    <n v="12.438000000000001"/>
    <n v="4.3"/>
    <n v="1"/>
  </r>
  <r>
    <s v="868-06-0466"/>
    <x v="0"/>
    <x v="0"/>
    <x v="0"/>
    <x v="1"/>
    <x v="1"/>
    <n v="69.58"/>
    <n v="9"/>
    <n v="31.311000000000003"/>
    <n v="657.53099999999995"/>
    <d v="2019-02-19T00:00:00"/>
    <d v="1899-12-30T19:38:00"/>
    <s v="Tarjeta de crédito"/>
    <n v="626.22"/>
    <n v="31.311"/>
    <n v="7.8"/>
    <n v="2"/>
  </r>
  <r>
    <s v="751-41-9720"/>
    <x v="1"/>
    <x v="1"/>
    <x v="1"/>
    <x v="1"/>
    <x v="2"/>
    <n v="97.5"/>
    <n v="10"/>
    <n v="48.75"/>
    <n v="1023.75"/>
    <d v="2019-01-12T00:00:00"/>
    <d v="1899-12-30T16:18:00"/>
    <s v="Billetera electrónica"/>
    <n v="975"/>
    <n v="48.75"/>
    <n v="8"/>
    <n v="1"/>
  </r>
  <r>
    <s v="626-43-7888"/>
    <x v="1"/>
    <x v="1"/>
    <x v="1"/>
    <x v="0"/>
    <x v="5"/>
    <n v="60.41"/>
    <n v="8"/>
    <n v="24.164000000000001"/>
    <n v="507.44400000000002"/>
    <d v="2019-02-07T00:00:00"/>
    <d v="1899-12-30T12:23:00"/>
    <s v="Billetera electrónica"/>
    <n v="483.28"/>
    <n v="24.164000000000001"/>
    <n v="9.6"/>
    <n v="2"/>
  </r>
  <r>
    <s v="176-64-7711"/>
    <x v="2"/>
    <x v="2"/>
    <x v="1"/>
    <x v="1"/>
    <x v="4"/>
    <n v="32.32"/>
    <n v="3"/>
    <n v="4.8480000000000008"/>
    <n v="101.80800000000001"/>
    <d v="2019-03-27T00:00:00"/>
    <d v="1899-12-30T19:11:00"/>
    <s v="Tarjeta de crédito"/>
    <n v="96.96"/>
    <n v="4.8479999999999999"/>
    <n v="4.3"/>
    <n v="3"/>
  </r>
  <r>
    <s v="191-29-0321"/>
    <x v="2"/>
    <x v="2"/>
    <x v="0"/>
    <x v="0"/>
    <x v="5"/>
    <n v="19.77"/>
    <n v="10"/>
    <n v="9.8849999999999998"/>
    <n v="207.58500000000001"/>
    <d v="2019-02-27T00:00:00"/>
    <d v="1899-12-30T18:57:00"/>
    <s v="Tarjeta de crédito"/>
    <n v="197.7"/>
    <n v="9.8849999999999998"/>
    <n v="5"/>
    <n v="2"/>
  </r>
  <r>
    <s v="729-06-2010"/>
    <x v="2"/>
    <x v="2"/>
    <x v="0"/>
    <x v="1"/>
    <x v="0"/>
    <n v="80.47"/>
    <n v="9"/>
    <n v="36.211500000000001"/>
    <n v="760.44150000000002"/>
    <d v="2019-01-06T00:00:00"/>
    <d v="1899-12-30T11:18:00"/>
    <s v="Efectivo"/>
    <n v="724.23"/>
    <n v="36.211500000000001"/>
    <n v="9.1999999999999993"/>
    <n v="1"/>
  </r>
  <r>
    <s v="640-48-5028"/>
    <x v="2"/>
    <x v="2"/>
    <x v="0"/>
    <x v="0"/>
    <x v="2"/>
    <n v="88.39"/>
    <n v="9"/>
    <n v="39.775500000000001"/>
    <n v="835.28549999999996"/>
    <d v="2019-03-02T00:00:00"/>
    <d v="1899-12-30T12:40:00"/>
    <s v="Efectivo"/>
    <n v="795.51"/>
    <n v="39.775500000000001"/>
    <n v="6.3"/>
    <n v="3"/>
  </r>
  <r>
    <s v="186-79-9562"/>
    <x v="2"/>
    <x v="2"/>
    <x v="1"/>
    <x v="1"/>
    <x v="0"/>
    <n v="71.77"/>
    <n v="7"/>
    <n v="25.119500000000002"/>
    <n v="527.5095"/>
    <d v="2019-03-29T00:00:00"/>
    <d v="1899-12-30T14:06:00"/>
    <s v="Efectivo"/>
    <n v="502.39"/>
    <n v="25.119499999999999"/>
    <n v="8.9"/>
    <n v="3"/>
  </r>
  <r>
    <s v="834-45-5519"/>
    <x v="2"/>
    <x v="2"/>
    <x v="1"/>
    <x v="0"/>
    <x v="1"/>
    <n v="43"/>
    <n v="4"/>
    <n v="8.6"/>
    <n v="180.6"/>
    <d v="2019-01-31T00:00:00"/>
    <d v="1899-12-30T20:48:00"/>
    <s v="Billetera electrónica"/>
    <n v="172"/>
    <n v="8.6"/>
    <n v="7.6"/>
    <n v="1"/>
  </r>
  <r>
    <s v="162-65-8559"/>
    <x v="1"/>
    <x v="1"/>
    <x v="0"/>
    <x v="1"/>
    <x v="4"/>
    <n v="68.98"/>
    <n v="1"/>
    <n v="3.4490000000000003"/>
    <n v="72.429000000000002"/>
    <d v="2019-01-21T00:00:00"/>
    <d v="1899-12-30T20:13:00"/>
    <s v="Efectivo"/>
    <n v="68.98"/>
    <n v="3.4489999999999998"/>
    <n v="4.8"/>
    <n v="1"/>
  </r>
  <r>
    <s v="760-27-5490"/>
    <x v="1"/>
    <x v="1"/>
    <x v="1"/>
    <x v="1"/>
    <x v="5"/>
    <n v="15.62"/>
    <n v="8"/>
    <n v="6.2480000000000002"/>
    <n v="131.208"/>
    <d v="2019-01-20T00:00:00"/>
    <d v="1899-12-30T20:37:00"/>
    <s v="Billetera electrónica"/>
    <n v="124.96"/>
    <n v="6.2480000000000002"/>
    <n v="9.1"/>
    <n v="1"/>
  </r>
  <r>
    <s v="445-30-9252"/>
    <x v="0"/>
    <x v="0"/>
    <x v="1"/>
    <x v="1"/>
    <x v="3"/>
    <n v="25.7"/>
    <n v="3"/>
    <n v="3.855"/>
    <n v="80.954999999999998"/>
    <d v="2019-01-17T00:00:00"/>
    <d v="1899-12-30T17:59:00"/>
    <s v="Billetera electrónica"/>
    <n v="77.099999999999994"/>
    <n v="3.855"/>
    <n v="6.1"/>
    <n v="1"/>
  </r>
  <r>
    <s v="786-94-2700"/>
    <x v="0"/>
    <x v="0"/>
    <x v="0"/>
    <x v="1"/>
    <x v="4"/>
    <n v="80.62"/>
    <n v="6"/>
    <n v="24.186000000000003"/>
    <n v="507.90600000000001"/>
    <d v="2019-02-28T00:00:00"/>
    <d v="1899-12-30T20:18:00"/>
    <s v="Efectivo"/>
    <n v="483.72"/>
    <n v="24.186"/>
    <n v="9.1"/>
    <n v="2"/>
  </r>
  <r>
    <s v="728-88-7867"/>
    <x v="1"/>
    <x v="1"/>
    <x v="0"/>
    <x v="0"/>
    <x v="2"/>
    <n v="75.53"/>
    <n v="4"/>
    <n v="15.106000000000002"/>
    <n v="317.226"/>
    <d v="2019-03-19T00:00:00"/>
    <d v="1899-12-30T15:52:00"/>
    <s v="Billetera electrónica"/>
    <n v="302.12"/>
    <n v="15.106"/>
    <n v="8.3000000000000007"/>
    <n v="3"/>
  </r>
  <r>
    <s v="183-21-3799"/>
    <x v="1"/>
    <x v="1"/>
    <x v="1"/>
    <x v="0"/>
    <x v="1"/>
    <n v="77.63"/>
    <n v="9"/>
    <n v="34.933500000000002"/>
    <n v="733.60350000000005"/>
    <d v="2019-02-19T00:00:00"/>
    <d v="1899-12-30T15:14:00"/>
    <s v="Billetera electrónica"/>
    <n v="698.67"/>
    <n v="34.933500000000002"/>
    <n v="7.2"/>
    <n v="2"/>
  </r>
  <r>
    <s v="268-20-3585"/>
    <x v="1"/>
    <x v="1"/>
    <x v="1"/>
    <x v="0"/>
    <x v="0"/>
    <n v="13.85"/>
    <n v="9"/>
    <n v="6.2324999999999999"/>
    <n v="130.88249999999999"/>
    <d v="2019-02-04T00:00:00"/>
    <d v="1899-12-30T12:50:00"/>
    <s v="Billetera electrónica"/>
    <n v="124.65"/>
    <n v="6.2324999999999999"/>
    <n v="6"/>
    <n v="2"/>
  </r>
  <r>
    <s v="735-32-9839"/>
    <x v="1"/>
    <x v="1"/>
    <x v="0"/>
    <x v="1"/>
    <x v="5"/>
    <n v="98.7"/>
    <n v="8"/>
    <n v="39.480000000000004"/>
    <n v="829.08"/>
    <d v="2019-01-31T00:00:00"/>
    <d v="1899-12-30T10:36:00"/>
    <s v="Billetera electrónica"/>
    <n v="789.6"/>
    <n v="39.479999999999997"/>
    <n v="8.5"/>
    <n v="1"/>
  </r>
  <r>
    <s v="258-92-7466"/>
    <x v="0"/>
    <x v="0"/>
    <x v="1"/>
    <x v="0"/>
    <x v="0"/>
    <n v="35.68"/>
    <n v="5"/>
    <n v="8.92"/>
    <n v="187.32"/>
    <d v="2019-02-06T00:00:00"/>
    <d v="1899-12-30T18:33:00"/>
    <s v="Tarjeta de crédito"/>
    <n v="178.4"/>
    <n v="8.92"/>
    <n v="6.6"/>
    <n v="2"/>
  </r>
  <r>
    <s v="857-16-3520"/>
    <x v="0"/>
    <x v="0"/>
    <x v="0"/>
    <x v="0"/>
    <x v="5"/>
    <n v="71.459999999999994"/>
    <n v="7"/>
    <n v="25.010999999999999"/>
    <n v="525.23099999999999"/>
    <d v="2019-03-28T00:00:00"/>
    <d v="1899-12-30T16:06:00"/>
    <s v="Billetera electrónica"/>
    <n v="500.22"/>
    <n v="25.010999999999999"/>
    <n v="4.5"/>
    <n v="3"/>
  </r>
  <r>
    <s v="482-17-1179"/>
    <x v="0"/>
    <x v="0"/>
    <x v="0"/>
    <x v="1"/>
    <x v="1"/>
    <n v="11.94"/>
    <n v="3"/>
    <n v="1.7910000000000001"/>
    <n v="37.610999999999997"/>
    <d v="2019-01-19T00:00:00"/>
    <d v="1899-12-30T12:47:00"/>
    <s v="Tarjeta de crédito"/>
    <n v="35.82"/>
    <n v="1.7909999999999999"/>
    <n v="8.1"/>
    <n v="1"/>
  </r>
  <r>
    <s v="788-21-5741"/>
    <x v="0"/>
    <x v="0"/>
    <x v="1"/>
    <x v="1"/>
    <x v="5"/>
    <n v="45.38"/>
    <n v="3"/>
    <n v="6.8070000000000013"/>
    <n v="142.947"/>
    <d v="2019-02-17T00:00:00"/>
    <d v="1899-12-30T13:34:00"/>
    <s v="Tarjeta de crédito"/>
    <n v="136.13999999999999"/>
    <n v="6.8070000000000004"/>
    <n v="7.2"/>
    <n v="2"/>
  </r>
  <r>
    <s v="821-14-9046"/>
    <x v="2"/>
    <x v="2"/>
    <x v="0"/>
    <x v="0"/>
    <x v="5"/>
    <n v="17.48"/>
    <n v="6"/>
    <n v="5.2439999999999998"/>
    <n v="110.124"/>
    <d v="2019-01-18T00:00:00"/>
    <d v="1899-12-30T15:04:00"/>
    <s v="Tarjeta de crédito"/>
    <n v="104.88"/>
    <n v="5.2439999999999998"/>
    <n v="6.1"/>
    <n v="1"/>
  </r>
  <r>
    <s v="418-05-0656"/>
    <x v="2"/>
    <x v="2"/>
    <x v="1"/>
    <x v="0"/>
    <x v="5"/>
    <n v="25.56"/>
    <n v="7"/>
    <n v="8.9459999999999997"/>
    <n v="187.86600000000001"/>
    <d v="2019-02-02T00:00:00"/>
    <d v="1899-12-30T20:42:00"/>
    <s v="Efectivo"/>
    <n v="178.92"/>
    <n v="8.9459999999999997"/>
    <n v="7.1"/>
    <n v="2"/>
  </r>
  <r>
    <s v="678-79-0726"/>
    <x v="1"/>
    <x v="1"/>
    <x v="0"/>
    <x v="0"/>
    <x v="3"/>
    <n v="90.63"/>
    <n v="9"/>
    <n v="40.783500000000004"/>
    <n v="856.45349999999996"/>
    <d v="2019-01-18T00:00:00"/>
    <d v="1899-12-30T15:28:00"/>
    <s v="Efectivo"/>
    <n v="815.67"/>
    <n v="40.783499999999997"/>
    <n v="5.0999999999999996"/>
    <n v="1"/>
  </r>
  <r>
    <s v="776-68-1096"/>
    <x v="2"/>
    <x v="2"/>
    <x v="1"/>
    <x v="1"/>
    <x v="2"/>
    <n v="44.12"/>
    <n v="3"/>
    <n v="6.6179999999999994"/>
    <n v="138.97800000000001"/>
    <d v="2019-03-18T00:00:00"/>
    <d v="1899-12-30T13:45:00"/>
    <s v="Tarjeta de crédito"/>
    <n v="132.36000000000001"/>
    <n v="6.6180000000000003"/>
    <n v="7.9"/>
    <n v="3"/>
  </r>
  <r>
    <s v="592-46-1692"/>
    <x v="1"/>
    <x v="1"/>
    <x v="0"/>
    <x v="0"/>
    <x v="4"/>
    <n v="36.770000000000003"/>
    <n v="7"/>
    <n v="12.869500000000002"/>
    <n v="270.2595"/>
    <d v="2019-01-11T00:00:00"/>
    <d v="1899-12-30T20:10:00"/>
    <s v="Efectivo"/>
    <n v="257.39"/>
    <n v="12.8695"/>
    <n v="7.4"/>
    <n v="1"/>
  </r>
  <r>
    <s v="434-35-9162"/>
    <x v="2"/>
    <x v="2"/>
    <x v="0"/>
    <x v="1"/>
    <x v="4"/>
    <n v="23.34"/>
    <n v="4"/>
    <n v="4.6680000000000001"/>
    <n v="98.028000000000006"/>
    <d v="2019-02-04T00:00:00"/>
    <d v="1899-12-30T18:53:00"/>
    <s v="Billetera electrónica"/>
    <n v="93.36"/>
    <n v="4.6680000000000001"/>
    <n v="7.4"/>
    <n v="2"/>
  </r>
  <r>
    <s v="149-14-0304"/>
    <x v="1"/>
    <x v="1"/>
    <x v="0"/>
    <x v="0"/>
    <x v="0"/>
    <n v="28.5"/>
    <n v="8"/>
    <n v="11.4"/>
    <n v="239.4"/>
    <d v="2019-02-06T00:00:00"/>
    <d v="1899-12-30T14:24:00"/>
    <s v="Efectivo"/>
    <n v="228"/>
    <n v="11.4"/>
    <n v="6.6"/>
    <n v="2"/>
  </r>
  <r>
    <s v="442-44-6497"/>
    <x v="1"/>
    <x v="1"/>
    <x v="0"/>
    <x v="1"/>
    <x v="2"/>
    <n v="55.57"/>
    <n v="3"/>
    <n v="8.3355000000000015"/>
    <n v="175.0455"/>
    <d v="2019-01-08T00:00:00"/>
    <d v="1899-12-30T11:42:00"/>
    <s v="Tarjeta de crédito"/>
    <n v="166.71"/>
    <n v="8.3354999999999997"/>
    <n v="5.9"/>
    <n v="1"/>
  </r>
  <r>
    <s v="174-64-0215"/>
    <x v="2"/>
    <x v="2"/>
    <x v="1"/>
    <x v="1"/>
    <x v="3"/>
    <n v="69.739999999999995"/>
    <n v="10"/>
    <n v="34.869999999999997"/>
    <n v="732.27"/>
    <d v="2019-03-05T00:00:00"/>
    <d v="1899-12-30T17:49:00"/>
    <s v="Tarjeta de crédito"/>
    <n v="697.4"/>
    <n v="34.869999999999997"/>
    <n v="8.9"/>
    <n v="3"/>
  </r>
  <r>
    <s v="210-74-9613"/>
    <x v="1"/>
    <x v="1"/>
    <x v="1"/>
    <x v="1"/>
    <x v="5"/>
    <n v="97.26"/>
    <n v="4"/>
    <n v="19.452000000000002"/>
    <n v="408.49200000000002"/>
    <d v="2019-03-16T00:00:00"/>
    <d v="1899-12-30T15:33:00"/>
    <s v="Billetera electrónica"/>
    <n v="389.04"/>
    <n v="19.452000000000002"/>
    <n v="6.8"/>
    <n v="3"/>
  </r>
  <r>
    <s v="299-29-0180"/>
    <x v="2"/>
    <x v="2"/>
    <x v="0"/>
    <x v="0"/>
    <x v="2"/>
    <n v="52.18"/>
    <n v="7"/>
    <n v="18.263000000000002"/>
    <n v="383.52300000000002"/>
    <d v="2019-03-09T00:00:00"/>
    <d v="1899-12-30T10:54:00"/>
    <s v="Efectivo"/>
    <n v="365.26"/>
    <n v="18.263000000000002"/>
    <n v="9.3000000000000007"/>
    <n v="3"/>
  </r>
  <r>
    <s v="247-11-2470"/>
    <x v="0"/>
    <x v="0"/>
    <x v="0"/>
    <x v="0"/>
    <x v="5"/>
    <n v="22.32"/>
    <n v="4"/>
    <n v="4.4640000000000004"/>
    <n v="93.744"/>
    <d v="2019-03-01T00:00:00"/>
    <d v="1899-12-30T16:23:00"/>
    <s v="Tarjeta de crédito"/>
    <n v="89.28"/>
    <n v="4.4640000000000004"/>
    <n v="4.4000000000000004"/>
    <n v="3"/>
  </r>
  <r>
    <s v="635-28-5728"/>
    <x v="0"/>
    <x v="0"/>
    <x v="1"/>
    <x v="1"/>
    <x v="0"/>
    <n v="56"/>
    <n v="3"/>
    <n v="8.4"/>
    <n v="176.4"/>
    <d v="2019-02-28T00:00:00"/>
    <d v="1899-12-30T19:33:00"/>
    <s v="Billetera electrónica"/>
    <n v="168"/>
    <n v="8.4"/>
    <n v="4.8"/>
    <n v="2"/>
  </r>
  <r>
    <s v="756-49-0168"/>
    <x v="0"/>
    <x v="0"/>
    <x v="0"/>
    <x v="1"/>
    <x v="5"/>
    <n v="19.7"/>
    <n v="1"/>
    <n v="0.98499999999999999"/>
    <n v="20.684999999999999"/>
    <d v="2019-02-08T00:00:00"/>
    <d v="1899-12-30T11:39:00"/>
    <s v="Billetera electrónica"/>
    <n v="19.7"/>
    <n v="0.98499999999999999"/>
    <n v="9.5"/>
    <n v="2"/>
  </r>
  <r>
    <s v="438-23-1242"/>
    <x v="2"/>
    <x v="2"/>
    <x v="1"/>
    <x v="1"/>
    <x v="1"/>
    <n v="75.88"/>
    <n v="7"/>
    <n v="26.558"/>
    <n v="557.71799999999996"/>
    <d v="2019-01-24T00:00:00"/>
    <d v="1899-12-30T10:38:00"/>
    <s v="Billetera electrónica"/>
    <n v="531.16"/>
    <n v="26.558"/>
    <n v="8.9"/>
    <n v="1"/>
  </r>
  <r>
    <s v="238-45-6950"/>
    <x v="2"/>
    <x v="2"/>
    <x v="0"/>
    <x v="1"/>
    <x v="4"/>
    <n v="53.72"/>
    <n v="1"/>
    <n v="2.6859999999999999"/>
    <n v="56.405999999999999"/>
    <d v="2019-03-01T00:00:00"/>
    <d v="1899-12-30T20:03:00"/>
    <s v="Billetera electrónica"/>
    <n v="53.72"/>
    <n v="2.6859999999999999"/>
    <n v="6.4"/>
    <n v="3"/>
  </r>
  <r>
    <s v="607-65-2441"/>
    <x v="1"/>
    <x v="1"/>
    <x v="0"/>
    <x v="1"/>
    <x v="0"/>
    <n v="81.95"/>
    <n v="10"/>
    <n v="40.975000000000001"/>
    <n v="860.47500000000002"/>
    <d v="2019-03-10T00:00:00"/>
    <d v="1899-12-30T12:39:00"/>
    <s v="Tarjeta de crédito"/>
    <n v="819.5"/>
    <n v="40.975000000000001"/>
    <n v="6"/>
    <n v="3"/>
  </r>
  <r>
    <s v="386-27-7606"/>
    <x v="1"/>
    <x v="1"/>
    <x v="0"/>
    <x v="0"/>
    <x v="2"/>
    <n v="81.2"/>
    <n v="7"/>
    <n v="28.42"/>
    <n v="596.82000000000005"/>
    <d v="2019-03-23T00:00:00"/>
    <d v="1899-12-30T15:59:00"/>
    <s v="Tarjeta de crédito"/>
    <n v="568.4"/>
    <n v="28.42"/>
    <n v="8.1"/>
    <n v="3"/>
  </r>
  <r>
    <s v="137-63-5492"/>
    <x v="1"/>
    <x v="1"/>
    <x v="1"/>
    <x v="1"/>
    <x v="1"/>
    <n v="58.76"/>
    <n v="10"/>
    <n v="29.380000000000003"/>
    <n v="616.98"/>
    <d v="2019-01-29T00:00:00"/>
    <d v="1899-12-30T14:26:00"/>
    <s v="Billetera electrónica"/>
    <n v="587.6"/>
    <n v="29.38"/>
    <n v="9"/>
    <n v="1"/>
  </r>
  <r>
    <s v="197-77-7132"/>
    <x v="2"/>
    <x v="2"/>
    <x v="0"/>
    <x v="1"/>
    <x v="1"/>
    <n v="91.56"/>
    <n v="8"/>
    <n v="36.624000000000002"/>
    <n v="769.10400000000004"/>
    <d v="2019-01-12T00:00:00"/>
    <d v="1899-12-30T18:22:00"/>
    <s v="Billetera electrónica"/>
    <n v="732.48"/>
    <n v="36.624000000000002"/>
    <n v="6"/>
    <n v="1"/>
  </r>
  <r>
    <s v="805-86-0265"/>
    <x v="0"/>
    <x v="0"/>
    <x v="1"/>
    <x v="1"/>
    <x v="2"/>
    <n v="93.96"/>
    <n v="9"/>
    <n v="42.282000000000004"/>
    <n v="887.92200000000003"/>
    <d v="2019-03-20T00:00:00"/>
    <d v="1899-12-30T11:32:00"/>
    <s v="Efectivo"/>
    <n v="845.64"/>
    <n v="42.281999999999996"/>
    <n v="9.8000000000000007"/>
    <n v="3"/>
  </r>
  <r>
    <s v="733-29-1227"/>
    <x v="1"/>
    <x v="1"/>
    <x v="1"/>
    <x v="1"/>
    <x v="2"/>
    <n v="55.61"/>
    <n v="7"/>
    <n v="19.4635"/>
    <n v="408.73349999999999"/>
    <d v="2019-03-23T00:00:00"/>
    <d v="1899-12-30T12:41:00"/>
    <s v="Efectivo"/>
    <n v="389.27"/>
    <n v="19.4635"/>
    <n v="8.5"/>
    <n v="3"/>
  </r>
  <r>
    <s v="451-73-2711"/>
    <x v="1"/>
    <x v="1"/>
    <x v="1"/>
    <x v="1"/>
    <x v="4"/>
    <n v="84.83"/>
    <n v="1"/>
    <n v="4.2415000000000003"/>
    <n v="89.0715"/>
    <d v="2019-01-14T00:00:00"/>
    <d v="1899-12-30T15:20:00"/>
    <s v="Billetera electrónica"/>
    <n v="84.83"/>
    <n v="4.2415000000000003"/>
    <n v="8.8000000000000007"/>
    <n v="1"/>
  </r>
  <r>
    <s v="373-14-0504"/>
    <x v="0"/>
    <x v="0"/>
    <x v="0"/>
    <x v="0"/>
    <x v="3"/>
    <n v="71.63"/>
    <n v="2"/>
    <n v="7.1630000000000003"/>
    <n v="150.423"/>
    <d v="2019-02-12T00:00:00"/>
    <d v="1899-12-30T14:33:00"/>
    <s v="Billetera electrónica"/>
    <n v="143.26"/>
    <n v="7.1630000000000003"/>
    <n v="8.8000000000000007"/>
    <n v="2"/>
  </r>
  <r>
    <s v="546-80-2899"/>
    <x v="0"/>
    <x v="0"/>
    <x v="0"/>
    <x v="1"/>
    <x v="2"/>
    <n v="37.69"/>
    <n v="2"/>
    <n v="3.7690000000000001"/>
    <n v="79.149000000000001"/>
    <d v="2019-02-20T00:00:00"/>
    <d v="1899-12-30T15:29:00"/>
    <s v="Billetera electrónica"/>
    <n v="75.38"/>
    <n v="3.7690000000000001"/>
    <n v="9.5"/>
    <n v="2"/>
  </r>
  <r>
    <s v="345-68-9016"/>
    <x v="1"/>
    <x v="1"/>
    <x v="0"/>
    <x v="0"/>
    <x v="3"/>
    <n v="31.67"/>
    <n v="8"/>
    <n v="12.668000000000001"/>
    <n v="266.02800000000002"/>
    <d v="2019-01-02T00:00:00"/>
    <d v="1899-12-30T16:19:00"/>
    <s v="Tarjeta de crédito"/>
    <n v="253.36"/>
    <n v="12.667999999999999"/>
    <n v="5.6"/>
    <n v="1"/>
  </r>
  <r>
    <s v="390-17-5806"/>
    <x v="1"/>
    <x v="1"/>
    <x v="0"/>
    <x v="0"/>
    <x v="4"/>
    <n v="38.42"/>
    <n v="1"/>
    <n v="1.9210000000000003"/>
    <n v="40.341000000000001"/>
    <d v="2019-02-02T00:00:00"/>
    <d v="1899-12-30T16:33:00"/>
    <s v="Efectivo"/>
    <n v="38.42"/>
    <n v="1.921"/>
    <n v="8.6"/>
    <n v="2"/>
  </r>
  <r>
    <s v="457-13-1708"/>
    <x v="2"/>
    <x v="2"/>
    <x v="0"/>
    <x v="1"/>
    <x v="5"/>
    <n v="65.23"/>
    <n v="10"/>
    <n v="32.615000000000002"/>
    <n v="684.91499999999996"/>
    <d v="2019-01-08T00:00:00"/>
    <d v="1899-12-30T19:07:00"/>
    <s v="Tarjeta de crédito"/>
    <n v="652.29999999999995"/>
    <n v="32.615000000000002"/>
    <n v="5.2"/>
    <n v="1"/>
  </r>
  <r>
    <s v="664-14-2882"/>
    <x v="1"/>
    <x v="1"/>
    <x v="0"/>
    <x v="0"/>
    <x v="2"/>
    <n v="10.53"/>
    <n v="5"/>
    <n v="2.6325000000000003"/>
    <n v="55.282499999999999"/>
    <d v="2019-01-30T00:00:00"/>
    <d v="1899-12-30T14:43:00"/>
    <s v="Tarjeta de crédito"/>
    <n v="52.65"/>
    <n v="2.6324999999999998"/>
    <n v="5.8"/>
    <n v="1"/>
  </r>
  <r>
    <s v="487-79-6868"/>
    <x v="2"/>
    <x v="2"/>
    <x v="0"/>
    <x v="0"/>
    <x v="2"/>
    <n v="12.29"/>
    <n v="9"/>
    <n v="5.5305"/>
    <n v="116.1405"/>
    <d v="2019-03-26T00:00:00"/>
    <d v="1899-12-30T19:28:00"/>
    <s v="Tarjeta de crédito"/>
    <n v="110.61"/>
    <n v="5.5305"/>
    <n v="8"/>
    <n v="3"/>
  </r>
  <r>
    <s v="314-23-4520"/>
    <x v="1"/>
    <x v="1"/>
    <x v="0"/>
    <x v="1"/>
    <x v="0"/>
    <n v="81.23"/>
    <n v="7"/>
    <n v="28.430500000000002"/>
    <n v="597.04049999999995"/>
    <d v="2019-01-15T00:00:00"/>
    <d v="1899-12-30T20:44:00"/>
    <s v="Efectivo"/>
    <n v="568.61"/>
    <n v="28.430499999999999"/>
    <n v="9"/>
    <n v="1"/>
  </r>
  <r>
    <s v="210-30-7976"/>
    <x v="2"/>
    <x v="2"/>
    <x v="0"/>
    <x v="0"/>
    <x v="5"/>
    <n v="22.32"/>
    <n v="4"/>
    <n v="4.4640000000000004"/>
    <n v="93.744"/>
    <d v="2019-03-14T00:00:00"/>
    <d v="1899-12-30T11:16:00"/>
    <s v="Billetera electrónica"/>
    <n v="89.28"/>
    <n v="4.4640000000000004"/>
    <n v="4.0999999999999996"/>
    <n v="3"/>
  </r>
  <r>
    <s v="585-86-8361"/>
    <x v="0"/>
    <x v="0"/>
    <x v="1"/>
    <x v="0"/>
    <x v="4"/>
    <n v="27.28"/>
    <n v="5"/>
    <n v="6.82"/>
    <n v="143.22"/>
    <d v="2019-02-03T00:00:00"/>
    <d v="1899-12-30T10:31:00"/>
    <s v="Tarjeta de crédito"/>
    <n v="136.4"/>
    <n v="6.82"/>
    <n v="8.6"/>
    <n v="2"/>
  </r>
  <r>
    <s v="807-14-7833"/>
    <x v="0"/>
    <x v="0"/>
    <x v="0"/>
    <x v="0"/>
    <x v="1"/>
    <n v="17.420000000000002"/>
    <n v="10"/>
    <n v="8.7100000000000009"/>
    <n v="182.91"/>
    <d v="2019-02-22T00:00:00"/>
    <d v="1899-12-30T12:30:00"/>
    <s v="Billetera electrónica"/>
    <n v="174.2"/>
    <n v="8.7100000000000009"/>
    <n v="7"/>
    <n v="2"/>
  </r>
  <r>
    <s v="775-72-1988"/>
    <x v="2"/>
    <x v="2"/>
    <x v="1"/>
    <x v="1"/>
    <x v="2"/>
    <n v="73.28"/>
    <n v="5"/>
    <n v="18.32"/>
    <n v="384.72"/>
    <d v="2019-01-24T00:00:00"/>
    <d v="1899-12-30T15:05:00"/>
    <s v="Billetera electrónica"/>
    <n v="366.4"/>
    <n v="18.32"/>
    <n v="8.4"/>
    <n v="1"/>
  </r>
  <r>
    <s v="288-38-3758"/>
    <x v="1"/>
    <x v="1"/>
    <x v="0"/>
    <x v="0"/>
    <x v="5"/>
    <n v="84.87"/>
    <n v="3"/>
    <n v="12.730500000000001"/>
    <n v="267.34050000000002"/>
    <d v="2019-01-25T00:00:00"/>
    <d v="1899-12-30T18:30:00"/>
    <s v="Billetera electrónica"/>
    <n v="254.61"/>
    <n v="12.730499999999999"/>
    <n v="7.4"/>
    <n v="1"/>
  </r>
  <r>
    <s v="652-43-6591"/>
    <x v="0"/>
    <x v="0"/>
    <x v="1"/>
    <x v="0"/>
    <x v="5"/>
    <n v="97.29"/>
    <n v="8"/>
    <n v="38.916000000000004"/>
    <n v="817.23599999999999"/>
    <d v="2019-03-09T00:00:00"/>
    <d v="1899-12-30T13:18:00"/>
    <s v="Tarjeta de crédito"/>
    <n v="778.32"/>
    <n v="38.915999999999997"/>
    <n v="6.2"/>
    <n v="3"/>
  </r>
  <r>
    <s v="785-96-0615"/>
    <x v="2"/>
    <x v="2"/>
    <x v="0"/>
    <x v="0"/>
    <x v="1"/>
    <n v="35.74"/>
    <n v="8"/>
    <n v="14.296000000000001"/>
    <n v="300.21600000000001"/>
    <d v="2019-02-17T00:00:00"/>
    <d v="1899-12-30T15:28:00"/>
    <s v="Billetera electrónica"/>
    <n v="285.92"/>
    <n v="14.295999999999999"/>
    <n v="4.9000000000000004"/>
    <n v="2"/>
  </r>
  <r>
    <s v="406-46-7107"/>
    <x v="0"/>
    <x v="0"/>
    <x v="1"/>
    <x v="0"/>
    <x v="2"/>
    <n v="96.52"/>
    <n v="6"/>
    <n v="28.956000000000003"/>
    <n v="608.07600000000002"/>
    <d v="2019-01-11T00:00:00"/>
    <d v="1899-12-30T11:52:00"/>
    <s v="Efectivo"/>
    <n v="579.12"/>
    <n v="28.956"/>
    <n v="4.5"/>
    <n v="1"/>
  </r>
  <r>
    <s v="250-17-5703"/>
    <x v="0"/>
    <x v="0"/>
    <x v="0"/>
    <x v="1"/>
    <x v="4"/>
    <n v="18.850000000000001"/>
    <n v="10"/>
    <n v="9.4250000000000007"/>
    <n v="197.92500000000001"/>
    <d v="2019-02-27T00:00:00"/>
    <d v="1899-12-30T18:24:00"/>
    <s v="Billetera electrónica"/>
    <n v="188.5"/>
    <n v="9.4250000000000007"/>
    <n v="5.6"/>
    <n v="2"/>
  </r>
  <r>
    <s v="156-95-3964"/>
    <x v="0"/>
    <x v="0"/>
    <x v="1"/>
    <x v="0"/>
    <x v="4"/>
    <n v="55.39"/>
    <n v="4"/>
    <n v="11.078000000000001"/>
    <n v="232.63800000000001"/>
    <d v="2019-03-25T00:00:00"/>
    <d v="1899-12-30T15:19:00"/>
    <s v="Billetera electrónica"/>
    <n v="221.56"/>
    <n v="11.077999999999999"/>
    <n v="8"/>
    <n v="3"/>
  </r>
  <r>
    <s v="842-40-8179"/>
    <x v="2"/>
    <x v="2"/>
    <x v="0"/>
    <x v="0"/>
    <x v="4"/>
    <n v="77.2"/>
    <n v="10"/>
    <n v="38.6"/>
    <n v="810.6"/>
    <d v="2019-02-11T00:00:00"/>
    <d v="1899-12-30T10:38:00"/>
    <s v="Tarjeta de crédito"/>
    <n v="772"/>
    <n v="38.6"/>
    <n v="5.6"/>
    <n v="2"/>
  </r>
  <r>
    <s v="525-09-8450"/>
    <x v="2"/>
    <x v="2"/>
    <x v="1"/>
    <x v="1"/>
    <x v="1"/>
    <n v="72.13"/>
    <n v="10"/>
    <n v="36.064999999999998"/>
    <n v="757.36500000000001"/>
    <d v="2019-01-31T00:00:00"/>
    <d v="1899-12-30T15:12:00"/>
    <s v="Tarjeta de crédito"/>
    <n v="721.3"/>
    <n v="36.064999999999998"/>
    <n v="4.2"/>
    <n v="1"/>
  </r>
  <r>
    <s v="410-67-1709"/>
    <x v="0"/>
    <x v="0"/>
    <x v="0"/>
    <x v="0"/>
    <x v="5"/>
    <n v="63.88"/>
    <n v="8"/>
    <n v="25.552000000000003"/>
    <n v="536.59199999999998"/>
    <d v="2019-01-20T00:00:00"/>
    <d v="1899-12-30T17:48:00"/>
    <s v="Billetera electrónica"/>
    <n v="511.04"/>
    <n v="25.552"/>
    <n v="9.9"/>
    <n v="1"/>
  </r>
  <r>
    <s v="587-73-4862"/>
    <x v="0"/>
    <x v="0"/>
    <x v="0"/>
    <x v="0"/>
    <x v="0"/>
    <n v="10.69"/>
    <n v="5"/>
    <n v="2.6724999999999999"/>
    <n v="56.122500000000002"/>
    <d v="2019-03-26T00:00:00"/>
    <d v="1899-12-30T11:07:00"/>
    <s v="Billetera electrónica"/>
    <n v="53.45"/>
    <n v="2.6724999999999999"/>
    <n v="7.6"/>
    <n v="3"/>
  </r>
  <r>
    <s v="787-87-2010"/>
    <x v="0"/>
    <x v="0"/>
    <x v="0"/>
    <x v="1"/>
    <x v="0"/>
    <n v="55.5"/>
    <n v="4"/>
    <n v="11.100000000000001"/>
    <n v="233.1"/>
    <d v="2019-01-20T00:00:00"/>
    <d v="1899-12-30T15:48:00"/>
    <s v="Tarjeta de crédito"/>
    <n v="222"/>
    <n v="11.1"/>
    <n v="6.6"/>
    <n v="1"/>
  </r>
  <r>
    <s v="593-14-4239"/>
    <x v="2"/>
    <x v="2"/>
    <x v="1"/>
    <x v="0"/>
    <x v="2"/>
    <n v="95.46"/>
    <n v="8"/>
    <n v="38.183999999999997"/>
    <n v="801.86400000000003"/>
    <d v="2019-03-05T00:00:00"/>
    <d v="1899-12-30T19:40:00"/>
    <s v="Billetera electrónica"/>
    <n v="763.68"/>
    <n v="38.183999999999997"/>
    <n v="4.7"/>
    <n v="3"/>
  </r>
  <r>
    <s v="801-88-0346"/>
    <x v="1"/>
    <x v="1"/>
    <x v="1"/>
    <x v="0"/>
    <x v="5"/>
    <n v="76.06"/>
    <n v="3"/>
    <n v="11.409000000000001"/>
    <n v="239.589"/>
    <d v="2019-01-05T00:00:00"/>
    <d v="1899-12-30T20:30:00"/>
    <s v="Tarjeta de crédito"/>
    <n v="228.18"/>
    <n v="11.409000000000001"/>
    <n v="9.8000000000000007"/>
    <n v="1"/>
  </r>
  <r>
    <s v="388-76-2555"/>
    <x v="2"/>
    <x v="2"/>
    <x v="1"/>
    <x v="1"/>
    <x v="3"/>
    <n v="13.69"/>
    <n v="6"/>
    <n v="4.1070000000000002"/>
    <n v="86.247"/>
    <d v="2019-02-13T00:00:00"/>
    <d v="1899-12-30T13:59:00"/>
    <s v="Efectivo"/>
    <n v="82.14"/>
    <n v="4.1070000000000002"/>
    <n v="6.3"/>
    <n v="2"/>
  </r>
  <r>
    <s v="711-31-1234"/>
    <x v="2"/>
    <x v="2"/>
    <x v="1"/>
    <x v="0"/>
    <x v="1"/>
    <n v="95.64"/>
    <n v="4"/>
    <n v="19.128"/>
    <n v="401.68799999999999"/>
    <d v="2019-03-16T00:00:00"/>
    <d v="1899-12-30T18:51:00"/>
    <s v="Efectivo"/>
    <n v="382.56"/>
    <n v="19.128"/>
    <n v="7.9"/>
    <n v="3"/>
  </r>
  <r>
    <s v="886-54-6089"/>
    <x v="0"/>
    <x v="0"/>
    <x v="1"/>
    <x v="0"/>
    <x v="2"/>
    <n v="11.43"/>
    <n v="6"/>
    <n v="3.4290000000000003"/>
    <n v="72.009"/>
    <d v="2019-01-15T00:00:00"/>
    <d v="1899-12-30T17:24:00"/>
    <s v="Efectivo"/>
    <n v="68.58"/>
    <n v="3.4289999999999998"/>
    <n v="7.7"/>
    <n v="1"/>
  </r>
  <r>
    <s v="707-32-7409"/>
    <x v="2"/>
    <x v="2"/>
    <x v="0"/>
    <x v="0"/>
    <x v="3"/>
    <n v="95.54"/>
    <n v="4"/>
    <n v="19.108000000000001"/>
    <n v="401.26799999999997"/>
    <d v="2019-02-26T00:00:00"/>
    <d v="1899-12-30T11:58:00"/>
    <s v="Billetera electrónica"/>
    <n v="382.16"/>
    <n v="19.108000000000001"/>
    <n v="4.5"/>
    <n v="2"/>
  </r>
  <r>
    <s v="759-98-4285"/>
    <x v="1"/>
    <x v="1"/>
    <x v="0"/>
    <x v="0"/>
    <x v="0"/>
    <n v="85.87"/>
    <n v="7"/>
    <n v="30.054500000000004"/>
    <n v="631.14449999999999"/>
    <d v="2019-02-27T00:00:00"/>
    <d v="1899-12-30T19:01:00"/>
    <s v="Tarjeta de crédito"/>
    <n v="601.09"/>
    <n v="30.054500000000001"/>
    <n v="8"/>
    <n v="2"/>
  </r>
  <r>
    <s v="201-63-8275"/>
    <x v="1"/>
    <x v="1"/>
    <x v="0"/>
    <x v="0"/>
    <x v="3"/>
    <n v="67.989999999999995"/>
    <n v="7"/>
    <n v="23.796499999999998"/>
    <n v="499.72649999999999"/>
    <d v="2019-02-17T00:00:00"/>
    <d v="1899-12-30T16:50:00"/>
    <s v="Billetera electrónica"/>
    <n v="475.93"/>
    <n v="23.796500000000002"/>
    <n v="5.7"/>
    <n v="2"/>
  </r>
  <r>
    <s v="471-06-8611"/>
    <x v="1"/>
    <x v="1"/>
    <x v="1"/>
    <x v="0"/>
    <x v="4"/>
    <n v="52.42"/>
    <n v="1"/>
    <n v="2.6210000000000004"/>
    <n v="55.040999999999997"/>
    <d v="2019-02-06T00:00:00"/>
    <d v="1899-12-30T10:22:00"/>
    <s v="Tarjeta de crédito"/>
    <n v="52.42"/>
    <n v="2.621"/>
    <n v="6.3"/>
    <n v="2"/>
  </r>
  <r>
    <s v="200-16-5952"/>
    <x v="1"/>
    <x v="1"/>
    <x v="0"/>
    <x v="1"/>
    <x v="4"/>
    <n v="65.650000000000006"/>
    <n v="2"/>
    <n v="6.5650000000000013"/>
    <n v="137.86500000000001"/>
    <d v="2019-01-17T00:00:00"/>
    <d v="1899-12-30T16:46:00"/>
    <s v="Efectivo"/>
    <n v="131.30000000000001"/>
    <n v="6.5650000000000004"/>
    <n v="6"/>
    <n v="1"/>
  </r>
  <r>
    <s v="120-54-2248"/>
    <x v="2"/>
    <x v="2"/>
    <x v="1"/>
    <x v="0"/>
    <x v="4"/>
    <n v="28.86"/>
    <n v="5"/>
    <n v="7.2150000000000007"/>
    <n v="151.51499999999999"/>
    <d v="2019-01-22T00:00:00"/>
    <d v="1899-12-30T18:08:00"/>
    <s v="Tarjeta de crédito"/>
    <n v="144.30000000000001"/>
    <n v="7.2149999999999999"/>
    <n v="8"/>
    <n v="1"/>
  </r>
  <r>
    <s v="102-77-2261"/>
    <x v="1"/>
    <x v="1"/>
    <x v="0"/>
    <x v="1"/>
    <x v="0"/>
    <n v="65.31"/>
    <n v="7"/>
    <n v="22.858500000000003"/>
    <n v="480.02850000000001"/>
    <d v="2019-03-05T00:00:00"/>
    <d v="1899-12-30T18:02:00"/>
    <s v="Tarjeta de crédito"/>
    <n v="457.17"/>
    <n v="22.858499999999999"/>
    <n v="4.2"/>
    <n v="3"/>
  </r>
  <r>
    <s v="875-31-8302"/>
    <x v="2"/>
    <x v="2"/>
    <x v="1"/>
    <x v="1"/>
    <x v="3"/>
    <n v="93.38"/>
    <n v="1"/>
    <n v="4.6689999999999996"/>
    <n v="98.049000000000007"/>
    <d v="2019-01-03T00:00:00"/>
    <d v="1899-12-30T13:07:00"/>
    <s v="Efectivo"/>
    <n v="93.38"/>
    <n v="4.6689999999999996"/>
    <n v="9.6"/>
    <n v="1"/>
  </r>
  <r>
    <s v="102-06-2002"/>
    <x v="1"/>
    <x v="1"/>
    <x v="0"/>
    <x v="1"/>
    <x v="3"/>
    <n v="25.25"/>
    <n v="5"/>
    <n v="6.3125"/>
    <n v="132.5625"/>
    <d v="2019-03-20T00:00:00"/>
    <d v="1899-12-30T17:52:00"/>
    <s v="Efectivo"/>
    <n v="126.25"/>
    <n v="6.3125"/>
    <n v="6.1"/>
    <n v="3"/>
  </r>
  <r>
    <s v="457-94-0464"/>
    <x v="2"/>
    <x v="2"/>
    <x v="0"/>
    <x v="1"/>
    <x v="1"/>
    <n v="87.87"/>
    <n v="9"/>
    <n v="39.541500000000006"/>
    <n v="830.37149999999997"/>
    <d v="2019-01-31T00:00:00"/>
    <d v="1899-12-30T20:32:00"/>
    <s v="Billetera electrónica"/>
    <n v="790.83"/>
    <n v="39.541499999999999"/>
    <n v="5.6"/>
    <n v="1"/>
  </r>
  <r>
    <s v="629-42-4133"/>
    <x v="1"/>
    <x v="1"/>
    <x v="1"/>
    <x v="1"/>
    <x v="0"/>
    <n v="21.8"/>
    <n v="8"/>
    <n v="8.7200000000000006"/>
    <n v="183.12"/>
    <d v="2019-02-19T00:00:00"/>
    <d v="1899-12-30T19:24:00"/>
    <s v="Efectivo"/>
    <n v="174.4"/>
    <n v="8.7200000000000006"/>
    <n v="8.3000000000000007"/>
    <n v="2"/>
  </r>
  <r>
    <s v="534-53-3526"/>
    <x v="0"/>
    <x v="0"/>
    <x v="1"/>
    <x v="0"/>
    <x v="3"/>
    <n v="94.76"/>
    <n v="4"/>
    <n v="18.952000000000002"/>
    <n v="397.99200000000002"/>
    <d v="2019-02-11T00:00:00"/>
    <d v="1899-12-30T16:06:00"/>
    <s v="Billetera electrónica"/>
    <n v="379.04"/>
    <n v="18.952000000000002"/>
    <n v="7.8"/>
    <n v="2"/>
  </r>
  <r>
    <s v="307-04-2070"/>
    <x v="0"/>
    <x v="0"/>
    <x v="0"/>
    <x v="0"/>
    <x v="5"/>
    <n v="30.62"/>
    <n v="1"/>
    <n v="1.5310000000000001"/>
    <n v="32.151000000000003"/>
    <d v="2019-02-05T00:00:00"/>
    <d v="1899-12-30T14:14:00"/>
    <s v="Tarjeta de crédito"/>
    <n v="30.62"/>
    <n v="1.5309999999999999"/>
    <n v="4.0999999999999996"/>
    <n v="2"/>
  </r>
  <r>
    <s v="468-99-7231"/>
    <x v="1"/>
    <x v="1"/>
    <x v="1"/>
    <x v="0"/>
    <x v="2"/>
    <n v="44.01"/>
    <n v="8"/>
    <n v="17.603999999999999"/>
    <n v="369.68400000000003"/>
    <d v="2019-03-03T00:00:00"/>
    <d v="1899-12-30T17:36:00"/>
    <s v="Efectivo"/>
    <n v="352.08"/>
    <n v="17.603999999999999"/>
    <n v="8.8000000000000007"/>
    <n v="3"/>
  </r>
  <r>
    <s v="516-77-6464"/>
    <x v="1"/>
    <x v="1"/>
    <x v="0"/>
    <x v="0"/>
    <x v="0"/>
    <n v="10.16"/>
    <n v="5"/>
    <n v="2.54"/>
    <n v="53.34"/>
    <d v="2019-02-24T00:00:00"/>
    <d v="1899-12-30T13:08:00"/>
    <s v="Billetera electrónica"/>
    <n v="50.8"/>
    <n v="2.54"/>
    <n v="4.0999999999999996"/>
    <n v="2"/>
  </r>
  <r>
    <s v="404-91-5964"/>
    <x v="0"/>
    <x v="0"/>
    <x v="1"/>
    <x v="1"/>
    <x v="1"/>
    <n v="74.58"/>
    <n v="7"/>
    <n v="26.102999999999998"/>
    <n v="548.16300000000001"/>
    <d v="2019-02-04T00:00:00"/>
    <d v="1899-12-30T16:09:00"/>
    <s v="Tarjeta de crédito"/>
    <n v="522.05999999999995"/>
    <n v="26.103000000000002"/>
    <n v="9"/>
    <n v="2"/>
  </r>
  <r>
    <s v="886-77-9084"/>
    <x v="1"/>
    <x v="1"/>
    <x v="1"/>
    <x v="1"/>
    <x v="1"/>
    <n v="71.89"/>
    <n v="8"/>
    <n v="28.756"/>
    <n v="603.87599999999998"/>
    <d v="2019-02-19T00:00:00"/>
    <d v="1899-12-30T11:33:00"/>
    <s v="Billetera electrónica"/>
    <n v="575.12"/>
    <n v="28.756"/>
    <n v="5.5"/>
    <n v="2"/>
  </r>
  <r>
    <s v="790-38-4466"/>
    <x v="1"/>
    <x v="1"/>
    <x v="1"/>
    <x v="0"/>
    <x v="0"/>
    <n v="10.99"/>
    <n v="5"/>
    <n v="2.7475000000000005"/>
    <n v="57.697499999999998"/>
    <d v="2019-01-23T00:00:00"/>
    <d v="1899-12-30T10:18:00"/>
    <s v="Tarjeta de crédito"/>
    <n v="54.95"/>
    <n v="2.7475000000000001"/>
    <n v="9.3000000000000007"/>
    <n v="1"/>
  </r>
  <r>
    <s v="704-10-4056"/>
    <x v="1"/>
    <x v="1"/>
    <x v="0"/>
    <x v="1"/>
    <x v="0"/>
    <n v="60.47"/>
    <n v="3"/>
    <n v="9.0705000000000009"/>
    <n v="190.48050000000001"/>
    <d v="2019-01-14T00:00:00"/>
    <d v="1899-12-30T10:55:00"/>
    <s v="Tarjeta de crédito"/>
    <n v="181.41"/>
    <n v="9.0704999999999991"/>
    <n v="5.6"/>
    <n v="1"/>
  </r>
  <r>
    <s v="497-37-6538"/>
    <x v="0"/>
    <x v="0"/>
    <x v="1"/>
    <x v="1"/>
    <x v="3"/>
    <n v="58.91"/>
    <n v="7"/>
    <n v="20.618500000000001"/>
    <n v="432.98849999999999"/>
    <d v="2019-01-17T00:00:00"/>
    <d v="1899-12-30T15:15:00"/>
    <s v="Billetera electrónica"/>
    <n v="412.37"/>
    <n v="20.618500000000001"/>
    <n v="9.6999999999999993"/>
    <n v="1"/>
  </r>
  <r>
    <s v="651-96-5970"/>
    <x v="0"/>
    <x v="0"/>
    <x v="1"/>
    <x v="1"/>
    <x v="5"/>
    <n v="46.41"/>
    <n v="1"/>
    <n v="2.3205"/>
    <n v="48.730499999999999"/>
    <d v="2019-03-03T00:00:00"/>
    <d v="1899-12-30T20:06:00"/>
    <s v="Tarjeta de crédito"/>
    <n v="46.41"/>
    <n v="2.3205"/>
    <n v="4"/>
    <n v="3"/>
  </r>
  <r>
    <s v="400-80-4065"/>
    <x v="1"/>
    <x v="1"/>
    <x v="0"/>
    <x v="1"/>
    <x v="0"/>
    <n v="68.55"/>
    <n v="4"/>
    <n v="13.71"/>
    <n v="287.91000000000003"/>
    <d v="2019-02-15T00:00:00"/>
    <d v="1899-12-30T20:21:00"/>
    <s v="Tarjeta de crédito"/>
    <n v="274.2"/>
    <n v="13.71"/>
    <n v="9.1999999999999993"/>
    <n v="2"/>
  </r>
  <r>
    <s v="744-16-7898"/>
    <x v="2"/>
    <x v="2"/>
    <x v="1"/>
    <x v="0"/>
    <x v="2"/>
    <n v="97.37"/>
    <n v="10"/>
    <n v="48.685000000000002"/>
    <n v="1022.385"/>
    <d v="2019-01-15T00:00:00"/>
    <d v="1899-12-30T13:48:00"/>
    <s v="Tarjeta de crédito"/>
    <n v="973.7"/>
    <n v="48.685000000000002"/>
    <n v="4.9000000000000004"/>
    <n v="1"/>
  </r>
  <r>
    <s v="263-12-5321"/>
    <x v="0"/>
    <x v="0"/>
    <x v="0"/>
    <x v="1"/>
    <x v="1"/>
    <n v="92.6"/>
    <n v="7"/>
    <n v="32.409999999999997"/>
    <n v="680.61"/>
    <d v="2019-02-27T00:00:00"/>
    <d v="1899-12-30T12:52:00"/>
    <s v="Tarjeta de crédito"/>
    <n v="648.20000000000005"/>
    <n v="32.409999999999997"/>
    <n v="9.3000000000000007"/>
    <n v="2"/>
  </r>
  <r>
    <s v="702-72-0487"/>
    <x v="0"/>
    <x v="0"/>
    <x v="1"/>
    <x v="0"/>
    <x v="1"/>
    <n v="46.61"/>
    <n v="2"/>
    <n v="4.6610000000000005"/>
    <n v="97.881"/>
    <d v="2019-02-26T00:00:00"/>
    <d v="1899-12-30T12:28:00"/>
    <s v="Tarjeta de crédito"/>
    <n v="93.22"/>
    <n v="4.6609999999999996"/>
    <n v="6.6"/>
    <n v="2"/>
  </r>
  <r>
    <s v="605-83-1050"/>
    <x v="2"/>
    <x v="2"/>
    <x v="1"/>
    <x v="1"/>
    <x v="5"/>
    <n v="27.18"/>
    <n v="2"/>
    <n v="2.718"/>
    <n v="57.078000000000003"/>
    <d v="2019-03-15T00:00:00"/>
    <d v="1899-12-30T16:26:00"/>
    <s v="Billetera electrónica"/>
    <n v="54.36"/>
    <n v="2.718"/>
    <n v="4.3"/>
    <n v="3"/>
  </r>
  <r>
    <s v="443-60-9639"/>
    <x v="1"/>
    <x v="1"/>
    <x v="0"/>
    <x v="0"/>
    <x v="2"/>
    <n v="60.87"/>
    <n v="1"/>
    <n v="3.0434999999999999"/>
    <n v="63.913499999999999"/>
    <d v="2019-01-24T00:00:00"/>
    <d v="1899-12-30T13:24:00"/>
    <s v="Efectivo"/>
    <n v="60.87"/>
    <n v="3.0434999999999999"/>
    <n v="5.5"/>
    <n v="1"/>
  </r>
  <r>
    <s v="864-24-7918"/>
    <x v="0"/>
    <x v="0"/>
    <x v="0"/>
    <x v="0"/>
    <x v="3"/>
    <n v="24.49"/>
    <n v="10"/>
    <n v="12.244999999999999"/>
    <n v="257.14499999999998"/>
    <d v="2019-02-22T00:00:00"/>
    <d v="1899-12-30T15:15:00"/>
    <s v="Efectivo"/>
    <n v="244.9"/>
    <n v="12.244999999999999"/>
    <n v="8.1"/>
    <n v="2"/>
  </r>
  <r>
    <s v="359-94-5395"/>
    <x v="2"/>
    <x v="2"/>
    <x v="1"/>
    <x v="1"/>
    <x v="0"/>
    <n v="92.78"/>
    <n v="1"/>
    <n v="4.6390000000000002"/>
    <n v="97.418999999999997"/>
    <d v="2019-03-15T00:00:00"/>
    <d v="1899-12-30T10:50:00"/>
    <s v="Tarjeta de crédito"/>
    <n v="92.78"/>
    <n v="4.6390000000000002"/>
    <n v="9.8000000000000007"/>
    <n v="3"/>
  </r>
  <r>
    <s v="401-09-4232"/>
    <x v="1"/>
    <x v="1"/>
    <x v="0"/>
    <x v="1"/>
    <x v="2"/>
    <n v="86.69"/>
    <n v="5"/>
    <n v="21.672499999999999"/>
    <n v="455.1225"/>
    <d v="2019-02-11T00:00:00"/>
    <d v="1899-12-30T18:38:00"/>
    <s v="Billetera electrónica"/>
    <n v="433.45"/>
    <n v="21.672499999999999"/>
    <n v="9.4"/>
    <n v="2"/>
  </r>
  <r>
    <s v="751-15-6198"/>
    <x v="2"/>
    <x v="2"/>
    <x v="1"/>
    <x v="1"/>
    <x v="3"/>
    <n v="23.01"/>
    <n v="6"/>
    <n v="6.9030000000000005"/>
    <n v="144.96299999999999"/>
    <d v="2019-01-12T00:00:00"/>
    <d v="1899-12-30T16:45:00"/>
    <s v="Billetera electrónica"/>
    <n v="138.06"/>
    <n v="6.9029999999999996"/>
    <n v="7.9"/>
    <n v="1"/>
  </r>
  <r>
    <s v="324-41-6833"/>
    <x v="1"/>
    <x v="1"/>
    <x v="0"/>
    <x v="0"/>
    <x v="1"/>
    <n v="30.2"/>
    <n v="8"/>
    <n v="12.08"/>
    <n v="253.68"/>
    <d v="2019-03-03T00:00:00"/>
    <d v="1899-12-30T19:30:00"/>
    <s v="Billetera electrónica"/>
    <n v="241.6"/>
    <n v="12.08"/>
    <n v="5.0999999999999996"/>
    <n v="3"/>
  </r>
  <r>
    <s v="474-33-8305"/>
    <x v="1"/>
    <x v="1"/>
    <x v="0"/>
    <x v="1"/>
    <x v="5"/>
    <n v="67.39"/>
    <n v="7"/>
    <n v="23.586500000000001"/>
    <n v="495.31650000000002"/>
    <d v="2019-03-23T00:00:00"/>
    <d v="1899-12-30T13:23:00"/>
    <s v="Billetera electrónica"/>
    <n v="471.73"/>
    <n v="23.586500000000001"/>
    <n v="6.9"/>
    <n v="3"/>
  </r>
  <r>
    <s v="759-29-9521"/>
    <x v="0"/>
    <x v="0"/>
    <x v="0"/>
    <x v="0"/>
    <x v="5"/>
    <n v="48.96"/>
    <n v="9"/>
    <n v="22.032"/>
    <n v="462.67200000000003"/>
    <d v="2019-03-04T00:00:00"/>
    <d v="1899-12-30T11:27:00"/>
    <s v="Efectivo"/>
    <n v="440.64"/>
    <n v="22.032"/>
    <n v="8"/>
    <n v="3"/>
  </r>
  <r>
    <s v="831-81-6575"/>
    <x v="2"/>
    <x v="2"/>
    <x v="0"/>
    <x v="0"/>
    <x v="1"/>
    <n v="75.59"/>
    <n v="9"/>
    <n v="34.015500000000003"/>
    <n v="714.32550000000003"/>
    <d v="2019-02-23T00:00:00"/>
    <d v="1899-12-30T11:12:00"/>
    <s v="Efectivo"/>
    <n v="680.31"/>
    <n v="34.015500000000003"/>
    <n v="8"/>
    <n v="2"/>
  </r>
  <r>
    <s v="220-68-6701"/>
    <x v="0"/>
    <x v="0"/>
    <x v="1"/>
    <x v="0"/>
    <x v="2"/>
    <n v="77.47"/>
    <n v="4"/>
    <n v="15.494"/>
    <n v="325.37400000000002"/>
    <d v="2019-03-17T00:00:00"/>
    <d v="1899-12-30T16:36:00"/>
    <s v="Efectivo"/>
    <n v="309.88"/>
    <n v="15.494"/>
    <n v="4.2"/>
    <n v="3"/>
  </r>
  <r>
    <s v="618-34-8551"/>
    <x v="0"/>
    <x v="0"/>
    <x v="1"/>
    <x v="0"/>
    <x v="3"/>
    <n v="93.18"/>
    <n v="2"/>
    <n v="9.3180000000000014"/>
    <n v="195.678"/>
    <d v="2019-01-16T00:00:00"/>
    <d v="1899-12-30T18:41:00"/>
    <s v="Tarjeta de crédito"/>
    <n v="186.36"/>
    <n v="9.3179999999999996"/>
    <n v="8.5"/>
    <n v="1"/>
  </r>
  <r>
    <s v="257-60-7754"/>
    <x v="0"/>
    <x v="0"/>
    <x v="1"/>
    <x v="0"/>
    <x v="1"/>
    <n v="50.23"/>
    <n v="4"/>
    <n v="10.045999999999999"/>
    <n v="210.96600000000001"/>
    <d v="2019-01-08T00:00:00"/>
    <d v="1899-12-30T17:12:00"/>
    <s v="Efectivo"/>
    <n v="200.92"/>
    <n v="10.045999999999999"/>
    <n v="9"/>
    <n v="1"/>
  </r>
  <r>
    <s v="559-61-5987"/>
    <x v="2"/>
    <x v="2"/>
    <x v="1"/>
    <x v="0"/>
    <x v="0"/>
    <n v="17.75"/>
    <n v="1"/>
    <n v="0.88750000000000007"/>
    <n v="18.637499999999999"/>
    <d v="2019-01-14T00:00:00"/>
    <d v="1899-12-30T10:38:00"/>
    <s v="Efectivo"/>
    <n v="17.75"/>
    <n v="0.88749999999999996"/>
    <n v="8.6"/>
    <n v="1"/>
  </r>
  <r>
    <s v="189-55-2313"/>
    <x v="1"/>
    <x v="1"/>
    <x v="1"/>
    <x v="0"/>
    <x v="5"/>
    <n v="62.18"/>
    <n v="10"/>
    <n v="31.09"/>
    <n v="652.89"/>
    <d v="2019-01-31T00:00:00"/>
    <d v="1899-12-30T10:33:00"/>
    <s v="Billetera electrónica"/>
    <n v="621.79999999999995"/>
    <n v="31.09"/>
    <n v="6"/>
    <n v="1"/>
  </r>
  <r>
    <s v="565-91-4567"/>
    <x v="2"/>
    <x v="2"/>
    <x v="1"/>
    <x v="1"/>
    <x v="0"/>
    <n v="10.75"/>
    <n v="8"/>
    <n v="4.3"/>
    <n v="90.3"/>
    <d v="2019-03-15T00:00:00"/>
    <d v="1899-12-30T14:38:00"/>
    <s v="Billetera electrónica"/>
    <n v="86"/>
    <n v="4.3"/>
    <n v="6.2"/>
    <n v="3"/>
  </r>
  <r>
    <s v="380-60-5336"/>
    <x v="0"/>
    <x v="0"/>
    <x v="1"/>
    <x v="0"/>
    <x v="1"/>
    <n v="40.26"/>
    <n v="10"/>
    <n v="20.13"/>
    <n v="422.73"/>
    <d v="2019-02-24T00:00:00"/>
    <d v="1899-12-30T18:06:00"/>
    <s v="Tarjeta de crédito"/>
    <n v="402.6"/>
    <n v="20.13"/>
    <n v="5"/>
    <n v="2"/>
  </r>
  <r>
    <s v="815-04-6282"/>
    <x v="1"/>
    <x v="1"/>
    <x v="0"/>
    <x v="0"/>
    <x v="3"/>
    <n v="64.97"/>
    <n v="5"/>
    <n v="16.242500000000003"/>
    <n v="341.09249999999997"/>
    <d v="2019-02-08T00:00:00"/>
    <d v="1899-12-30T12:52:00"/>
    <s v="Tarjeta de crédito"/>
    <n v="324.85000000000002"/>
    <n v="16.2425"/>
    <n v="6.5"/>
    <n v="2"/>
  </r>
  <r>
    <s v="674-56-6360"/>
    <x v="0"/>
    <x v="0"/>
    <x v="1"/>
    <x v="1"/>
    <x v="1"/>
    <n v="95.15"/>
    <n v="1"/>
    <n v="4.7575000000000003"/>
    <n v="99.907499999999999"/>
    <d v="2019-03-22T00:00:00"/>
    <d v="1899-12-30T14:00:00"/>
    <s v="Efectivo"/>
    <n v="95.15"/>
    <n v="4.7575000000000003"/>
    <n v="6"/>
    <n v="3"/>
  </r>
  <r>
    <s v="778-34-2523"/>
    <x v="0"/>
    <x v="0"/>
    <x v="0"/>
    <x v="0"/>
    <x v="1"/>
    <n v="48.62"/>
    <n v="8"/>
    <n v="19.448"/>
    <n v="408.40800000000002"/>
    <d v="2019-01-24T00:00:00"/>
    <d v="1899-12-30T10:57:00"/>
    <s v="Efectivo"/>
    <n v="388.96"/>
    <n v="19.448"/>
    <n v="5"/>
    <n v="1"/>
  </r>
  <r>
    <s v="499-27-7781"/>
    <x v="2"/>
    <x v="2"/>
    <x v="1"/>
    <x v="0"/>
    <x v="4"/>
    <n v="53.21"/>
    <n v="8"/>
    <n v="21.284000000000002"/>
    <n v="446.964"/>
    <d v="2019-03-14T00:00:00"/>
    <d v="1899-12-30T16:45:00"/>
    <s v="Billetera electrónica"/>
    <n v="425.68"/>
    <n v="21.283999999999999"/>
    <n v="5"/>
    <n v="3"/>
  </r>
  <r>
    <s v="477-59-2456"/>
    <x v="1"/>
    <x v="1"/>
    <x v="1"/>
    <x v="0"/>
    <x v="5"/>
    <n v="45.44"/>
    <n v="7"/>
    <n v="15.904"/>
    <n v="333.98399999999998"/>
    <d v="2019-01-23T00:00:00"/>
    <d v="1899-12-30T11:15:00"/>
    <s v="Efectivo"/>
    <n v="318.08"/>
    <n v="15.904"/>
    <n v="9.1999999999999993"/>
    <n v="1"/>
  </r>
  <r>
    <s v="832-51-6761"/>
    <x v="0"/>
    <x v="0"/>
    <x v="1"/>
    <x v="1"/>
    <x v="4"/>
    <n v="33.880000000000003"/>
    <n v="8"/>
    <n v="13.552000000000001"/>
    <n v="284.59199999999998"/>
    <d v="2019-01-19T00:00:00"/>
    <d v="1899-12-30T20:29:00"/>
    <s v="Billetera electrónica"/>
    <n v="271.04000000000002"/>
    <n v="13.552"/>
    <n v="9.6"/>
    <n v="1"/>
  </r>
  <r>
    <s v="869-11-3082"/>
    <x v="2"/>
    <x v="2"/>
    <x v="0"/>
    <x v="1"/>
    <x v="0"/>
    <n v="96.16"/>
    <n v="4"/>
    <n v="19.231999999999999"/>
    <n v="403.87200000000001"/>
    <d v="2019-01-27T00:00:00"/>
    <d v="1899-12-30T20:03:00"/>
    <s v="Tarjeta de crédito"/>
    <n v="384.64"/>
    <n v="19.231999999999999"/>
    <n v="8.4"/>
    <n v="1"/>
  </r>
  <r>
    <s v="190-59-3964"/>
    <x v="2"/>
    <x v="2"/>
    <x v="0"/>
    <x v="1"/>
    <x v="4"/>
    <n v="47.16"/>
    <n v="5"/>
    <n v="11.79"/>
    <n v="247.59"/>
    <d v="2019-02-03T00:00:00"/>
    <d v="1899-12-30T14:35:00"/>
    <s v="Tarjeta de crédito"/>
    <n v="235.8"/>
    <n v="11.79"/>
    <n v="6"/>
    <n v="2"/>
  </r>
  <r>
    <s v="366-43-6862"/>
    <x v="2"/>
    <x v="2"/>
    <x v="1"/>
    <x v="1"/>
    <x v="1"/>
    <n v="52.89"/>
    <n v="4"/>
    <n v="10.578000000000001"/>
    <n v="222.13800000000001"/>
    <d v="2019-03-25T00:00:00"/>
    <d v="1899-12-30T16:32:00"/>
    <s v="Billetera electrónica"/>
    <n v="211.56"/>
    <n v="10.577999999999999"/>
    <n v="6.7"/>
    <n v="3"/>
  </r>
  <r>
    <s v="186-43-8965"/>
    <x v="0"/>
    <x v="0"/>
    <x v="0"/>
    <x v="0"/>
    <x v="2"/>
    <n v="47.68"/>
    <n v="2"/>
    <n v="4.7679999999999998"/>
    <n v="100.128"/>
    <d v="2019-02-24T00:00:00"/>
    <d v="1899-12-30T10:10:00"/>
    <s v="Tarjeta de crédito"/>
    <n v="95.36"/>
    <n v="4.7679999999999998"/>
    <n v="4.0999999999999996"/>
    <n v="2"/>
  </r>
  <r>
    <s v="784-21-9238"/>
    <x v="1"/>
    <x v="1"/>
    <x v="0"/>
    <x v="1"/>
    <x v="3"/>
    <n v="10.17"/>
    <n v="1"/>
    <n v="0.50850000000000006"/>
    <n v="10.6785"/>
    <d v="2019-02-07T00:00:00"/>
    <d v="1899-12-30T14:15:00"/>
    <s v="Efectivo"/>
    <n v="10.17"/>
    <n v="0.50849999999999995"/>
    <n v="5.9"/>
    <n v="2"/>
  </r>
  <r>
    <s v="276-75-6884"/>
    <x v="0"/>
    <x v="0"/>
    <x v="1"/>
    <x v="0"/>
    <x v="0"/>
    <n v="68.709999999999994"/>
    <n v="3"/>
    <n v="10.3065"/>
    <n v="216.4365"/>
    <d v="2019-03-04T00:00:00"/>
    <d v="1899-12-30T10:05:00"/>
    <s v="Efectivo"/>
    <n v="206.13"/>
    <n v="10.3065"/>
    <n v="8.6999999999999993"/>
    <n v="3"/>
  </r>
  <r>
    <s v="109-86-4363"/>
    <x v="2"/>
    <x v="2"/>
    <x v="0"/>
    <x v="0"/>
    <x v="3"/>
    <n v="60.08"/>
    <n v="7"/>
    <n v="21.028000000000002"/>
    <n v="441.58800000000002"/>
    <d v="2019-02-14T00:00:00"/>
    <d v="1899-12-30T11:36:00"/>
    <s v="Tarjeta de crédito"/>
    <n v="420.56"/>
    <n v="21.027999999999999"/>
    <n v="4.5"/>
    <n v="2"/>
  </r>
  <r>
    <s v="569-76-2760"/>
    <x v="0"/>
    <x v="0"/>
    <x v="0"/>
    <x v="0"/>
    <x v="3"/>
    <n v="22.01"/>
    <n v="4"/>
    <n v="4.4020000000000001"/>
    <n v="92.441999999999993"/>
    <d v="2019-01-29T00:00:00"/>
    <d v="1899-12-30T18:15:00"/>
    <s v="Tarjeta de crédito"/>
    <n v="88.04"/>
    <n v="4.4020000000000001"/>
    <n v="6.6"/>
    <n v="1"/>
  </r>
  <r>
    <s v="222-42-0244"/>
    <x v="2"/>
    <x v="2"/>
    <x v="0"/>
    <x v="0"/>
    <x v="0"/>
    <n v="72.11"/>
    <n v="9"/>
    <n v="32.4495"/>
    <n v="681.43949999999995"/>
    <d v="2019-01-28T00:00:00"/>
    <d v="1899-12-30T13:53:00"/>
    <s v="Tarjeta de crédito"/>
    <n v="648.99"/>
    <n v="32.4495"/>
    <n v="7.7"/>
    <n v="1"/>
  </r>
  <r>
    <s v="760-53-9233"/>
    <x v="0"/>
    <x v="0"/>
    <x v="0"/>
    <x v="1"/>
    <x v="5"/>
    <n v="41.28"/>
    <n v="3"/>
    <n v="6.1920000000000002"/>
    <n v="130.03200000000001"/>
    <d v="2019-03-26T00:00:00"/>
    <d v="1899-12-30T18:37:00"/>
    <s v="Tarjeta de crédito"/>
    <n v="123.84"/>
    <n v="6.1920000000000002"/>
    <n v="8.5"/>
    <n v="3"/>
  </r>
  <r>
    <s v="538-22-0304"/>
    <x v="1"/>
    <x v="1"/>
    <x v="1"/>
    <x v="1"/>
    <x v="1"/>
    <n v="64.95"/>
    <n v="10"/>
    <n v="32.475000000000001"/>
    <n v="681.97500000000002"/>
    <d v="2019-03-24T00:00:00"/>
    <d v="1899-12-30T18:27:00"/>
    <s v="Efectivo"/>
    <n v="649.5"/>
    <n v="32.475000000000001"/>
    <n v="5.2"/>
    <n v="3"/>
  </r>
  <r>
    <s v="416-17-9926"/>
    <x v="0"/>
    <x v="0"/>
    <x v="0"/>
    <x v="0"/>
    <x v="1"/>
    <n v="74.22"/>
    <n v="10"/>
    <n v="37.110000000000007"/>
    <n v="779.31"/>
    <d v="2019-01-01T00:00:00"/>
    <d v="1899-12-30T14:42:00"/>
    <s v="Tarjeta de crédito"/>
    <n v="742.2"/>
    <n v="37.11"/>
    <n v="4.3"/>
    <n v="1"/>
  </r>
  <r>
    <s v="237-44-6163"/>
    <x v="0"/>
    <x v="0"/>
    <x v="1"/>
    <x v="1"/>
    <x v="1"/>
    <n v="10.56"/>
    <n v="8"/>
    <n v="4.2240000000000002"/>
    <n v="88.703999999999994"/>
    <d v="2019-01-24T00:00:00"/>
    <d v="1899-12-30T17:43:00"/>
    <s v="Efectivo"/>
    <n v="84.48"/>
    <n v="4.2240000000000002"/>
    <n v="7.6"/>
    <n v="1"/>
  </r>
  <r>
    <s v="636-17-0325"/>
    <x v="2"/>
    <x v="2"/>
    <x v="1"/>
    <x v="1"/>
    <x v="0"/>
    <n v="62.57"/>
    <n v="4"/>
    <n v="12.514000000000001"/>
    <n v="262.79399999999998"/>
    <d v="2019-02-25T00:00:00"/>
    <d v="1899-12-30T18:37:00"/>
    <s v="Efectivo"/>
    <n v="250.28"/>
    <n v="12.513999999999999"/>
    <n v="9.5"/>
    <n v="2"/>
  </r>
  <r>
    <s v="343-75-9322"/>
    <x v="2"/>
    <x v="2"/>
    <x v="0"/>
    <x v="0"/>
    <x v="3"/>
    <n v="11.85"/>
    <n v="8"/>
    <n v="4.74"/>
    <n v="99.54"/>
    <d v="2019-01-09T00:00:00"/>
    <d v="1899-12-30T16:34:00"/>
    <s v="Efectivo"/>
    <n v="94.8"/>
    <n v="4.74"/>
    <n v="4.0999999999999996"/>
    <n v="1"/>
  </r>
  <r>
    <s v="528-14-9470"/>
    <x v="0"/>
    <x v="0"/>
    <x v="0"/>
    <x v="1"/>
    <x v="0"/>
    <n v="91.3"/>
    <n v="1"/>
    <n v="4.5650000000000004"/>
    <n v="95.864999999999995"/>
    <d v="2019-02-14T00:00:00"/>
    <d v="1899-12-30T14:42:00"/>
    <s v="Billetera electrónica"/>
    <n v="91.3"/>
    <n v="4.5650000000000004"/>
    <n v="9.1999999999999993"/>
    <n v="2"/>
  </r>
  <r>
    <s v="427-45-9297"/>
    <x v="2"/>
    <x v="2"/>
    <x v="0"/>
    <x v="0"/>
    <x v="2"/>
    <n v="40.729999999999997"/>
    <n v="7"/>
    <n v="14.255499999999998"/>
    <n v="299.3655"/>
    <d v="2019-03-12T00:00:00"/>
    <d v="1899-12-30T11:01:00"/>
    <s v="Billetera electrónica"/>
    <n v="285.11"/>
    <n v="14.2555"/>
    <n v="5.4"/>
    <n v="3"/>
  </r>
  <r>
    <s v="807-34-3742"/>
    <x v="0"/>
    <x v="0"/>
    <x v="1"/>
    <x v="1"/>
    <x v="5"/>
    <n v="52.38"/>
    <n v="1"/>
    <n v="2.6190000000000002"/>
    <n v="54.999000000000002"/>
    <d v="2019-03-26T00:00:00"/>
    <d v="1899-12-30T19:44:00"/>
    <s v="Efectivo"/>
    <n v="52.38"/>
    <n v="2.6190000000000002"/>
    <n v="5.8"/>
    <n v="3"/>
  </r>
  <r>
    <s v="288-62-1085"/>
    <x v="0"/>
    <x v="0"/>
    <x v="0"/>
    <x v="1"/>
    <x v="5"/>
    <n v="38.54"/>
    <n v="5"/>
    <n v="9.6349999999999998"/>
    <n v="202.33500000000001"/>
    <d v="2019-01-09T00:00:00"/>
    <d v="1899-12-30T13:34:00"/>
    <s v="Billetera electrónica"/>
    <n v="192.7"/>
    <n v="9.6349999999999998"/>
    <n v="5.6"/>
    <n v="1"/>
  </r>
  <r>
    <s v="670-71-7306"/>
    <x v="2"/>
    <x v="2"/>
    <x v="1"/>
    <x v="1"/>
    <x v="3"/>
    <n v="44.63"/>
    <n v="6"/>
    <n v="13.389000000000003"/>
    <n v="281.16899999999998"/>
    <d v="2019-01-02T00:00:00"/>
    <d v="1899-12-30T20:08:00"/>
    <s v="Tarjeta de crédito"/>
    <n v="267.77999999999997"/>
    <n v="13.388999999999999"/>
    <n v="5.0999999999999996"/>
    <n v="1"/>
  </r>
  <r>
    <s v="660-29-7083"/>
    <x v="1"/>
    <x v="1"/>
    <x v="1"/>
    <x v="1"/>
    <x v="1"/>
    <n v="55.87"/>
    <n v="10"/>
    <n v="27.934999999999999"/>
    <n v="586.63499999999999"/>
    <d v="2019-01-15T00:00:00"/>
    <d v="1899-12-30T15:01:00"/>
    <s v="Efectivo"/>
    <n v="558.70000000000005"/>
    <n v="27.934999999999999"/>
    <n v="5.8"/>
    <n v="1"/>
  </r>
  <r>
    <s v="271-77-8740"/>
    <x v="1"/>
    <x v="1"/>
    <x v="0"/>
    <x v="0"/>
    <x v="3"/>
    <n v="29.22"/>
    <n v="6"/>
    <n v="8.766"/>
    <n v="184.08600000000001"/>
    <d v="2019-01-01T00:00:00"/>
    <d v="1899-12-30T11:40:00"/>
    <s v="Billetera electrónica"/>
    <n v="175.32"/>
    <n v="8.766"/>
    <n v="5"/>
    <n v="1"/>
  </r>
  <r>
    <s v="497-36-0989"/>
    <x v="0"/>
    <x v="0"/>
    <x v="1"/>
    <x v="1"/>
    <x v="5"/>
    <n v="51.94"/>
    <n v="3"/>
    <n v="7.7910000000000004"/>
    <n v="163.61099999999999"/>
    <d v="2019-02-15T00:00:00"/>
    <d v="1899-12-30T15:21:00"/>
    <s v="Efectivo"/>
    <n v="155.82"/>
    <n v="7.7910000000000004"/>
    <n v="7.9"/>
    <n v="2"/>
  </r>
  <r>
    <s v="291-59-1384"/>
    <x v="2"/>
    <x v="2"/>
    <x v="1"/>
    <x v="1"/>
    <x v="1"/>
    <n v="60.3"/>
    <n v="1"/>
    <n v="3.0150000000000001"/>
    <n v="63.314999999999998"/>
    <d v="2019-02-28T00:00:00"/>
    <d v="1899-12-30T17:38:00"/>
    <s v="Efectivo"/>
    <n v="60.3"/>
    <n v="3.0150000000000001"/>
    <n v="6"/>
    <n v="2"/>
  </r>
  <r>
    <s v="860-73-6466"/>
    <x v="0"/>
    <x v="0"/>
    <x v="0"/>
    <x v="0"/>
    <x v="3"/>
    <n v="39.47"/>
    <n v="2"/>
    <n v="3.9470000000000001"/>
    <n v="82.887"/>
    <d v="2019-03-02T00:00:00"/>
    <d v="1899-12-30T16:16:00"/>
    <s v="Tarjeta de crédito"/>
    <n v="78.94"/>
    <n v="3.9470000000000001"/>
    <n v="5"/>
    <n v="3"/>
  </r>
  <r>
    <s v="549-23-9016"/>
    <x v="1"/>
    <x v="1"/>
    <x v="0"/>
    <x v="0"/>
    <x v="4"/>
    <n v="14.87"/>
    <n v="2"/>
    <n v="1.4870000000000001"/>
    <n v="31.227"/>
    <d v="2019-02-13T00:00:00"/>
    <d v="1899-12-30T18:15:00"/>
    <s v="Tarjeta de crédito"/>
    <n v="29.74"/>
    <n v="1.4870000000000001"/>
    <n v="8.9"/>
    <n v="2"/>
  </r>
  <r>
    <s v="896-34-0956"/>
    <x v="0"/>
    <x v="0"/>
    <x v="1"/>
    <x v="1"/>
    <x v="5"/>
    <n v="21.32"/>
    <n v="1"/>
    <n v="1.0660000000000001"/>
    <n v="22.385999999999999"/>
    <d v="2019-01-26T00:00:00"/>
    <d v="1899-12-30T12:43:00"/>
    <s v="Efectivo"/>
    <n v="21.32"/>
    <n v="1.0660000000000001"/>
    <n v="5.9"/>
    <n v="1"/>
  </r>
  <r>
    <s v="804-38-3935"/>
    <x v="0"/>
    <x v="0"/>
    <x v="0"/>
    <x v="1"/>
    <x v="1"/>
    <n v="93.78"/>
    <n v="3"/>
    <n v="14.067000000000002"/>
    <n v="295.40699999999998"/>
    <d v="2019-01-30T00:00:00"/>
    <d v="1899-12-30T11:32:00"/>
    <s v="Tarjeta de crédito"/>
    <n v="281.33999999999997"/>
    <n v="14.067"/>
    <n v="5.9"/>
    <n v="1"/>
  </r>
  <r>
    <s v="585-90-0249"/>
    <x v="0"/>
    <x v="0"/>
    <x v="0"/>
    <x v="1"/>
    <x v="1"/>
    <n v="73.260000000000005"/>
    <n v="1"/>
    <n v="3.6630000000000003"/>
    <n v="76.923000000000002"/>
    <d v="2019-01-27T00:00:00"/>
    <d v="1899-12-30T18:08:00"/>
    <s v="Billetera electrónica"/>
    <n v="73.260000000000005"/>
    <n v="3.6629999999999998"/>
    <n v="9.6999999999999993"/>
    <n v="1"/>
  </r>
  <r>
    <s v="862-29-5914"/>
    <x v="1"/>
    <x v="1"/>
    <x v="1"/>
    <x v="0"/>
    <x v="3"/>
    <n v="22.38"/>
    <n v="1"/>
    <n v="1.119"/>
    <n v="23.498999999999999"/>
    <d v="2019-01-30T00:00:00"/>
    <d v="1899-12-30T17:08:00"/>
    <s v="Tarjeta de crédito"/>
    <n v="22.38"/>
    <n v="1.119"/>
    <n v="8.6"/>
    <n v="1"/>
  </r>
  <r>
    <s v="845-94-6841"/>
    <x v="1"/>
    <x v="1"/>
    <x v="0"/>
    <x v="0"/>
    <x v="4"/>
    <n v="72.88"/>
    <n v="9"/>
    <n v="32.795999999999999"/>
    <n v="688.71600000000001"/>
    <d v="2019-01-08T00:00:00"/>
    <d v="1899-12-30T19:38:00"/>
    <s v="Efectivo"/>
    <n v="655.92"/>
    <n v="32.795999999999999"/>
    <n v="4"/>
    <n v="1"/>
  </r>
  <r>
    <s v="125-45-2293"/>
    <x v="0"/>
    <x v="0"/>
    <x v="1"/>
    <x v="0"/>
    <x v="5"/>
    <n v="99.1"/>
    <n v="6"/>
    <n v="29.729999999999997"/>
    <n v="624.33000000000004"/>
    <d v="2019-01-19T00:00:00"/>
    <d v="1899-12-30T13:11:00"/>
    <s v="Efectivo"/>
    <n v="594.6"/>
    <n v="29.73"/>
    <n v="4.2"/>
    <n v="1"/>
  </r>
  <r>
    <s v="843-73-4724"/>
    <x v="0"/>
    <x v="0"/>
    <x v="1"/>
    <x v="1"/>
    <x v="5"/>
    <n v="74.099999999999994"/>
    <n v="1"/>
    <n v="3.7050000000000001"/>
    <n v="77.805000000000007"/>
    <d v="2019-01-25T00:00:00"/>
    <d v="1899-12-30T11:05:00"/>
    <s v="Efectivo"/>
    <n v="74.099999999999994"/>
    <n v="3.7050000000000001"/>
    <n v="9.1999999999999993"/>
    <n v="1"/>
  </r>
  <r>
    <s v="409-33-9708"/>
    <x v="0"/>
    <x v="0"/>
    <x v="1"/>
    <x v="0"/>
    <x v="5"/>
    <n v="98.48"/>
    <n v="2"/>
    <n v="9.8480000000000008"/>
    <n v="206.80799999999999"/>
    <d v="2019-02-19T00:00:00"/>
    <d v="1899-12-30T10:12:00"/>
    <s v="Billetera electrónica"/>
    <n v="196.96"/>
    <n v="9.8480000000000008"/>
    <n v="9.1999999999999993"/>
    <n v="2"/>
  </r>
  <r>
    <s v="658-66-3967"/>
    <x v="1"/>
    <x v="1"/>
    <x v="1"/>
    <x v="1"/>
    <x v="0"/>
    <n v="53.19"/>
    <n v="7"/>
    <n v="18.616499999999998"/>
    <n v="390.94650000000001"/>
    <d v="2019-01-14T00:00:00"/>
    <d v="1899-12-30T15:42:00"/>
    <s v="Billetera electrónica"/>
    <n v="372.33"/>
    <n v="18.616499999999998"/>
    <n v="5"/>
    <n v="1"/>
  </r>
  <r>
    <s v="866-70-2814"/>
    <x v="2"/>
    <x v="2"/>
    <x v="1"/>
    <x v="0"/>
    <x v="1"/>
    <n v="52.79"/>
    <n v="10"/>
    <n v="26.395"/>
    <n v="554.29499999999996"/>
    <d v="2019-02-25T00:00:00"/>
    <d v="1899-12-30T11:58:00"/>
    <s v="Billetera electrónica"/>
    <n v="527.9"/>
    <n v="26.395"/>
    <n v="10"/>
    <n v="2"/>
  </r>
  <r>
    <s v="160-22-2687"/>
    <x v="0"/>
    <x v="0"/>
    <x v="0"/>
    <x v="0"/>
    <x v="0"/>
    <n v="95.95"/>
    <n v="5"/>
    <n v="23.987500000000001"/>
    <n v="503.73750000000001"/>
    <d v="2019-01-23T00:00:00"/>
    <d v="1899-12-30T14:21:00"/>
    <s v="Billetera electrónica"/>
    <n v="479.75"/>
    <n v="23.987500000000001"/>
    <n v="8.8000000000000007"/>
    <n v="1"/>
  </r>
  <r>
    <s v="895-03-6665"/>
    <x v="2"/>
    <x v="2"/>
    <x v="1"/>
    <x v="0"/>
    <x v="5"/>
    <n v="36.51"/>
    <n v="9"/>
    <n v="16.429500000000001"/>
    <n v="345.01949999999999"/>
    <d v="2019-02-16T00:00:00"/>
    <d v="1899-12-30T10:52:00"/>
    <s v="Efectivo"/>
    <n v="328.59"/>
    <n v="16.429500000000001"/>
    <n v="4.2"/>
    <n v="2"/>
  </r>
  <r>
    <s v="770-42-8960"/>
    <x v="2"/>
    <x v="2"/>
    <x v="1"/>
    <x v="1"/>
    <x v="4"/>
    <n v="21.12"/>
    <n v="8"/>
    <n v="8.4480000000000004"/>
    <n v="177.40799999999999"/>
    <d v="2019-01-01T00:00:00"/>
    <d v="1899-12-30T19:31:00"/>
    <s v="Efectivo"/>
    <n v="168.96"/>
    <n v="8.4480000000000004"/>
    <n v="6.3"/>
    <n v="1"/>
  </r>
  <r>
    <s v="748-45-2862"/>
    <x v="0"/>
    <x v="0"/>
    <x v="0"/>
    <x v="0"/>
    <x v="2"/>
    <n v="28.31"/>
    <n v="4"/>
    <n v="5.6619999999999999"/>
    <n v="118.902"/>
    <d v="2019-03-07T00:00:00"/>
    <d v="1899-12-30T18:35:00"/>
    <s v="Efectivo"/>
    <n v="113.24"/>
    <n v="5.6619999999999999"/>
    <n v="8.1999999999999993"/>
    <n v="3"/>
  </r>
  <r>
    <s v="234-36-2483"/>
    <x v="2"/>
    <x v="2"/>
    <x v="1"/>
    <x v="1"/>
    <x v="0"/>
    <n v="57.59"/>
    <n v="6"/>
    <n v="17.277000000000001"/>
    <n v="362.81700000000001"/>
    <d v="2019-02-15T00:00:00"/>
    <d v="1899-12-30T13:51:00"/>
    <s v="Efectivo"/>
    <n v="345.54"/>
    <n v="17.277000000000001"/>
    <n v="5.0999999999999996"/>
    <n v="2"/>
  </r>
  <r>
    <s v="316-66-3011"/>
    <x v="0"/>
    <x v="0"/>
    <x v="0"/>
    <x v="0"/>
    <x v="4"/>
    <n v="47.63"/>
    <n v="9"/>
    <n v="21.433500000000002"/>
    <n v="450.1035"/>
    <d v="2019-01-23T00:00:00"/>
    <d v="1899-12-30T12:35:00"/>
    <s v="Efectivo"/>
    <n v="428.67"/>
    <n v="21.433499999999999"/>
    <n v="5"/>
    <n v="1"/>
  </r>
  <r>
    <s v="848-95-6252"/>
    <x v="1"/>
    <x v="1"/>
    <x v="0"/>
    <x v="0"/>
    <x v="2"/>
    <n v="86.27"/>
    <n v="1"/>
    <n v="4.3135000000000003"/>
    <n v="90.583500000000001"/>
    <d v="2019-02-20T00:00:00"/>
    <d v="1899-12-30T13:24:00"/>
    <s v="Billetera electrónica"/>
    <n v="86.27"/>
    <n v="4.3135000000000003"/>
    <n v="7"/>
    <n v="2"/>
  </r>
  <r>
    <s v="840-76-5966"/>
    <x v="0"/>
    <x v="0"/>
    <x v="0"/>
    <x v="1"/>
    <x v="3"/>
    <n v="12.76"/>
    <n v="2"/>
    <n v="1.276"/>
    <n v="26.795999999999999"/>
    <d v="2019-01-08T00:00:00"/>
    <d v="1899-12-30T18:06:00"/>
    <s v="Billetera electrónica"/>
    <n v="25.52"/>
    <n v="1.276"/>
    <n v="7.8"/>
    <n v="1"/>
  </r>
  <r>
    <s v="152-03-4217"/>
    <x v="2"/>
    <x v="2"/>
    <x v="1"/>
    <x v="0"/>
    <x v="2"/>
    <n v="11.28"/>
    <n v="9"/>
    <n v="5.0760000000000005"/>
    <n v="106.596"/>
    <d v="2019-03-17T00:00:00"/>
    <d v="1899-12-30T11:55:00"/>
    <s v="Tarjeta de crédito"/>
    <n v="101.52"/>
    <n v="5.0759999999999996"/>
    <n v="4.3"/>
    <n v="3"/>
  </r>
  <r>
    <s v="533-66-5566"/>
    <x v="2"/>
    <x v="2"/>
    <x v="1"/>
    <x v="0"/>
    <x v="2"/>
    <n v="51.07"/>
    <n v="7"/>
    <n v="17.874500000000001"/>
    <n v="375.36450000000002"/>
    <d v="2019-01-12T00:00:00"/>
    <d v="1899-12-30T11:42:00"/>
    <s v="Efectivo"/>
    <n v="357.49"/>
    <n v="17.874500000000001"/>
    <n v="7"/>
    <n v="1"/>
  </r>
  <r>
    <s v="124-31-1458"/>
    <x v="0"/>
    <x v="0"/>
    <x v="0"/>
    <x v="0"/>
    <x v="1"/>
    <n v="79.59"/>
    <n v="3"/>
    <n v="11.938500000000001"/>
    <n v="250.70849999999999"/>
    <d v="2019-01-08T00:00:00"/>
    <d v="1899-12-30T14:30:00"/>
    <s v="Efectivo"/>
    <n v="238.77"/>
    <n v="11.938499999999999"/>
    <n v="6.6"/>
    <n v="1"/>
  </r>
  <r>
    <s v="176-78-1170"/>
    <x v="1"/>
    <x v="1"/>
    <x v="0"/>
    <x v="1"/>
    <x v="0"/>
    <n v="33.81"/>
    <n v="3"/>
    <n v="5.0715000000000003"/>
    <n v="106.50149999999999"/>
    <d v="2019-01-26T00:00:00"/>
    <d v="1899-12-30T15:11:00"/>
    <s v="Billetera electrónica"/>
    <n v="101.43"/>
    <n v="5.0715000000000003"/>
    <n v="7.3"/>
    <n v="1"/>
  </r>
  <r>
    <s v="361-59-0574"/>
    <x v="2"/>
    <x v="2"/>
    <x v="0"/>
    <x v="1"/>
    <x v="3"/>
    <n v="90.53"/>
    <n v="8"/>
    <n v="36.212000000000003"/>
    <n v="760.452"/>
    <d v="2019-03-15T00:00:00"/>
    <d v="1899-12-30T14:48:00"/>
    <s v="Tarjeta de crédito"/>
    <n v="724.24"/>
    <n v="36.212000000000003"/>
    <n v="6.5"/>
    <n v="3"/>
  </r>
  <r>
    <s v="101-81-4070"/>
    <x v="1"/>
    <x v="1"/>
    <x v="0"/>
    <x v="0"/>
    <x v="0"/>
    <n v="62.82"/>
    <n v="2"/>
    <n v="6.282"/>
    <n v="131.922"/>
    <d v="2019-01-17T00:00:00"/>
    <d v="1899-12-30T12:36:00"/>
    <s v="Billetera electrónica"/>
    <n v="125.64"/>
    <n v="6.282"/>
    <n v="4.9000000000000004"/>
    <n v="1"/>
  </r>
  <r>
    <s v="631-34-1880"/>
    <x v="1"/>
    <x v="1"/>
    <x v="0"/>
    <x v="1"/>
    <x v="4"/>
    <n v="24.31"/>
    <n v="3"/>
    <n v="3.6464999999999996"/>
    <n v="76.576499999999996"/>
    <d v="2019-01-08T00:00:00"/>
    <d v="1899-12-30T19:09:00"/>
    <s v="Tarjeta de crédito"/>
    <n v="72.930000000000007"/>
    <n v="3.6465000000000001"/>
    <n v="4.3"/>
    <n v="1"/>
  </r>
  <r>
    <s v="852-82-2749"/>
    <x v="0"/>
    <x v="0"/>
    <x v="1"/>
    <x v="1"/>
    <x v="3"/>
    <n v="64.59"/>
    <n v="4"/>
    <n v="12.918000000000001"/>
    <n v="271.27800000000002"/>
    <d v="2019-01-06T00:00:00"/>
    <d v="1899-12-30T13:35:00"/>
    <s v="Billetera electrónica"/>
    <n v="258.36"/>
    <n v="12.917999999999999"/>
    <n v="9.3000000000000007"/>
    <n v="1"/>
  </r>
  <r>
    <s v="873-14-6353"/>
    <x v="0"/>
    <x v="0"/>
    <x v="0"/>
    <x v="1"/>
    <x v="4"/>
    <n v="24.82"/>
    <n v="7"/>
    <n v="8.6870000000000012"/>
    <n v="182.42699999999999"/>
    <d v="2019-02-16T00:00:00"/>
    <d v="1899-12-30T10:33:00"/>
    <s v="Tarjeta de crédito"/>
    <n v="173.74"/>
    <n v="8.6869999999999994"/>
    <n v="7.1"/>
    <n v="2"/>
  </r>
  <r>
    <s v="584-66-4073"/>
    <x v="1"/>
    <x v="1"/>
    <x v="1"/>
    <x v="1"/>
    <x v="5"/>
    <n v="56.5"/>
    <n v="1"/>
    <n v="2.8250000000000002"/>
    <n v="59.325000000000003"/>
    <d v="2019-03-13T00:00:00"/>
    <d v="1899-12-30T15:45:00"/>
    <s v="Billetera electrónica"/>
    <n v="56.5"/>
    <n v="2.8250000000000002"/>
    <n v="9.6"/>
    <n v="3"/>
  </r>
  <r>
    <s v="544-55-9589"/>
    <x v="2"/>
    <x v="2"/>
    <x v="0"/>
    <x v="0"/>
    <x v="1"/>
    <n v="21.43"/>
    <n v="10"/>
    <n v="10.715000000000002"/>
    <n v="225.01499999999999"/>
    <d v="2019-01-28T00:00:00"/>
    <d v="1899-12-30T11:51:00"/>
    <s v="Efectivo"/>
    <n v="214.3"/>
    <n v="10.715"/>
    <n v="6.2"/>
    <n v="1"/>
  </r>
  <r>
    <s v="166-19-2553"/>
    <x v="0"/>
    <x v="0"/>
    <x v="0"/>
    <x v="1"/>
    <x v="3"/>
    <n v="89.06"/>
    <n v="6"/>
    <n v="26.718000000000004"/>
    <n v="561.07799999999997"/>
    <d v="2019-01-18T00:00:00"/>
    <d v="1899-12-30T17:26:00"/>
    <s v="Efectivo"/>
    <n v="534.36"/>
    <n v="26.718"/>
    <n v="9.9"/>
    <n v="1"/>
  </r>
  <r>
    <s v="737-88-5876"/>
    <x v="0"/>
    <x v="0"/>
    <x v="0"/>
    <x v="1"/>
    <x v="2"/>
    <n v="23.29"/>
    <n v="4"/>
    <n v="4.6580000000000004"/>
    <n v="97.817999999999998"/>
    <d v="2019-03-19T00:00:00"/>
    <d v="1899-12-30T11:52:00"/>
    <s v="Tarjeta de crédito"/>
    <n v="93.16"/>
    <n v="4.6580000000000004"/>
    <n v="5.9"/>
    <n v="3"/>
  </r>
  <r>
    <s v="154-87-7367"/>
    <x v="1"/>
    <x v="1"/>
    <x v="1"/>
    <x v="1"/>
    <x v="2"/>
    <n v="65.260000000000005"/>
    <n v="8"/>
    <n v="26.104000000000003"/>
    <n v="548.18399999999997"/>
    <d v="2019-03-15T00:00:00"/>
    <d v="1899-12-30T14:04:00"/>
    <s v="Billetera electrónica"/>
    <n v="522.08000000000004"/>
    <n v="26.103999999999999"/>
    <n v="6.3"/>
    <n v="3"/>
  </r>
  <r>
    <s v="885-56-0389"/>
    <x v="1"/>
    <x v="1"/>
    <x v="0"/>
    <x v="1"/>
    <x v="5"/>
    <n v="52.35"/>
    <n v="1"/>
    <n v="2.6175000000000002"/>
    <n v="54.967500000000001"/>
    <d v="2019-02-12T00:00:00"/>
    <d v="1899-12-30T17:49:00"/>
    <s v="Efectivo"/>
    <n v="52.35"/>
    <n v="2.6175000000000002"/>
    <n v="4"/>
    <n v="2"/>
  </r>
  <r>
    <s v="608-05-3804"/>
    <x v="2"/>
    <x v="2"/>
    <x v="0"/>
    <x v="1"/>
    <x v="1"/>
    <n v="39.75"/>
    <n v="1"/>
    <n v="1.9875"/>
    <n v="41.737499999999997"/>
    <d v="2019-02-25T00:00:00"/>
    <d v="1899-12-30T20:19:00"/>
    <s v="Efectivo"/>
    <n v="39.75"/>
    <n v="1.9875"/>
    <n v="6.1"/>
    <n v="2"/>
  </r>
  <r>
    <s v="448-61-3783"/>
    <x v="0"/>
    <x v="0"/>
    <x v="1"/>
    <x v="0"/>
    <x v="1"/>
    <n v="90.02"/>
    <n v="8"/>
    <n v="36.008000000000003"/>
    <n v="756.16800000000001"/>
    <d v="2019-03-21T00:00:00"/>
    <d v="1899-12-30T16:08:00"/>
    <s v="Tarjeta de crédito"/>
    <n v="720.16"/>
    <n v="36.008000000000003"/>
    <n v="4.5"/>
    <n v="3"/>
  </r>
  <r>
    <s v="761-49-0439"/>
    <x v="2"/>
    <x v="2"/>
    <x v="0"/>
    <x v="0"/>
    <x v="1"/>
    <n v="12.1"/>
    <n v="8"/>
    <n v="4.84"/>
    <n v="101.64"/>
    <d v="2019-01-19T00:00:00"/>
    <d v="1899-12-30T10:17:00"/>
    <s v="Billetera electrónica"/>
    <n v="96.8"/>
    <n v="4.84"/>
    <n v="8.6"/>
    <n v="1"/>
  </r>
  <r>
    <s v="490-95-0021"/>
    <x v="2"/>
    <x v="2"/>
    <x v="0"/>
    <x v="0"/>
    <x v="4"/>
    <n v="33.21"/>
    <n v="10"/>
    <n v="16.605"/>
    <n v="348.70499999999998"/>
    <d v="2019-01-08T00:00:00"/>
    <d v="1899-12-30T14:25:00"/>
    <s v="Billetera electrónica"/>
    <n v="332.1"/>
    <n v="16.605"/>
    <n v="6"/>
    <n v="1"/>
  </r>
  <r>
    <s v="115-38-7388"/>
    <x v="1"/>
    <x v="1"/>
    <x v="0"/>
    <x v="0"/>
    <x v="5"/>
    <n v="10.18"/>
    <n v="8"/>
    <n v="4.0720000000000001"/>
    <n v="85.512"/>
    <d v="2019-03-30T00:00:00"/>
    <d v="1899-12-30T12:51:00"/>
    <s v="Tarjeta de crédito"/>
    <n v="81.44"/>
    <n v="4.0720000000000001"/>
    <n v="9.5"/>
    <n v="3"/>
  </r>
  <r>
    <s v="311-13-6971"/>
    <x v="2"/>
    <x v="2"/>
    <x v="0"/>
    <x v="1"/>
    <x v="3"/>
    <n v="31.99"/>
    <n v="10"/>
    <n v="15.994999999999999"/>
    <n v="335.89499999999998"/>
    <d v="2019-02-20T00:00:00"/>
    <d v="1899-12-30T15:18:00"/>
    <s v="Tarjeta de crédito"/>
    <n v="319.89999999999998"/>
    <n v="15.994999999999999"/>
    <n v="9.9"/>
    <n v="2"/>
  </r>
  <r>
    <s v="291-55-6563"/>
    <x v="0"/>
    <x v="0"/>
    <x v="0"/>
    <x v="0"/>
    <x v="2"/>
    <n v="34.42"/>
    <n v="6"/>
    <n v="10.326000000000001"/>
    <n v="216.846"/>
    <d v="2019-03-30T00:00:00"/>
    <d v="1899-12-30T12:45:00"/>
    <s v="Billetera electrónica"/>
    <n v="206.52"/>
    <n v="10.326000000000001"/>
    <n v="7.5"/>
    <n v="3"/>
  </r>
  <r>
    <s v="548-48-3156"/>
    <x v="0"/>
    <x v="0"/>
    <x v="0"/>
    <x v="0"/>
    <x v="4"/>
    <n v="83.34"/>
    <n v="2"/>
    <n v="8.3340000000000014"/>
    <n v="175.01400000000001"/>
    <d v="2019-03-19T00:00:00"/>
    <d v="1899-12-30T13:37:00"/>
    <s v="Efectivo"/>
    <n v="166.68"/>
    <n v="8.3339999999999996"/>
    <n v="7.6"/>
    <n v="3"/>
  </r>
  <r>
    <s v="460-93-5834"/>
    <x v="0"/>
    <x v="0"/>
    <x v="1"/>
    <x v="1"/>
    <x v="3"/>
    <n v="45.58"/>
    <n v="7"/>
    <n v="15.953000000000001"/>
    <n v="335.01299999999998"/>
    <d v="2019-01-13T00:00:00"/>
    <d v="1899-12-30T10:03:00"/>
    <s v="Efectivo"/>
    <n v="319.06"/>
    <n v="15.952999999999999"/>
    <n v="5"/>
    <n v="1"/>
  </r>
  <r>
    <s v="325-89-4209"/>
    <x v="0"/>
    <x v="0"/>
    <x v="0"/>
    <x v="1"/>
    <x v="4"/>
    <n v="87.9"/>
    <n v="1"/>
    <n v="4.3950000000000005"/>
    <n v="92.295000000000002"/>
    <d v="2019-02-05T00:00:00"/>
    <d v="1899-12-30T19:42:00"/>
    <s v="Billetera electrónica"/>
    <n v="87.9"/>
    <n v="4.3949999999999996"/>
    <n v="6.7"/>
    <n v="2"/>
  </r>
  <r>
    <s v="884-80-6021"/>
    <x v="0"/>
    <x v="0"/>
    <x v="0"/>
    <x v="0"/>
    <x v="1"/>
    <n v="73.47"/>
    <n v="10"/>
    <n v="36.735000000000007"/>
    <n v="771.43499999999995"/>
    <d v="2019-03-23T00:00:00"/>
    <d v="1899-12-30T13:14:00"/>
    <s v="Billetera electrónica"/>
    <n v="734.7"/>
    <n v="36.734999999999999"/>
    <n v="9.5"/>
    <n v="3"/>
  </r>
  <r>
    <s v="137-74-8729"/>
    <x v="1"/>
    <x v="1"/>
    <x v="1"/>
    <x v="0"/>
    <x v="5"/>
    <n v="12.19"/>
    <n v="8"/>
    <n v="4.8760000000000003"/>
    <n v="102.396"/>
    <d v="2019-03-13T00:00:00"/>
    <d v="1899-12-30T12:47:00"/>
    <s v="Billetera electrónica"/>
    <n v="97.52"/>
    <n v="4.8760000000000003"/>
    <n v="6.8"/>
    <n v="3"/>
  </r>
  <r>
    <s v="880-46-5796"/>
    <x v="0"/>
    <x v="0"/>
    <x v="0"/>
    <x v="1"/>
    <x v="3"/>
    <n v="76.92"/>
    <n v="10"/>
    <n v="38.460000000000008"/>
    <n v="807.66"/>
    <d v="2019-03-17T00:00:00"/>
    <d v="1899-12-30T19:53:00"/>
    <s v="Billetera electrónica"/>
    <n v="769.2"/>
    <n v="38.46"/>
    <n v="5.6"/>
    <n v="3"/>
  </r>
  <r>
    <s v="389-70-2397"/>
    <x v="1"/>
    <x v="1"/>
    <x v="1"/>
    <x v="0"/>
    <x v="0"/>
    <n v="83.66"/>
    <n v="5"/>
    <n v="20.914999999999999"/>
    <n v="439.21499999999997"/>
    <d v="2019-02-21T00:00:00"/>
    <d v="1899-12-30T10:26:00"/>
    <s v="Efectivo"/>
    <n v="418.3"/>
    <n v="20.914999999999999"/>
    <n v="7.2"/>
    <n v="2"/>
  </r>
  <r>
    <s v="114-35-5271"/>
    <x v="2"/>
    <x v="2"/>
    <x v="1"/>
    <x v="0"/>
    <x v="1"/>
    <n v="57.91"/>
    <n v="8"/>
    <n v="23.164000000000001"/>
    <n v="486.44400000000002"/>
    <d v="2019-02-07T00:00:00"/>
    <d v="1899-12-30T15:06:00"/>
    <s v="Efectivo"/>
    <n v="463.28"/>
    <n v="23.164000000000001"/>
    <n v="8.1"/>
    <n v="2"/>
  </r>
  <r>
    <s v="607-76-6216"/>
    <x v="1"/>
    <x v="1"/>
    <x v="0"/>
    <x v="0"/>
    <x v="5"/>
    <n v="92.49"/>
    <n v="5"/>
    <n v="23.122500000000002"/>
    <n v="485.57249999999999"/>
    <d v="2019-03-02T00:00:00"/>
    <d v="1899-12-30T16:35:00"/>
    <s v="Tarjeta de crédito"/>
    <n v="462.45"/>
    <n v="23.122499999999999"/>
    <n v="8.6"/>
    <n v="3"/>
  </r>
  <r>
    <s v="715-20-1673"/>
    <x v="2"/>
    <x v="2"/>
    <x v="1"/>
    <x v="1"/>
    <x v="1"/>
    <n v="28.38"/>
    <n v="5"/>
    <n v="7.0950000000000006"/>
    <n v="148.995"/>
    <d v="2019-03-06T00:00:00"/>
    <d v="1899-12-30T20:57:00"/>
    <s v="Efectivo"/>
    <n v="141.9"/>
    <n v="7.0949999999999998"/>
    <n v="9.4"/>
    <n v="3"/>
  </r>
  <r>
    <s v="811-35-1094"/>
    <x v="2"/>
    <x v="2"/>
    <x v="0"/>
    <x v="1"/>
    <x v="1"/>
    <n v="50.45"/>
    <n v="6"/>
    <n v="15.135000000000003"/>
    <n v="317.83499999999998"/>
    <d v="2019-02-06T00:00:00"/>
    <d v="1899-12-30T15:16:00"/>
    <s v="Tarjeta de crédito"/>
    <n v="302.7"/>
    <n v="15.135"/>
    <n v="8.9"/>
    <n v="2"/>
  </r>
  <r>
    <s v="699-88-1972"/>
    <x v="2"/>
    <x v="2"/>
    <x v="1"/>
    <x v="1"/>
    <x v="0"/>
    <n v="99.16"/>
    <n v="8"/>
    <n v="39.664000000000001"/>
    <n v="832.94399999999996"/>
    <d v="2019-01-28T00:00:00"/>
    <d v="1899-12-30T17:47:00"/>
    <s v="Tarjeta de crédito"/>
    <n v="793.28"/>
    <n v="39.664000000000001"/>
    <n v="4.2"/>
    <n v="1"/>
  </r>
  <r>
    <s v="781-84-8059"/>
    <x v="1"/>
    <x v="1"/>
    <x v="1"/>
    <x v="1"/>
    <x v="5"/>
    <n v="60.74"/>
    <n v="7"/>
    <n v="21.259"/>
    <n v="446.43900000000002"/>
    <d v="2019-01-18T00:00:00"/>
    <d v="1899-12-30T16:23:00"/>
    <s v="Billetera electrónica"/>
    <n v="425.18"/>
    <n v="21.259"/>
    <n v="5"/>
    <n v="1"/>
  </r>
  <r>
    <s v="409-49-6995"/>
    <x v="1"/>
    <x v="1"/>
    <x v="0"/>
    <x v="0"/>
    <x v="4"/>
    <n v="47.27"/>
    <n v="6"/>
    <n v="14.181000000000001"/>
    <n v="297.80099999999999"/>
    <d v="2019-02-05T00:00:00"/>
    <d v="1899-12-30T10:17:00"/>
    <s v="Efectivo"/>
    <n v="283.62"/>
    <n v="14.180999999999999"/>
    <n v="8.8000000000000007"/>
    <n v="2"/>
  </r>
  <r>
    <s v="725-54-0677"/>
    <x v="1"/>
    <x v="1"/>
    <x v="0"/>
    <x v="1"/>
    <x v="0"/>
    <n v="85.6"/>
    <n v="7"/>
    <n v="29.959999999999997"/>
    <n v="629.16"/>
    <d v="2019-03-02T00:00:00"/>
    <d v="1899-12-30T13:50:00"/>
    <s v="Efectivo"/>
    <n v="599.20000000000005"/>
    <n v="29.96"/>
    <n v="5.3"/>
    <n v="3"/>
  </r>
  <r>
    <s v="146-09-5432"/>
    <x v="0"/>
    <x v="0"/>
    <x v="0"/>
    <x v="1"/>
    <x v="4"/>
    <n v="35.04"/>
    <n v="9"/>
    <n v="15.768000000000001"/>
    <n v="331.12799999999999"/>
    <d v="2019-02-09T00:00:00"/>
    <d v="1899-12-30T19:17:00"/>
    <s v="Billetera electrónica"/>
    <n v="315.36"/>
    <n v="15.768000000000001"/>
    <n v="4.5999999999999996"/>
    <n v="2"/>
  </r>
  <r>
    <s v="377-79-7592"/>
    <x v="1"/>
    <x v="1"/>
    <x v="0"/>
    <x v="0"/>
    <x v="1"/>
    <n v="44.84"/>
    <n v="9"/>
    <n v="20.178000000000004"/>
    <n v="423.738"/>
    <d v="2019-01-14T00:00:00"/>
    <d v="1899-12-30T14:00:00"/>
    <s v="Tarjeta de crédito"/>
    <n v="403.56"/>
    <n v="20.178000000000001"/>
    <n v="7.5"/>
    <n v="1"/>
  </r>
  <r>
    <s v="509-10-0516"/>
    <x v="2"/>
    <x v="2"/>
    <x v="1"/>
    <x v="1"/>
    <x v="2"/>
    <n v="45.97"/>
    <n v="4"/>
    <n v="9.1940000000000008"/>
    <n v="193.07400000000001"/>
    <d v="2019-02-09T00:00:00"/>
    <d v="1899-12-30T12:02:00"/>
    <s v="Billetera electrónica"/>
    <n v="183.88"/>
    <n v="9.1940000000000008"/>
    <n v="5.0999999999999996"/>
    <n v="2"/>
  </r>
  <r>
    <s v="595-94-9924"/>
    <x v="0"/>
    <x v="0"/>
    <x v="0"/>
    <x v="0"/>
    <x v="0"/>
    <n v="27.73"/>
    <n v="5"/>
    <n v="6.932500000000001"/>
    <n v="145.58250000000001"/>
    <d v="2019-03-26T00:00:00"/>
    <d v="1899-12-30T20:21:00"/>
    <s v="Tarjeta de crédito"/>
    <n v="138.65"/>
    <n v="6.9325000000000001"/>
    <n v="4.2"/>
    <n v="3"/>
  </r>
  <r>
    <s v="865-41-9075"/>
    <x v="0"/>
    <x v="0"/>
    <x v="1"/>
    <x v="1"/>
    <x v="4"/>
    <n v="11.53"/>
    <n v="7"/>
    <n v="4.0354999999999999"/>
    <n v="84.745500000000007"/>
    <d v="2019-01-28T00:00:00"/>
    <d v="1899-12-30T17:35:00"/>
    <s v="Efectivo"/>
    <n v="80.709999999999994"/>
    <n v="4.0354999999999999"/>
    <n v="8.1"/>
    <n v="1"/>
  </r>
  <r>
    <s v="545-07-8534"/>
    <x v="1"/>
    <x v="1"/>
    <x v="1"/>
    <x v="0"/>
    <x v="0"/>
    <n v="58.32"/>
    <n v="2"/>
    <n v="5.8320000000000007"/>
    <n v="122.47199999999999"/>
    <d v="2019-02-14T00:00:00"/>
    <d v="1899-12-30T12:42:00"/>
    <s v="Billetera electrónica"/>
    <n v="116.64"/>
    <n v="5.8319999999999999"/>
    <n v="6"/>
    <n v="2"/>
  </r>
  <r>
    <s v="118-62-1812"/>
    <x v="1"/>
    <x v="1"/>
    <x v="0"/>
    <x v="0"/>
    <x v="2"/>
    <n v="78.38"/>
    <n v="4"/>
    <n v="15.676"/>
    <n v="329.19600000000003"/>
    <d v="2019-03-24T00:00:00"/>
    <d v="1899-12-30T17:56:00"/>
    <s v="Efectivo"/>
    <n v="313.52"/>
    <n v="15.676"/>
    <n v="7.9"/>
    <n v="3"/>
  </r>
  <r>
    <s v="450-42-3339"/>
    <x v="1"/>
    <x v="1"/>
    <x v="1"/>
    <x v="1"/>
    <x v="0"/>
    <n v="84.61"/>
    <n v="10"/>
    <n v="42.305000000000007"/>
    <n v="888.40499999999997"/>
    <d v="2019-02-09T00:00:00"/>
    <d v="1899-12-30T18:58:00"/>
    <s v="Tarjeta de crédito"/>
    <n v="846.1"/>
    <n v="42.305"/>
    <n v="8.8000000000000007"/>
    <n v="2"/>
  </r>
  <r>
    <s v="851-98-3555"/>
    <x v="2"/>
    <x v="2"/>
    <x v="1"/>
    <x v="0"/>
    <x v="0"/>
    <n v="82.88"/>
    <n v="5"/>
    <n v="20.72"/>
    <n v="435.12"/>
    <d v="2019-03-24T00:00:00"/>
    <d v="1899-12-30T14:08:00"/>
    <s v="Tarjeta de crédito"/>
    <n v="414.4"/>
    <n v="20.72"/>
    <n v="6.6"/>
    <n v="3"/>
  </r>
  <r>
    <s v="186-71-5196"/>
    <x v="0"/>
    <x v="0"/>
    <x v="0"/>
    <x v="0"/>
    <x v="4"/>
    <n v="79.540000000000006"/>
    <n v="2"/>
    <n v="7.9540000000000006"/>
    <n v="167.03399999999999"/>
    <d v="2019-03-27T00:00:00"/>
    <d v="1899-12-30T16:30:00"/>
    <s v="Billetera electrónica"/>
    <n v="159.08000000000001"/>
    <n v="7.9539999999999997"/>
    <n v="6.2"/>
    <n v="3"/>
  </r>
  <r>
    <s v="624-01-8356"/>
    <x v="2"/>
    <x v="2"/>
    <x v="1"/>
    <x v="0"/>
    <x v="2"/>
    <n v="49.01"/>
    <n v="10"/>
    <n v="24.504999999999999"/>
    <n v="514.60500000000002"/>
    <d v="2019-01-27T00:00:00"/>
    <d v="1899-12-30T10:44:00"/>
    <s v="Tarjeta de crédito"/>
    <n v="490.1"/>
    <n v="24.504999999999999"/>
    <n v="4.2"/>
    <n v="1"/>
  </r>
  <r>
    <s v="313-66-9943"/>
    <x v="2"/>
    <x v="2"/>
    <x v="0"/>
    <x v="0"/>
    <x v="4"/>
    <n v="29.15"/>
    <n v="3"/>
    <n v="4.3724999999999996"/>
    <n v="91.822500000000005"/>
    <d v="2019-03-27T00:00:00"/>
    <d v="1899-12-30T20:29:00"/>
    <s v="Tarjeta de crédito"/>
    <n v="87.45"/>
    <n v="4.3724999999999996"/>
    <n v="7.3"/>
    <n v="3"/>
  </r>
  <r>
    <s v="151-27-8496"/>
    <x v="1"/>
    <x v="1"/>
    <x v="1"/>
    <x v="0"/>
    <x v="1"/>
    <n v="56.13"/>
    <n v="4"/>
    <n v="11.226000000000001"/>
    <n v="235.74600000000001"/>
    <d v="2019-01-19T00:00:00"/>
    <d v="1899-12-30T11:43:00"/>
    <s v="Billetera electrónica"/>
    <n v="224.52"/>
    <n v="11.226000000000001"/>
    <n v="8.6"/>
    <n v="1"/>
  </r>
  <r>
    <s v="453-33-6436"/>
    <x v="0"/>
    <x v="0"/>
    <x v="1"/>
    <x v="0"/>
    <x v="2"/>
    <n v="93.12"/>
    <n v="8"/>
    <n v="37.248000000000005"/>
    <n v="782.20799999999997"/>
    <d v="2019-02-07T00:00:00"/>
    <d v="1899-12-30T10:09:00"/>
    <s v="Efectivo"/>
    <n v="744.96"/>
    <n v="37.247999999999998"/>
    <n v="6.8"/>
    <n v="2"/>
  </r>
  <r>
    <s v="522-57-8364"/>
    <x v="0"/>
    <x v="0"/>
    <x v="0"/>
    <x v="1"/>
    <x v="5"/>
    <n v="51.34"/>
    <n v="8"/>
    <n v="20.536000000000001"/>
    <n v="431.25599999999997"/>
    <d v="2019-01-31T00:00:00"/>
    <d v="1899-12-30T10:00:00"/>
    <s v="Billetera electrónica"/>
    <n v="410.72"/>
    <n v="20.536000000000001"/>
    <n v="7.6"/>
    <n v="1"/>
  </r>
  <r>
    <s v="459-45-2396"/>
    <x v="0"/>
    <x v="0"/>
    <x v="0"/>
    <x v="0"/>
    <x v="4"/>
    <n v="99.6"/>
    <n v="3"/>
    <n v="14.939999999999998"/>
    <n v="313.74"/>
    <d v="2019-02-25T00:00:00"/>
    <d v="1899-12-30T18:45:00"/>
    <s v="Efectivo"/>
    <n v="298.8"/>
    <n v="14.94"/>
    <n v="5.8"/>
    <n v="2"/>
  </r>
  <r>
    <s v="717-96-4189"/>
    <x v="1"/>
    <x v="1"/>
    <x v="1"/>
    <x v="0"/>
    <x v="1"/>
    <n v="35.49"/>
    <n v="6"/>
    <n v="10.647"/>
    <n v="223.58699999999999"/>
    <d v="2019-02-02T00:00:00"/>
    <d v="1899-12-30T12:40:00"/>
    <s v="Efectivo"/>
    <n v="212.94"/>
    <n v="10.647"/>
    <n v="4.0999999999999996"/>
    <n v="2"/>
  </r>
  <r>
    <s v="722-13-2115"/>
    <x v="1"/>
    <x v="1"/>
    <x v="0"/>
    <x v="1"/>
    <x v="3"/>
    <n v="42.85"/>
    <n v="1"/>
    <n v="2.1425000000000001"/>
    <n v="44.9925"/>
    <d v="2019-03-14T00:00:00"/>
    <d v="1899-12-30T15:36:00"/>
    <s v="Tarjeta de crédito"/>
    <n v="42.85"/>
    <n v="2.1425000000000001"/>
    <n v="9.3000000000000007"/>
    <n v="3"/>
  </r>
  <r>
    <s v="749-81-8133"/>
    <x v="0"/>
    <x v="0"/>
    <x v="1"/>
    <x v="0"/>
    <x v="5"/>
    <n v="94.67"/>
    <n v="4"/>
    <n v="18.934000000000001"/>
    <n v="397.61399999999998"/>
    <d v="2019-03-11T00:00:00"/>
    <d v="1899-12-30T12:04:00"/>
    <s v="Efectivo"/>
    <n v="378.68"/>
    <n v="18.934000000000001"/>
    <n v="6.8"/>
    <n v="3"/>
  </r>
  <r>
    <s v="777-67-2495"/>
    <x v="2"/>
    <x v="2"/>
    <x v="1"/>
    <x v="1"/>
    <x v="2"/>
    <n v="68.97"/>
    <n v="3"/>
    <n v="10.345500000000001"/>
    <n v="217.25550000000001"/>
    <d v="2019-02-22T00:00:00"/>
    <d v="1899-12-30T11:26:00"/>
    <s v="Billetera electrónica"/>
    <n v="206.91"/>
    <n v="10.345499999999999"/>
    <n v="8.6999999999999993"/>
    <n v="2"/>
  </r>
  <r>
    <s v="636-98-3364"/>
    <x v="2"/>
    <x v="2"/>
    <x v="0"/>
    <x v="0"/>
    <x v="1"/>
    <n v="26.26"/>
    <n v="3"/>
    <n v="3.9390000000000001"/>
    <n v="82.718999999999994"/>
    <d v="2019-03-02T00:00:00"/>
    <d v="1899-12-30T12:36:00"/>
    <s v="Billetera electrónica"/>
    <n v="78.78"/>
    <n v="3.9390000000000001"/>
    <n v="6.3"/>
    <n v="3"/>
  </r>
  <r>
    <s v="246-55-6923"/>
    <x v="1"/>
    <x v="1"/>
    <x v="0"/>
    <x v="0"/>
    <x v="2"/>
    <n v="35.79"/>
    <n v="9"/>
    <n v="16.105500000000003"/>
    <n v="338.21550000000002"/>
    <d v="2019-03-10T00:00:00"/>
    <d v="1899-12-30T15:06:00"/>
    <s v="Tarjeta de crédito"/>
    <n v="322.11"/>
    <n v="16.105499999999999"/>
    <n v="5.0999999999999996"/>
    <n v="3"/>
  </r>
  <r>
    <s v="181-82-6255"/>
    <x v="2"/>
    <x v="2"/>
    <x v="1"/>
    <x v="0"/>
    <x v="2"/>
    <n v="16.37"/>
    <n v="6"/>
    <n v="4.9110000000000005"/>
    <n v="103.131"/>
    <d v="2019-02-08T00:00:00"/>
    <d v="1899-12-30T10:58:00"/>
    <s v="Efectivo"/>
    <n v="98.22"/>
    <n v="4.9109999999999996"/>
    <n v="7"/>
    <n v="2"/>
  </r>
  <r>
    <s v="838-02-1821"/>
    <x v="1"/>
    <x v="1"/>
    <x v="0"/>
    <x v="0"/>
    <x v="2"/>
    <n v="12.73"/>
    <n v="2"/>
    <n v="1.2730000000000001"/>
    <n v="26.733000000000001"/>
    <d v="2019-02-22T00:00:00"/>
    <d v="1899-12-30T12:10:00"/>
    <s v="Tarjeta de crédito"/>
    <n v="25.46"/>
    <n v="1.2729999999999999"/>
    <n v="5.2"/>
    <n v="2"/>
  </r>
  <r>
    <s v="887-42-0517"/>
    <x v="1"/>
    <x v="1"/>
    <x v="1"/>
    <x v="0"/>
    <x v="3"/>
    <n v="83.14"/>
    <n v="7"/>
    <n v="29.099000000000004"/>
    <n v="611.07899999999995"/>
    <d v="2019-01-10T00:00:00"/>
    <d v="1899-12-30T10:31:00"/>
    <s v="Tarjeta de crédito"/>
    <n v="581.98"/>
    <n v="29.099"/>
    <n v="6.6"/>
    <n v="1"/>
  </r>
  <r>
    <s v="457-12-0244"/>
    <x v="1"/>
    <x v="1"/>
    <x v="0"/>
    <x v="0"/>
    <x v="3"/>
    <n v="35.22"/>
    <n v="6"/>
    <n v="10.566000000000001"/>
    <n v="221.886"/>
    <d v="2019-03-14T00:00:00"/>
    <d v="1899-12-30T13:49:00"/>
    <s v="Billetera electrónica"/>
    <n v="211.32"/>
    <n v="10.566000000000001"/>
    <n v="6.5"/>
    <n v="3"/>
  </r>
  <r>
    <s v="226-34-0034"/>
    <x v="2"/>
    <x v="2"/>
    <x v="1"/>
    <x v="0"/>
    <x v="1"/>
    <n v="13.78"/>
    <n v="4"/>
    <n v="2.7560000000000002"/>
    <n v="57.875999999999998"/>
    <d v="2019-01-10T00:00:00"/>
    <d v="1899-12-30T11:10:00"/>
    <s v="Billetera electrónica"/>
    <n v="55.12"/>
    <n v="2.7559999999999998"/>
    <n v="9"/>
    <n v="1"/>
  </r>
  <r>
    <s v="321-49-7382"/>
    <x v="2"/>
    <x v="2"/>
    <x v="0"/>
    <x v="1"/>
    <x v="3"/>
    <n v="88.31"/>
    <n v="1"/>
    <n v="4.4155000000000006"/>
    <n v="92.725499999999997"/>
    <d v="2019-02-15T00:00:00"/>
    <d v="1899-12-30T17:38:00"/>
    <s v="Tarjeta de crédito"/>
    <n v="88.31"/>
    <n v="4.4154999999999998"/>
    <n v="5.2"/>
    <n v="2"/>
  </r>
  <r>
    <s v="397-25-8725"/>
    <x v="0"/>
    <x v="0"/>
    <x v="0"/>
    <x v="0"/>
    <x v="0"/>
    <n v="39.619999999999997"/>
    <n v="9"/>
    <n v="17.829000000000001"/>
    <n v="374.40899999999999"/>
    <d v="2019-01-13T00:00:00"/>
    <d v="1899-12-30T17:54:00"/>
    <s v="Tarjeta de crédito"/>
    <n v="356.58"/>
    <n v="17.829000000000001"/>
    <n v="6.8"/>
    <n v="1"/>
  </r>
  <r>
    <s v="431-66-2305"/>
    <x v="2"/>
    <x v="2"/>
    <x v="1"/>
    <x v="0"/>
    <x v="1"/>
    <n v="88.25"/>
    <n v="9"/>
    <n v="39.712500000000006"/>
    <n v="833.96249999999998"/>
    <d v="2019-02-15T00:00:00"/>
    <d v="1899-12-30T20:51:00"/>
    <s v="Tarjeta de crédito"/>
    <n v="794.25"/>
    <n v="39.712499999999999"/>
    <n v="7.6"/>
    <n v="2"/>
  </r>
  <r>
    <s v="825-94-5922"/>
    <x v="2"/>
    <x v="2"/>
    <x v="1"/>
    <x v="1"/>
    <x v="3"/>
    <n v="25.31"/>
    <n v="2"/>
    <n v="2.5310000000000001"/>
    <n v="53.151000000000003"/>
    <d v="2019-03-02T00:00:00"/>
    <d v="1899-12-30T19:26:00"/>
    <s v="Billetera electrónica"/>
    <n v="50.62"/>
    <n v="2.5310000000000001"/>
    <n v="7.2"/>
    <n v="3"/>
  </r>
  <r>
    <s v="641-62-7288"/>
    <x v="2"/>
    <x v="2"/>
    <x v="1"/>
    <x v="1"/>
    <x v="2"/>
    <n v="99.92"/>
    <n v="6"/>
    <n v="29.975999999999999"/>
    <n v="629.49599999999998"/>
    <d v="2019-03-24T00:00:00"/>
    <d v="1899-12-30T13:33:00"/>
    <s v="Billetera electrónica"/>
    <n v="599.52"/>
    <n v="29.975999999999999"/>
    <n v="7.1"/>
    <n v="3"/>
  </r>
  <r>
    <s v="756-93-1854"/>
    <x v="1"/>
    <x v="1"/>
    <x v="0"/>
    <x v="0"/>
    <x v="5"/>
    <n v="83.35"/>
    <n v="2"/>
    <n v="8.3349999999999991"/>
    <n v="175.035"/>
    <d v="2019-02-02T00:00:00"/>
    <d v="1899-12-30T14:05:00"/>
    <s v="Tarjeta de crédito"/>
    <n v="166.7"/>
    <n v="8.3350000000000009"/>
    <n v="9.5"/>
    <n v="2"/>
  </r>
  <r>
    <s v="243-55-8457"/>
    <x v="0"/>
    <x v="0"/>
    <x v="1"/>
    <x v="0"/>
    <x v="4"/>
    <n v="74.44"/>
    <n v="10"/>
    <n v="37.22"/>
    <n v="781.62"/>
    <d v="2019-02-27T00:00:00"/>
    <d v="1899-12-30T11:40:00"/>
    <s v="Billetera electrónica"/>
    <n v="744.4"/>
    <n v="37.22"/>
    <n v="5.0999999999999996"/>
    <n v="2"/>
  </r>
  <r>
    <s v="458-10-8612"/>
    <x v="1"/>
    <x v="1"/>
    <x v="1"/>
    <x v="1"/>
    <x v="0"/>
    <n v="64.08"/>
    <n v="7"/>
    <n v="22.428000000000001"/>
    <n v="470.988"/>
    <d v="2019-01-20T00:00:00"/>
    <d v="1899-12-30T12:27:00"/>
    <s v="Billetera electrónica"/>
    <n v="448.56"/>
    <n v="22.428000000000001"/>
    <n v="7.6"/>
    <n v="1"/>
  </r>
  <r>
    <s v="501-61-1753"/>
    <x v="2"/>
    <x v="2"/>
    <x v="1"/>
    <x v="0"/>
    <x v="2"/>
    <n v="63.15"/>
    <n v="6"/>
    <n v="18.945"/>
    <n v="397.84500000000003"/>
    <d v="2019-01-03T00:00:00"/>
    <d v="1899-12-30T20:24:00"/>
    <s v="Billetera electrónica"/>
    <n v="378.9"/>
    <n v="18.945"/>
    <n v="9.8000000000000007"/>
    <n v="1"/>
  </r>
  <r>
    <s v="235-06-8510"/>
    <x v="1"/>
    <x v="1"/>
    <x v="0"/>
    <x v="1"/>
    <x v="2"/>
    <n v="85.72"/>
    <n v="3"/>
    <n v="12.857999999999999"/>
    <n v="270.01799999999997"/>
    <d v="2019-01-24T00:00:00"/>
    <d v="1899-12-30T20:59:00"/>
    <s v="Billetera electrónica"/>
    <n v="257.16000000000003"/>
    <n v="12.858000000000001"/>
    <n v="5.0999999999999996"/>
    <n v="1"/>
  </r>
  <r>
    <s v="433-08-7822"/>
    <x v="1"/>
    <x v="1"/>
    <x v="1"/>
    <x v="0"/>
    <x v="0"/>
    <n v="78.89"/>
    <n v="7"/>
    <n v="27.611500000000003"/>
    <n v="579.8415"/>
    <d v="2019-01-05T00:00:00"/>
    <d v="1899-12-30T19:48:00"/>
    <s v="Billetera electrónica"/>
    <n v="552.23"/>
    <n v="27.611499999999999"/>
    <n v="7.5"/>
    <n v="1"/>
  </r>
  <r>
    <s v="361-85-2571"/>
    <x v="0"/>
    <x v="0"/>
    <x v="1"/>
    <x v="0"/>
    <x v="3"/>
    <n v="89.48"/>
    <n v="5"/>
    <n v="22.370000000000005"/>
    <n v="469.77"/>
    <d v="2019-03-30T00:00:00"/>
    <d v="1899-12-30T10:18:00"/>
    <s v="Efectivo"/>
    <n v="447.4"/>
    <n v="22.37"/>
    <n v="7.4"/>
    <n v="3"/>
  </r>
  <r>
    <s v="131-70-8179"/>
    <x v="0"/>
    <x v="0"/>
    <x v="0"/>
    <x v="0"/>
    <x v="0"/>
    <n v="92.09"/>
    <n v="3"/>
    <n v="13.813499999999999"/>
    <n v="290.08350000000002"/>
    <d v="2019-02-17T00:00:00"/>
    <d v="1899-12-30T16:27:00"/>
    <s v="Efectivo"/>
    <n v="276.27"/>
    <n v="13.813499999999999"/>
    <n v="4.2"/>
    <n v="2"/>
  </r>
  <r>
    <s v="500-02-2261"/>
    <x v="1"/>
    <x v="1"/>
    <x v="1"/>
    <x v="0"/>
    <x v="4"/>
    <n v="57.29"/>
    <n v="6"/>
    <n v="17.187000000000001"/>
    <n v="360.92700000000002"/>
    <d v="2019-03-21T00:00:00"/>
    <d v="1899-12-30T17:04:00"/>
    <s v="Billetera electrónica"/>
    <n v="343.74"/>
    <n v="17.187000000000001"/>
    <n v="5.9"/>
    <n v="3"/>
  </r>
  <r>
    <s v="720-72-2436"/>
    <x v="0"/>
    <x v="0"/>
    <x v="1"/>
    <x v="1"/>
    <x v="4"/>
    <n v="66.52"/>
    <n v="4"/>
    <n v="13.304"/>
    <n v="279.38400000000001"/>
    <d v="2019-03-02T00:00:00"/>
    <d v="1899-12-30T18:14:00"/>
    <s v="Billetera electrónica"/>
    <n v="266.08"/>
    <n v="13.304"/>
    <n v="6.9"/>
    <n v="3"/>
  </r>
  <r>
    <s v="702-83-5291"/>
    <x v="1"/>
    <x v="1"/>
    <x v="0"/>
    <x v="1"/>
    <x v="5"/>
    <n v="99.82"/>
    <n v="9"/>
    <n v="44.918999999999997"/>
    <n v="943.29899999999998"/>
    <d v="2019-03-27T00:00:00"/>
    <d v="1899-12-30T10:43:00"/>
    <s v="Efectivo"/>
    <n v="898.38"/>
    <n v="44.918999999999997"/>
    <n v="6.6"/>
    <n v="3"/>
  </r>
  <r>
    <s v="809-69-9497"/>
    <x v="0"/>
    <x v="0"/>
    <x v="1"/>
    <x v="0"/>
    <x v="2"/>
    <n v="45.68"/>
    <n v="10"/>
    <n v="22.840000000000003"/>
    <n v="479.64"/>
    <d v="2019-01-19T00:00:00"/>
    <d v="1899-12-30T19:30:00"/>
    <s v="Billetera electrónica"/>
    <n v="456.8"/>
    <n v="22.84"/>
    <n v="5.7"/>
    <n v="1"/>
  </r>
  <r>
    <s v="449-16-6770"/>
    <x v="0"/>
    <x v="0"/>
    <x v="1"/>
    <x v="1"/>
    <x v="0"/>
    <n v="50.79"/>
    <n v="5"/>
    <n v="12.6975"/>
    <n v="266.64749999999998"/>
    <d v="2019-02-19T00:00:00"/>
    <d v="1899-12-30T14:53:00"/>
    <s v="Tarjeta de crédito"/>
    <n v="253.95"/>
    <n v="12.6975"/>
    <n v="5.3"/>
    <n v="2"/>
  </r>
  <r>
    <s v="333-23-2632"/>
    <x v="0"/>
    <x v="0"/>
    <x v="0"/>
    <x v="1"/>
    <x v="0"/>
    <n v="10.08"/>
    <n v="7"/>
    <n v="3.5280000000000005"/>
    <n v="74.087999999999994"/>
    <d v="2019-03-28T00:00:00"/>
    <d v="1899-12-30T20:14:00"/>
    <s v="Efectivo"/>
    <n v="70.56"/>
    <n v="3.528"/>
    <n v="4.2"/>
    <n v="3"/>
  </r>
  <r>
    <s v="489-82-1237"/>
    <x v="0"/>
    <x v="0"/>
    <x v="1"/>
    <x v="0"/>
    <x v="1"/>
    <n v="93.88"/>
    <n v="7"/>
    <n v="32.857999999999997"/>
    <n v="690.01800000000003"/>
    <d v="2019-01-05T00:00:00"/>
    <d v="1899-12-30T11:51:00"/>
    <s v="Tarjeta de crédito"/>
    <n v="657.16"/>
    <n v="32.857999999999997"/>
    <n v="7.3"/>
    <n v="1"/>
  </r>
  <r>
    <s v="859-97-6048"/>
    <x v="1"/>
    <x v="1"/>
    <x v="0"/>
    <x v="1"/>
    <x v="1"/>
    <n v="84.25"/>
    <n v="2"/>
    <n v="8.4250000000000007"/>
    <n v="176.92500000000001"/>
    <d v="2019-03-26T00:00:00"/>
    <d v="1899-12-30T14:13:00"/>
    <s v="Tarjeta de crédito"/>
    <n v="168.5"/>
    <n v="8.4250000000000007"/>
    <n v="5.3"/>
    <n v="3"/>
  </r>
  <r>
    <s v="676-10-2200"/>
    <x v="2"/>
    <x v="2"/>
    <x v="0"/>
    <x v="1"/>
    <x v="5"/>
    <n v="53.78"/>
    <n v="1"/>
    <n v="2.6890000000000001"/>
    <n v="56.469000000000001"/>
    <d v="2019-02-03T00:00:00"/>
    <d v="1899-12-30T20:13:00"/>
    <s v="Billetera electrónica"/>
    <n v="53.78"/>
    <n v="2.6890000000000001"/>
    <n v="4.7"/>
    <n v="2"/>
  </r>
  <r>
    <s v="373-88-1424"/>
    <x v="1"/>
    <x v="1"/>
    <x v="0"/>
    <x v="1"/>
    <x v="2"/>
    <n v="35.81"/>
    <n v="5"/>
    <n v="8.9525000000000006"/>
    <n v="188.0025"/>
    <d v="2019-02-06T00:00:00"/>
    <d v="1899-12-30T18:44:00"/>
    <s v="Billetera electrónica"/>
    <n v="179.05"/>
    <n v="8.9525000000000006"/>
    <n v="7.9"/>
    <n v="2"/>
  </r>
  <r>
    <s v="365-16-4334"/>
    <x v="2"/>
    <x v="2"/>
    <x v="1"/>
    <x v="0"/>
    <x v="4"/>
    <n v="26.43"/>
    <n v="8"/>
    <n v="10.572000000000001"/>
    <n v="222.012"/>
    <d v="2019-02-24T00:00:00"/>
    <d v="1899-12-30T14:26:00"/>
    <s v="Billetera electrónica"/>
    <n v="211.44"/>
    <n v="10.571999999999999"/>
    <n v="8.9"/>
    <n v="2"/>
  </r>
  <r>
    <s v="503-21-4385"/>
    <x v="2"/>
    <x v="2"/>
    <x v="0"/>
    <x v="1"/>
    <x v="0"/>
    <n v="39.909999999999997"/>
    <n v="3"/>
    <n v="5.9864999999999995"/>
    <n v="125.7165"/>
    <d v="2019-02-21T00:00:00"/>
    <d v="1899-12-30T12:40:00"/>
    <s v="Billetera electrónica"/>
    <n v="119.73"/>
    <n v="5.9865000000000004"/>
    <n v="9.3000000000000007"/>
    <n v="2"/>
  </r>
  <r>
    <s v="305-89-2768"/>
    <x v="2"/>
    <x v="2"/>
    <x v="0"/>
    <x v="0"/>
    <x v="2"/>
    <n v="21.9"/>
    <n v="3"/>
    <n v="3.2849999999999997"/>
    <n v="68.984999999999999"/>
    <d v="2019-01-09T00:00:00"/>
    <d v="1899-12-30T18:43:00"/>
    <s v="Billetera electrónica"/>
    <n v="65.7"/>
    <n v="3.2850000000000001"/>
    <n v="4.7"/>
    <n v="1"/>
  </r>
  <r>
    <s v="574-80-1489"/>
    <x v="2"/>
    <x v="2"/>
    <x v="0"/>
    <x v="0"/>
    <x v="4"/>
    <n v="62.85"/>
    <n v="4"/>
    <n v="12.57"/>
    <n v="263.97000000000003"/>
    <d v="2019-02-25T00:00:00"/>
    <d v="1899-12-30T13:22:00"/>
    <s v="Billetera electrónica"/>
    <n v="251.4"/>
    <n v="12.57"/>
    <n v="8.6999999999999993"/>
    <n v="2"/>
  </r>
  <r>
    <s v="784-08-0310"/>
    <x v="1"/>
    <x v="1"/>
    <x v="0"/>
    <x v="0"/>
    <x v="4"/>
    <n v="21.04"/>
    <n v="4"/>
    <n v="4.2080000000000002"/>
    <n v="88.367999999999995"/>
    <d v="2019-01-13T00:00:00"/>
    <d v="1899-12-30T13:58:00"/>
    <s v="Efectivo"/>
    <n v="84.16"/>
    <n v="4.2080000000000002"/>
    <n v="7.6"/>
    <n v="1"/>
  </r>
  <r>
    <s v="200-40-6154"/>
    <x v="2"/>
    <x v="2"/>
    <x v="0"/>
    <x v="1"/>
    <x v="2"/>
    <n v="65.91"/>
    <n v="6"/>
    <n v="19.773"/>
    <n v="415.233"/>
    <d v="2019-02-09T00:00:00"/>
    <d v="1899-12-30T11:45:00"/>
    <s v="Efectivo"/>
    <n v="395.46"/>
    <n v="19.773"/>
    <n v="5.7"/>
    <n v="2"/>
  </r>
  <r>
    <s v="846-10-0341"/>
    <x v="0"/>
    <x v="0"/>
    <x v="1"/>
    <x v="0"/>
    <x v="5"/>
    <n v="42.57"/>
    <n v="7"/>
    <n v="14.899500000000002"/>
    <n v="312.8895"/>
    <d v="2019-01-06T00:00:00"/>
    <d v="1899-12-30T11:51:00"/>
    <s v="Efectivo"/>
    <n v="297.99"/>
    <n v="14.8995"/>
    <n v="6.8"/>
    <n v="1"/>
  </r>
  <r>
    <s v="577-34-7579"/>
    <x v="1"/>
    <x v="1"/>
    <x v="0"/>
    <x v="1"/>
    <x v="4"/>
    <n v="50.49"/>
    <n v="9"/>
    <n v="22.720500000000001"/>
    <n v="477.13049999999998"/>
    <d v="2019-01-10T00:00:00"/>
    <d v="1899-12-30T17:16:00"/>
    <s v="Efectivo"/>
    <n v="454.41"/>
    <n v="22.720500000000001"/>
    <n v="5.4"/>
    <n v="1"/>
  </r>
  <r>
    <s v="430-02-3888"/>
    <x v="2"/>
    <x v="2"/>
    <x v="1"/>
    <x v="1"/>
    <x v="1"/>
    <n v="46.02"/>
    <n v="6"/>
    <n v="13.806000000000001"/>
    <n v="289.92599999999999"/>
    <d v="2019-02-07T00:00:00"/>
    <d v="1899-12-30T15:55:00"/>
    <s v="Efectivo"/>
    <n v="276.12"/>
    <n v="13.805999999999999"/>
    <n v="7.1"/>
    <n v="2"/>
  </r>
  <r>
    <s v="867-47-1948"/>
    <x v="1"/>
    <x v="1"/>
    <x v="1"/>
    <x v="0"/>
    <x v="2"/>
    <n v="15.8"/>
    <n v="10"/>
    <n v="7.9"/>
    <n v="165.9"/>
    <d v="2019-01-09T00:00:00"/>
    <d v="1899-12-30T12:07:00"/>
    <s v="Efectivo"/>
    <n v="158"/>
    <n v="7.9"/>
    <n v="7.8"/>
    <n v="1"/>
  </r>
  <r>
    <s v="384-59-6655"/>
    <x v="0"/>
    <x v="0"/>
    <x v="0"/>
    <x v="0"/>
    <x v="4"/>
    <n v="98.66"/>
    <n v="9"/>
    <n v="44.396999999999998"/>
    <n v="932.33699999999999"/>
    <d v="2019-02-19T00:00:00"/>
    <d v="1899-12-30T15:07:00"/>
    <s v="Efectivo"/>
    <n v="887.94"/>
    <n v="44.396999999999998"/>
    <n v="8.4"/>
    <n v="2"/>
  </r>
  <r>
    <s v="256-58-3609"/>
    <x v="1"/>
    <x v="1"/>
    <x v="0"/>
    <x v="1"/>
    <x v="5"/>
    <n v="91.98"/>
    <n v="1"/>
    <n v="4.5990000000000002"/>
    <n v="96.578999999999994"/>
    <d v="2019-03-18T00:00:00"/>
    <d v="1899-12-30T15:29:00"/>
    <s v="Efectivo"/>
    <n v="91.98"/>
    <n v="4.5990000000000002"/>
    <n v="9.8000000000000007"/>
    <n v="3"/>
  </r>
  <r>
    <s v="324-92-3863"/>
    <x v="0"/>
    <x v="0"/>
    <x v="0"/>
    <x v="1"/>
    <x v="1"/>
    <n v="20.89"/>
    <n v="2"/>
    <n v="2.089"/>
    <n v="43.869"/>
    <d v="2019-02-05T00:00:00"/>
    <d v="1899-12-30T18:45:00"/>
    <s v="Efectivo"/>
    <n v="41.78"/>
    <n v="2.089"/>
    <n v="9.8000000000000007"/>
    <n v="2"/>
  </r>
  <r>
    <s v="593-08-5916"/>
    <x v="0"/>
    <x v="0"/>
    <x v="1"/>
    <x v="0"/>
    <x v="5"/>
    <n v="15.5"/>
    <n v="1"/>
    <n v="0.77500000000000002"/>
    <n v="16.274999999999999"/>
    <d v="2019-03-19T00:00:00"/>
    <d v="1899-12-30T15:23:00"/>
    <s v="Tarjeta de crédito"/>
    <n v="15.5"/>
    <n v="0.77500000000000002"/>
    <n v="7.4"/>
    <n v="3"/>
  </r>
  <r>
    <s v="364-34-2972"/>
    <x v="1"/>
    <x v="1"/>
    <x v="0"/>
    <x v="1"/>
    <x v="1"/>
    <n v="96.82"/>
    <n v="3"/>
    <n v="14.523"/>
    <n v="304.983"/>
    <d v="2019-03-30T00:00:00"/>
    <d v="1899-12-30T20:37:00"/>
    <s v="Efectivo"/>
    <n v="290.45999999999998"/>
    <n v="14.523"/>
    <n v="6.7"/>
    <n v="3"/>
  </r>
  <r>
    <s v="794-42-3736"/>
    <x v="2"/>
    <x v="2"/>
    <x v="1"/>
    <x v="1"/>
    <x v="4"/>
    <n v="33.33"/>
    <n v="2"/>
    <n v="3.3330000000000002"/>
    <n v="69.992999999999995"/>
    <d v="2019-01-26T00:00:00"/>
    <d v="1899-12-30T14:41:00"/>
    <s v="Tarjeta de crédito"/>
    <n v="66.66"/>
    <n v="3.3330000000000002"/>
    <n v="6.4"/>
    <n v="1"/>
  </r>
  <r>
    <s v="172-42-8274"/>
    <x v="2"/>
    <x v="2"/>
    <x v="1"/>
    <x v="0"/>
    <x v="1"/>
    <n v="38.270000000000003"/>
    <n v="2"/>
    <n v="3.8270000000000004"/>
    <n v="80.367000000000004"/>
    <d v="2019-03-02T00:00:00"/>
    <d v="1899-12-30T18:18:00"/>
    <s v="Tarjeta de crédito"/>
    <n v="76.540000000000006"/>
    <n v="3.827"/>
    <n v="5.8"/>
    <n v="3"/>
  </r>
  <r>
    <s v="558-60-5016"/>
    <x v="0"/>
    <x v="0"/>
    <x v="1"/>
    <x v="0"/>
    <x v="2"/>
    <n v="33.299999999999997"/>
    <n v="9"/>
    <n v="14.984999999999999"/>
    <n v="314.685"/>
    <d v="2019-03-04T00:00:00"/>
    <d v="1899-12-30T15:27:00"/>
    <s v="Billetera electrónica"/>
    <n v="299.7"/>
    <n v="14.984999999999999"/>
    <n v="7.2"/>
    <n v="3"/>
  </r>
  <r>
    <s v="195-06-0432"/>
    <x v="0"/>
    <x v="0"/>
    <x v="0"/>
    <x v="1"/>
    <x v="2"/>
    <n v="81.010000000000005"/>
    <n v="3"/>
    <n v="12.151500000000002"/>
    <n v="255.1815"/>
    <d v="2019-01-13T00:00:00"/>
    <d v="1899-12-30T12:55:00"/>
    <s v="Tarjeta de crédito"/>
    <n v="243.03"/>
    <n v="12.1515"/>
    <n v="9.3000000000000007"/>
    <n v="1"/>
  </r>
  <r>
    <s v="605-03-2706"/>
    <x v="0"/>
    <x v="0"/>
    <x v="1"/>
    <x v="0"/>
    <x v="0"/>
    <n v="15.8"/>
    <n v="3"/>
    <n v="2.3700000000000006"/>
    <n v="49.77"/>
    <d v="2019-03-25T00:00:00"/>
    <d v="1899-12-30T18:02:00"/>
    <s v="Efectivo"/>
    <n v="47.4"/>
    <n v="2.37"/>
    <n v="9.5"/>
    <n v="3"/>
  </r>
  <r>
    <s v="214-30-2776"/>
    <x v="2"/>
    <x v="2"/>
    <x v="0"/>
    <x v="0"/>
    <x v="1"/>
    <n v="34.49"/>
    <n v="5"/>
    <n v="8.6225000000000005"/>
    <n v="181.07249999999999"/>
    <d v="2019-03-11T00:00:00"/>
    <d v="1899-12-30T19:44:00"/>
    <s v="Tarjeta de crédito"/>
    <n v="172.45"/>
    <n v="8.6225000000000005"/>
    <n v="9"/>
    <n v="3"/>
  </r>
  <r>
    <s v="746-04-1077"/>
    <x v="2"/>
    <x v="2"/>
    <x v="0"/>
    <x v="0"/>
    <x v="4"/>
    <n v="84.63"/>
    <n v="10"/>
    <n v="42.314999999999998"/>
    <n v="888.61500000000001"/>
    <d v="2019-01-01T00:00:00"/>
    <d v="1899-12-30T11:36:00"/>
    <s v="Tarjeta de crédito"/>
    <n v="846.3"/>
    <n v="42.314999999999998"/>
    <n v="9"/>
    <n v="1"/>
  </r>
  <r>
    <s v="448-34-8700"/>
    <x v="2"/>
    <x v="2"/>
    <x v="0"/>
    <x v="1"/>
    <x v="2"/>
    <n v="36.909999999999997"/>
    <n v="7"/>
    <n v="12.918500000000002"/>
    <n v="271.2885"/>
    <d v="2019-02-10T00:00:00"/>
    <d v="1899-12-30T13:51:00"/>
    <s v="Billetera electrónica"/>
    <n v="258.37"/>
    <n v="12.9185"/>
    <n v="6.7"/>
    <n v="2"/>
  </r>
  <r>
    <s v="452-04-8808"/>
    <x v="2"/>
    <x v="2"/>
    <x v="1"/>
    <x v="1"/>
    <x v="1"/>
    <n v="87.08"/>
    <n v="7"/>
    <n v="30.477999999999998"/>
    <n v="640.03800000000001"/>
    <d v="2019-01-26T00:00:00"/>
    <d v="1899-12-30T15:17:00"/>
    <s v="Efectivo"/>
    <n v="609.55999999999995"/>
    <n v="30.478000000000002"/>
    <n v="5.5"/>
    <n v="1"/>
  </r>
  <r>
    <s v="531-56-4728"/>
    <x v="0"/>
    <x v="0"/>
    <x v="1"/>
    <x v="1"/>
    <x v="2"/>
    <n v="80.08"/>
    <n v="3"/>
    <n v="12.012"/>
    <n v="252.25200000000001"/>
    <d v="2019-02-11T00:00:00"/>
    <d v="1899-12-30T15:29:00"/>
    <s v="Efectivo"/>
    <n v="240.24"/>
    <n v="12.012"/>
    <n v="5.4"/>
    <n v="2"/>
  </r>
  <r>
    <s v="744-82-9138"/>
    <x v="1"/>
    <x v="1"/>
    <x v="1"/>
    <x v="1"/>
    <x v="5"/>
    <n v="86.13"/>
    <n v="2"/>
    <n v="8.6129999999999995"/>
    <n v="180.87299999999999"/>
    <d v="2019-02-07T00:00:00"/>
    <d v="1899-12-30T17:59:00"/>
    <s v="Efectivo"/>
    <n v="172.26"/>
    <n v="8.6129999999999995"/>
    <n v="8.1999999999999993"/>
    <n v="2"/>
  </r>
  <r>
    <s v="883-69-1285"/>
    <x v="2"/>
    <x v="2"/>
    <x v="0"/>
    <x v="1"/>
    <x v="5"/>
    <n v="49.92"/>
    <n v="2"/>
    <n v="4.9920000000000009"/>
    <n v="104.83199999999999"/>
    <d v="2019-03-06T00:00:00"/>
    <d v="1899-12-30T11:55:00"/>
    <s v="Tarjeta de crédito"/>
    <n v="99.84"/>
    <n v="4.992"/>
    <n v="7"/>
    <n v="3"/>
  </r>
  <r>
    <s v="221-25-5073"/>
    <x v="0"/>
    <x v="0"/>
    <x v="1"/>
    <x v="0"/>
    <x v="4"/>
    <n v="74.66"/>
    <n v="4"/>
    <n v="14.932"/>
    <n v="313.572"/>
    <d v="2019-03-04T00:00:00"/>
    <d v="1899-12-30T10:39:00"/>
    <s v="Efectivo"/>
    <n v="298.64"/>
    <n v="14.932"/>
    <n v="8.5"/>
    <n v="3"/>
  </r>
  <r>
    <s v="518-71-6847"/>
    <x v="2"/>
    <x v="2"/>
    <x v="0"/>
    <x v="1"/>
    <x v="4"/>
    <n v="26.6"/>
    <n v="6"/>
    <n v="7.9800000000000013"/>
    <n v="167.58"/>
    <d v="2019-02-26T00:00:00"/>
    <d v="1899-12-30T15:10:00"/>
    <s v="Billetera electrónica"/>
    <n v="159.6"/>
    <n v="7.98"/>
    <n v="4.9000000000000004"/>
    <n v="2"/>
  </r>
  <r>
    <s v="156-20-0370"/>
    <x v="2"/>
    <x v="2"/>
    <x v="1"/>
    <x v="0"/>
    <x v="1"/>
    <n v="25.45"/>
    <n v="1"/>
    <n v="1.2725"/>
    <n v="26.7225"/>
    <d v="2019-03-10T00:00:00"/>
    <d v="1899-12-30T18:10:00"/>
    <s v="Tarjeta de crédito"/>
    <n v="25.45"/>
    <n v="1.2725"/>
    <n v="5.0999999999999996"/>
    <n v="3"/>
  </r>
  <r>
    <s v="151-33-7434"/>
    <x v="2"/>
    <x v="2"/>
    <x v="1"/>
    <x v="0"/>
    <x v="4"/>
    <n v="67.77"/>
    <n v="1"/>
    <n v="3.3885000000000001"/>
    <n v="71.158500000000004"/>
    <d v="2019-02-04T00:00:00"/>
    <d v="1899-12-30T20:43:00"/>
    <s v="Tarjeta de crédito"/>
    <n v="67.77"/>
    <n v="3.3885000000000001"/>
    <n v="6.5"/>
    <n v="2"/>
  </r>
  <r>
    <s v="728-47-9078"/>
    <x v="1"/>
    <x v="1"/>
    <x v="0"/>
    <x v="1"/>
    <x v="4"/>
    <n v="59.59"/>
    <n v="4"/>
    <n v="11.918000000000001"/>
    <n v="250.27799999999999"/>
    <d v="2019-01-19T00:00:00"/>
    <d v="1899-12-30T12:46:00"/>
    <s v="Efectivo"/>
    <n v="238.36"/>
    <n v="11.917999999999999"/>
    <n v="9.8000000000000007"/>
    <n v="1"/>
  </r>
  <r>
    <s v="809-46-1866"/>
    <x v="0"/>
    <x v="0"/>
    <x v="1"/>
    <x v="1"/>
    <x v="0"/>
    <n v="58.15"/>
    <n v="4"/>
    <n v="11.63"/>
    <n v="244.23"/>
    <d v="2019-01-23T00:00:00"/>
    <d v="1899-12-30T17:44:00"/>
    <s v="Efectivo"/>
    <n v="232.6"/>
    <n v="11.63"/>
    <n v="8.4"/>
    <n v="1"/>
  </r>
  <r>
    <s v="139-32-4183"/>
    <x v="0"/>
    <x v="0"/>
    <x v="0"/>
    <x v="0"/>
    <x v="3"/>
    <n v="97.48"/>
    <n v="9"/>
    <n v="43.866000000000007"/>
    <n v="921.18600000000004"/>
    <d v="2019-03-14T00:00:00"/>
    <d v="1899-12-30T14:19:00"/>
    <s v="Billetera electrónica"/>
    <n v="877.32"/>
    <n v="43.866"/>
    <n v="7.4"/>
    <n v="3"/>
  </r>
  <r>
    <s v="148-41-7930"/>
    <x v="1"/>
    <x v="1"/>
    <x v="1"/>
    <x v="1"/>
    <x v="0"/>
    <n v="99.96"/>
    <n v="7"/>
    <n v="34.985999999999997"/>
    <n v="734.70600000000002"/>
    <d v="2019-01-23T00:00:00"/>
    <d v="1899-12-30T10:33:00"/>
    <s v="Efectivo"/>
    <n v="699.72"/>
    <n v="34.985999999999997"/>
    <n v="6.1"/>
    <n v="1"/>
  </r>
  <r>
    <s v="189-40-5216"/>
    <x v="1"/>
    <x v="1"/>
    <x v="1"/>
    <x v="1"/>
    <x v="1"/>
    <n v="96.37"/>
    <n v="7"/>
    <n v="33.729500000000002"/>
    <n v="708.31949999999995"/>
    <d v="2019-01-09T00:00:00"/>
    <d v="1899-12-30T11:40:00"/>
    <s v="Efectivo"/>
    <n v="674.59"/>
    <n v="33.729500000000002"/>
    <n v="6"/>
    <n v="1"/>
  </r>
  <r>
    <s v="374-38-5555"/>
    <x v="2"/>
    <x v="2"/>
    <x v="1"/>
    <x v="0"/>
    <x v="5"/>
    <n v="63.71"/>
    <n v="5"/>
    <n v="15.927500000000002"/>
    <n v="334.47750000000002"/>
    <d v="2019-02-07T00:00:00"/>
    <d v="1899-12-30T19:30:00"/>
    <s v="Billetera electrónica"/>
    <n v="318.55"/>
    <n v="15.9275"/>
    <n v="8.5"/>
    <n v="2"/>
  </r>
  <r>
    <s v="764-44-8999"/>
    <x v="2"/>
    <x v="2"/>
    <x v="1"/>
    <x v="0"/>
    <x v="0"/>
    <n v="14.76"/>
    <n v="2"/>
    <n v="1.476"/>
    <n v="30.995999999999999"/>
    <d v="2019-02-18T00:00:00"/>
    <d v="1899-12-30T14:42:00"/>
    <s v="Billetera electrónica"/>
    <n v="29.52"/>
    <n v="1.476"/>
    <n v="4.3"/>
    <n v="2"/>
  </r>
  <r>
    <s v="552-44-5977"/>
    <x v="2"/>
    <x v="2"/>
    <x v="0"/>
    <x v="1"/>
    <x v="0"/>
    <n v="62"/>
    <n v="8"/>
    <n v="24.8"/>
    <n v="520.79999999999995"/>
    <d v="2019-01-03T00:00:00"/>
    <d v="1899-12-30T19:08:00"/>
    <s v="Tarjeta de crédito"/>
    <n v="496"/>
    <n v="24.8"/>
    <n v="6.2"/>
    <n v="1"/>
  </r>
  <r>
    <s v="267-62-7380"/>
    <x v="1"/>
    <x v="1"/>
    <x v="0"/>
    <x v="1"/>
    <x v="1"/>
    <n v="82.34"/>
    <n v="10"/>
    <n v="41.170000000000009"/>
    <n v="864.57"/>
    <d v="2019-03-29T00:00:00"/>
    <d v="1899-12-30T19:12:00"/>
    <s v="Billetera electrónica"/>
    <n v="823.4"/>
    <n v="41.17"/>
    <n v="4.3"/>
    <n v="3"/>
  </r>
  <r>
    <s v="430-53-4718"/>
    <x v="2"/>
    <x v="2"/>
    <x v="0"/>
    <x v="1"/>
    <x v="0"/>
    <n v="75.37"/>
    <n v="8"/>
    <n v="30.148000000000003"/>
    <n v="633.10799999999995"/>
    <d v="2019-01-28T00:00:00"/>
    <d v="1899-12-30T15:46:00"/>
    <s v="Tarjeta de crédito"/>
    <n v="602.96"/>
    <n v="30.148"/>
    <n v="8.4"/>
    <n v="1"/>
  </r>
  <r>
    <s v="886-18-2897"/>
    <x v="0"/>
    <x v="0"/>
    <x v="1"/>
    <x v="0"/>
    <x v="4"/>
    <n v="56.56"/>
    <n v="5"/>
    <n v="14.14"/>
    <n v="296.94"/>
    <d v="2019-03-22T00:00:00"/>
    <d v="1899-12-30T19:06:00"/>
    <s v="Tarjeta de crédito"/>
    <n v="282.8"/>
    <n v="14.14"/>
    <n v="4.5"/>
    <n v="3"/>
  </r>
  <r>
    <s v="602-16-6955"/>
    <x v="2"/>
    <x v="2"/>
    <x v="1"/>
    <x v="0"/>
    <x v="3"/>
    <n v="76.599999999999994"/>
    <n v="10"/>
    <n v="38.300000000000004"/>
    <n v="804.3"/>
    <d v="2019-01-24T00:00:00"/>
    <d v="1899-12-30T18:10:00"/>
    <s v="Billetera electrónica"/>
    <n v="766"/>
    <n v="38.299999999999997"/>
    <n v="6"/>
    <n v="1"/>
  </r>
  <r>
    <s v="745-74-0715"/>
    <x v="0"/>
    <x v="0"/>
    <x v="1"/>
    <x v="1"/>
    <x v="1"/>
    <n v="58.03"/>
    <n v="2"/>
    <n v="5.8030000000000008"/>
    <n v="121.863"/>
    <d v="2019-03-10T00:00:00"/>
    <d v="1899-12-30T20:46:00"/>
    <s v="Billetera electrónica"/>
    <n v="116.06"/>
    <n v="5.8029999999999999"/>
    <n v="8.8000000000000007"/>
    <n v="3"/>
  </r>
  <r>
    <s v="690-01-6631"/>
    <x v="2"/>
    <x v="2"/>
    <x v="1"/>
    <x v="1"/>
    <x v="5"/>
    <n v="17.489999999999998"/>
    <n v="10"/>
    <n v="8.7449999999999992"/>
    <n v="183.64500000000001"/>
    <d v="2019-02-22T00:00:00"/>
    <d v="1899-12-30T18:35:00"/>
    <s v="Billetera electrónica"/>
    <n v="174.9"/>
    <n v="8.7449999999999992"/>
    <n v="6.6"/>
    <n v="2"/>
  </r>
  <r>
    <s v="652-49-6720"/>
    <x v="1"/>
    <x v="1"/>
    <x v="0"/>
    <x v="0"/>
    <x v="1"/>
    <n v="60.95"/>
    <n v="1"/>
    <n v="3.0475000000000003"/>
    <n v="63.997500000000002"/>
    <d v="2019-02-18T00:00:00"/>
    <d v="1899-12-30T11:40:00"/>
    <s v="Billetera electrónica"/>
    <n v="60.95"/>
    <n v="3.0474999999999999"/>
    <n v="5.9"/>
    <n v="2"/>
  </r>
  <r>
    <s v="233-67-5758"/>
    <x v="1"/>
    <x v="1"/>
    <x v="1"/>
    <x v="1"/>
    <x v="0"/>
    <n v="40.35"/>
    <n v="1"/>
    <n v="2.0175000000000001"/>
    <n v="42.3675"/>
    <d v="2019-01-29T00:00:00"/>
    <d v="1899-12-30T13:46:00"/>
    <s v="Billetera electrónica"/>
    <n v="40.35"/>
    <n v="2.0175000000000001"/>
    <n v="6.2"/>
    <n v="1"/>
  </r>
  <r>
    <s v="303-96-2227"/>
    <x v="2"/>
    <x v="2"/>
    <x v="1"/>
    <x v="0"/>
    <x v="2"/>
    <n v="97.38"/>
    <n v="10"/>
    <n v="48.69"/>
    <n v="1022.49"/>
    <d v="2019-03-02T00:00:00"/>
    <d v="1899-12-30T17:16:00"/>
    <s v="Billetera electrónica"/>
    <n v="973.8"/>
    <n v="48.69"/>
    <n v="4.4000000000000004"/>
    <n v="3"/>
  </r>
  <r>
    <s v="727-02-1313"/>
    <x v="0"/>
    <x v="0"/>
    <x v="0"/>
    <x v="1"/>
    <x v="4"/>
    <n v="31.84"/>
    <n v="1"/>
    <n v="1.5920000000000001"/>
    <n v="33.432000000000002"/>
    <d v="2019-02-09T00:00:00"/>
    <d v="1899-12-30T13:22:00"/>
    <s v="Efectivo"/>
    <n v="31.84"/>
    <n v="1.5920000000000001"/>
    <n v="7.7"/>
    <n v="2"/>
  </r>
  <r>
    <s v="347-56-2442"/>
    <x v="0"/>
    <x v="0"/>
    <x v="1"/>
    <x v="1"/>
    <x v="2"/>
    <n v="65.819999999999993"/>
    <n v="1"/>
    <n v="3.2909999999999999"/>
    <n v="69.111000000000004"/>
    <d v="2019-02-22T00:00:00"/>
    <d v="1899-12-30T15:33:00"/>
    <s v="Efectivo"/>
    <n v="65.819999999999993"/>
    <n v="3.2909999999999999"/>
    <n v="4.0999999999999996"/>
    <n v="2"/>
  </r>
  <r>
    <s v="849-09-3807"/>
    <x v="0"/>
    <x v="0"/>
    <x v="0"/>
    <x v="0"/>
    <x v="5"/>
    <n v="88.34"/>
    <n v="7"/>
    <n v="30.919"/>
    <n v="649.29899999999998"/>
    <d v="2019-02-18T00:00:00"/>
    <d v="1899-12-30T13:28:00"/>
    <s v="Efectivo"/>
    <n v="618.38"/>
    <n v="30.919"/>
    <n v="6.6"/>
    <n v="2"/>
  </r>
  <r>
    <s v="NuevaFactura9528"/>
    <x v="0"/>
    <x v="0"/>
    <x v="0"/>
    <x v="1"/>
    <x v="4"/>
    <n v="87.9"/>
    <n v="1"/>
    <n v="4.3950000000000005"/>
    <n v="92.295000000000002"/>
    <d v="2019-02-05T00:00:00"/>
    <d v="1899-12-30T19:42:00"/>
    <s v="Billetera electrónica"/>
    <n v="87.9"/>
    <n v="4.3949999999999996"/>
    <n v="6.7"/>
    <n v="2"/>
  </r>
  <r>
    <s v="NuevaFactura1942"/>
    <x v="1"/>
    <x v="1"/>
    <x v="0"/>
    <x v="1"/>
    <x v="2"/>
    <n v="39.39"/>
    <n v="5"/>
    <n v="9.8475000000000001"/>
    <n v="206.79750000000001"/>
    <d v="2019-01-22T00:00:00"/>
    <d v="1899-12-30T20:46:00"/>
    <s v="Tarjeta de crédito"/>
    <n v="196.95"/>
    <n v="9.8475000000000001"/>
    <n v="8.6999999999999993"/>
    <n v="1"/>
  </r>
  <r>
    <s v="NuevaFactura6978"/>
    <x v="2"/>
    <x v="2"/>
    <x v="0"/>
    <x v="0"/>
    <x v="4"/>
    <n v="73.05"/>
    <n v="10"/>
    <n v="36.524999999999999"/>
    <n v="767.02499999999998"/>
    <d v="2019-03-03T00:00:00"/>
    <d v="1899-12-30T12:25:00"/>
    <s v="Tarjeta de crédito"/>
    <n v="730.5"/>
    <n v="36.524999999999999"/>
    <n v="8.6999999999999993"/>
    <n v="3"/>
  </r>
  <r>
    <s v="NuevaFactura8745"/>
    <x v="1"/>
    <x v="1"/>
    <x v="0"/>
    <x v="1"/>
    <x v="0"/>
    <n v="81.23"/>
    <n v="7"/>
    <n v="28.430500000000002"/>
    <n v="597.04049999999995"/>
    <d v="2019-01-15T00:00:00"/>
    <d v="1899-12-30T20:44:00"/>
    <s v="Efectivo"/>
    <n v="568.61"/>
    <n v="28.430499999999999"/>
    <n v="9"/>
    <n v="1"/>
  </r>
  <r>
    <s v="NuevaFactura6055"/>
    <x v="0"/>
    <x v="0"/>
    <x v="1"/>
    <x v="1"/>
    <x v="1"/>
    <n v="95.15"/>
    <n v="1"/>
    <n v="4.7575000000000003"/>
    <n v="99.907499999999999"/>
    <d v="2019-03-22T00:00:00"/>
    <d v="1899-12-30T14:00:00"/>
    <s v="Efectivo"/>
    <n v="95.15"/>
    <n v="4.7575000000000003"/>
    <n v="6"/>
    <n v="3"/>
  </r>
  <r>
    <s v="NuevaFactura6509"/>
    <x v="1"/>
    <x v="1"/>
    <x v="1"/>
    <x v="0"/>
    <x v="5"/>
    <n v="64.989999999999995"/>
    <n v="1"/>
    <n v="3.2494999999999998"/>
    <n v="68.239500000000007"/>
    <d v="2019-01-26T00:00:00"/>
    <d v="1899-12-30T10:06:00"/>
    <s v="Tarjeta de crédito"/>
    <n v="64.989999999999995"/>
    <n v="3.2494999999999998"/>
    <n v="4.5"/>
    <n v="1"/>
  </r>
  <r>
    <s v="NuevaFactura9946"/>
    <x v="1"/>
    <x v="1"/>
    <x v="0"/>
    <x v="0"/>
    <x v="5"/>
    <n v="74.290000000000006"/>
    <n v="1"/>
    <n v="3.7145000000000006"/>
    <n v="78.004499999999993"/>
    <d v="2019-01-13T00:00:00"/>
    <d v="1899-12-30T19:30:00"/>
    <s v="Efectivo"/>
    <n v="74.290000000000006"/>
    <n v="3.7145000000000001"/>
    <n v="5"/>
    <n v="1"/>
  </r>
  <r>
    <s v="NuevaFactura4478"/>
    <x v="1"/>
    <x v="1"/>
    <x v="0"/>
    <x v="0"/>
    <x v="4"/>
    <n v="36.770000000000003"/>
    <n v="7"/>
    <n v="12.869500000000002"/>
    <n v="270.2595"/>
    <d v="2019-01-11T00:00:00"/>
    <d v="1899-12-30T20:10:00"/>
    <s v="Efectivo"/>
    <n v="257.39"/>
    <n v="12.8695"/>
    <n v="7.4"/>
    <n v="1"/>
  </r>
  <r>
    <s v="NuevaFactura1810"/>
    <x v="1"/>
    <x v="1"/>
    <x v="1"/>
    <x v="1"/>
    <x v="0"/>
    <n v="17.41"/>
    <n v="5"/>
    <n v="4.3525"/>
    <n v="91.402500000000003"/>
    <d v="2019-01-28T00:00:00"/>
    <d v="1899-12-30T15:16:00"/>
    <s v="Tarjeta de crédito"/>
    <n v="87.05"/>
    <n v="4.3525"/>
    <n v="4.9000000000000004"/>
    <n v="1"/>
  </r>
  <r>
    <s v="NuevaFactura3738"/>
    <x v="2"/>
    <x v="2"/>
    <x v="0"/>
    <x v="1"/>
    <x v="4"/>
    <n v="46.55"/>
    <n v="9"/>
    <n v="20.947500000000002"/>
    <n v="439.89749999999998"/>
    <d v="2019-02-02T00:00:00"/>
    <d v="1899-12-30T15:34:00"/>
    <s v="Billetera electrónica"/>
    <n v="418.95"/>
    <n v="20.947500000000002"/>
    <n v="6.4"/>
    <n v="2"/>
  </r>
  <r>
    <s v="NuevaFactura9479"/>
    <x v="0"/>
    <x v="0"/>
    <x v="1"/>
    <x v="0"/>
    <x v="3"/>
    <n v="33.26"/>
    <n v="5"/>
    <n v="8.3149999999999995"/>
    <n v="174.61500000000001"/>
    <d v="2019-03-18T00:00:00"/>
    <d v="1899-12-30T16:10:00"/>
    <s v="Tarjeta de crédito"/>
    <n v="166.3"/>
    <n v="8.3149999999999995"/>
    <n v="4.2"/>
    <n v="3"/>
  </r>
  <r>
    <s v="NuevaFactura3133"/>
    <x v="1"/>
    <x v="1"/>
    <x v="0"/>
    <x v="0"/>
    <x v="4"/>
    <n v="98.97"/>
    <n v="9"/>
    <n v="44.536500000000004"/>
    <n v="935.26649999999995"/>
    <d v="2019-03-09T00:00:00"/>
    <d v="1899-12-30T11:23:00"/>
    <s v="Efectivo"/>
    <n v="890.73"/>
    <n v="44.536499999999997"/>
    <n v="6.7"/>
    <n v="3"/>
  </r>
  <r>
    <s v="NuevaFactura3966"/>
    <x v="2"/>
    <x v="2"/>
    <x v="0"/>
    <x v="1"/>
    <x v="0"/>
    <n v="51.13"/>
    <n v="4"/>
    <n v="10.226000000000001"/>
    <n v="214.74600000000001"/>
    <d v="2019-01-25T00:00:00"/>
    <d v="1899-12-30T10:11:00"/>
    <s v="Tarjeta de crédito"/>
    <n v="204.52"/>
    <n v="10.226000000000001"/>
    <n v="4"/>
    <n v="1"/>
  </r>
  <r>
    <s v="NuevaFactura8830"/>
    <x v="0"/>
    <x v="0"/>
    <x v="0"/>
    <x v="1"/>
    <x v="5"/>
    <n v="41.28"/>
    <n v="3"/>
    <n v="6.1920000000000002"/>
    <n v="130.03200000000001"/>
    <d v="2019-03-26T00:00:00"/>
    <d v="1899-12-30T18:37:00"/>
    <s v="Tarjeta de crédito"/>
    <n v="123.84"/>
    <n v="6.1920000000000002"/>
    <n v="8.5"/>
    <n v="3"/>
  </r>
  <r>
    <s v="NuevaFactura4310"/>
    <x v="0"/>
    <x v="0"/>
    <x v="1"/>
    <x v="0"/>
    <x v="0"/>
    <n v="77.5"/>
    <n v="5"/>
    <n v="19.375"/>
    <n v="406.875"/>
    <d v="2019-01-24T00:00:00"/>
    <d v="1899-12-30T20:36:00"/>
    <s v="Billetera electrónica"/>
    <n v="387.5"/>
    <n v="19.375"/>
    <n v="4.3"/>
    <n v="1"/>
  </r>
  <r>
    <s v="NuevaFactura9581"/>
    <x v="1"/>
    <x v="1"/>
    <x v="0"/>
    <x v="1"/>
    <x v="1"/>
    <n v="65.94"/>
    <n v="4"/>
    <n v="13.188000000000001"/>
    <n v="276.94799999999998"/>
    <d v="2019-02-07T00:00:00"/>
    <d v="1899-12-30T13:05:00"/>
    <s v="Tarjeta de crédito"/>
    <n v="263.76"/>
    <n v="13.188000000000001"/>
    <n v="6.9"/>
    <n v="2"/>
  </r>
  <r>
    <s v="NuevaFactura9586"/>
    <x v="0"/>
    <x v="0"/>
    <x v="1"/>
    <x v="1"/>
    <x v="1"/>
    <n v="26.23"/>
    <n v="9"/>
    <n v="11.8035"/>
    <n v="247.87350000000001"/>
    <d v="2019-01-25T00:00:00"/>
    <d v="1899-12-30T20:24:00"/>
    <s v="Billetera electrónica"/>
    <n v="236.07"/>
    <n v="11.8035"/>
    <n v="5.9"/>
    <n v="1"/>
  </r>
  <r>
    <s v="NuevaFactura3008"/>
    <x v="1"/>
    <x v="1"/>
    <x v="0"/>
    <x v="0"/>
    <x v="1"/>
    <n v="46.57"/>
    <n v="10"/>
    <n v="23.285"/>
    <n v="488.98500000000001"/>
    <d v="2019-01-27T00:00:00"/>
    <d v="1899-12-30T13:58:00"/>
    <s v="Efectivo"/>
    <n v="465.7"/>
    <n v="23.285"/>
    <n v="7.6"/>
    <n v="1"/>
  </r>
  <r>
    <s v="NuevaFactura4061"/>
    <x v="1"/>
    <x v="1"/>
    <x v="0"/>
    <x v="0"/>
    <x v="2"/>
    <n v="10.53"/>
    <n v="5"/>
    <n v="2.6325000000000003"/>
    <n v="55.282499999999999"/>
    <d v="2019-01-30T00:00:00"/>
    <d v="1899-12-30T14:43:00"/>
    <s v="Tarjeta de crédito"/>
    <n v="52.65"/>
    <n v="2.6324999999999998"/>
    <n v="5.8"/>
    <n v="1"/>
  </r>
  <r>
    <s v="NuevaFactura8258"/>
    <x v="2"/>
    <x v="2"/>
    <x v="1"/>
    <x v="1"/>
    <x v="3"/>
    <n v="25.31"/>
    <n v="2"/>
    <n v="2.5310000000000001"/>
    <n v="53.151000000000003"/>
    <d v="2019-03-02T00:00:00"/>
    <d v="1899-12-30T19:26:00"/>
    <s v="Billetera electrónica"/>
    <n v="50.62"/>
    <n v="2.5310000000000001"/>
    <n v="7.2"/>
    <n v="3"/>
  </r>
  <r>
    <s v="NuevaFactura2187"/>
    <x v="1"/>
    <x v="1"/>
    <x v="1"/>
    <x v="0"/>
    <x v="2"/>
    <n v="44.01"/>
    <n v="8"/>
    <n v="17.603999999999999"/>
    <n v="369.68400000000003"/>
    <d v="2019-03-03T00:00:00"/>
    <d v="1899-12-30T17:36:00"/>
    <s v="Efectivo"/>
    <n v="352.08"/>
    <n v="17.603999999999999"/>
    <n v="8.8000000000000007"/>
    <n v="3"/>
  </r>
  <r>
    <s v="NuevaFactura4105"/>
    <x v="0"/>
    <x v="0"/>
    <x v="0"/>
    <x v="1"/>
    <x v="2"/>
    <n v="81.010000000000005"/>
    <n v="3"/>
    <n v="12.151500000000002"/>
    <n v="255.1815"/>
    <d v="2019-01-13T00:00:00"/>
    <d v="1899-12-30T12:55:00"/>
    <s v="Tarjeta de crédito"/>
    <n v="243.03"/>
    <n v="12.1515"/>
    <n v="9.3000000000000007"/>
    <n v="1"/>
  </r>
  <r>
    <s v="NuevaFactura4225"/>
    <x v="0"/>
    <x v="0"/>
    <x v="1"/>
    <x v="0"/>
    <x v="0"/>
    <n v="64.27"/>
    <n v="4"/>
    <n v="12.853999999999999"/>
    <n v="269.93400000000003"/>
    <d v="2019-03-26T00:00:00"/>
    <d v="1899-12-30T13:54:00"/>
    <s v="Efectivo"/>
    <n v="257.08"/>
    <n v="12.853999999999999"/>
    <n v="7.7"/>
    <n v="3"/>
  </r>
  <r>
    <s v="NuevaFactura5246"/>
    <x v="0"/>
    <x v="0"/>
    <x v="0"/>
    <x v="0"/>
    <x v="2"/>
    <n v="72.42"/>
    <n v="3"/>
    <n v="10.863"/>
    <n v="228.12299999999999"/>
    <d v="2019-03-29T00:00:00"/>
    <d v="1899-12-30T16:54:00"/>
    <s v="Billetera electrónica"/>
    <n v="217.26"/>
    <n v="10.863"/>
    <n v="8.1999999999999993"/>
    <n v="3"/>
  </r>
  <r>
    <s v="NuevaFactura3090"/>
    <x v="0"/>
    <x v="0"/>
    <x v="1"/>
    <x v="1"/>
    <x v="1"/>
    <n v="78.31"/>
    <n v="3"/>
    <n v="11.746500000000001"/>
    <n v="246.6765"/>
    <d v="2019-03-05T00:00:00"/>
    <d v="1899-12-30T16:38:00"/>
    <s v="Billetera electrónica"/>
    <n v="234.93"/>
    <n v="11.746499999999999"/>
    <n v="5.4"/>
    <n v="3"/>
  </r>
  <r>
    <s v="NuevaFactura7557"/>
    <x v="0"/>
    <x v="0"/>
    <x v="1"/>
    <x v="0"/>
    <x v="0"/>
    <n v="77.5"/>
    <n v="5"/>
    <n v="19.375"/>
    <n v="406.875"/>
    <d v="2019-01-24T00:00:00"/>
    <d v="1899-12-30T20:36:00"/>
    <s v="Billetera electrónica"/>
    <n v="387.5"/>
    <n v="19.375"/>
    <n v="4.3"/>
    <n v="1"/>
  </r>
  <r>
    <s v="NuevaFactura9352"/>
    <x v="0"/>
    <x v="0"/>
    <x v="0"/>
    <x v="1"/>
    <x v="1"/>
    <n v="71.95"/>
    <n v="1"/>
    <n v="3.5975000000000001"/>
    <n v="75.547499999999999"/>
    <d v="2019-02-04T00:00:00"/>
    <d v="1899-12-30T12:14:00"/>
    <s v="Efectivo"/>
    <n v="71.95"/>
    <n v="3.5975000000000001"/>
    <n v="7.3"/>
    <n v="2"/>
  </r>
  <r>
    <s v="NuevaFactura8339"/>
    <x v="2"/>
    <x v="2"/>
    <x v="1"/>
    <x v="1"/>
    <x v="0"/>
    <n v="69.510000000000005"/>
    <n v="2"/>
    <n v="6.9510000000000005"/>
    <n v="145.971"/>
    <d v="2019-03-01T00:00:00"/>
    <d v="1899-12-30T12:15:00"/>
    <s v="Billetera electrónica"/>
    <n v="139.02000000000001"/>
    <n v="6.9509999999999996"/>
    <n v="8.1"/>
    <n v="3"/>
  </r>
  <r>
    <s v="NuevaFactura2905"/>
    <x v="2"/>
    <x v="2"/>
    <x v="1"/>
    <x v="1"/>
    <x v="0"/>
    <n v="30.35"/>
    <n v="7"/>
    <n v="10.622500000000002"/>
    <n v="223.07249999999999"/>
    <d v="2019-03-19T00:00:00"/>
    <d v="1899-12-30T18:19:00"/>
    <s v="Efectivo"/>
    <n v="212.45"/>
    <n v="10.6225"/>
    <n v="8"/>
    <n v="3"/>
  </r>
  <r>
    <s v="NuevaFactura2835"/>
    <x v="2"/>
    <x v="2"/>
    <x v="0"/>
    <x v="1"/>
    <x v="1"/>
    <n v="72.17"/>
    <n v="1"/>
    <n v="3.6085000000000003"/>
    <n v="75.778499999999994"/>
    <d v="2019-01-04T00:00:00"/>
    <d v="1899-12-30T19:40:00"/>
    <s v="Efectivo"/>
    <n v="72.17"/>
    <n v="3.6084999999999998"/>
    <n v="6.1"/>
    <n v="1"/>
  </r>
  <r>
    <s v="NuevaFactura9701"/>
    <x v="1"/>
    <x v="1"/>
    <x v="1"/>
    <x v="0"/>
    <x v="4"/>
    <n v="52.42"/>
    <n v="1"/>
    <n v="2.6210000000000004"/>
    <n v="55.040999999999997"/>
    <d v="2019-02-06T00:00:00"/>
    <d v="1899-12-30T10:22:00"/>
    <s v="Tarjeta de crédito"/>
    <n v="52.42"/>
    <n v="2.621"/>
    <n v="6.3"/>
    <n v="2"/>
  </r>
  <r>
    <s v="NuevaFactura5440"/>
    <x v="2"/>
    <x v="2"/>
    <x v="1"/>
    <x v="0"/>
    <x v="3"/>
    <n v="42.97"/>
    <n v="3"/>
    <n v="6.4455"/>
    <n v="135.35550000000001"/>
    <d v="2019-02-03T00:00:00"/>
    <d v="1899-12-30T11:46:00"/>
    <s v="Efectivo"/>
    <n v="128.91"/>
    <n v="6.4455"/>
    <n v="9.3000000000000007"/>
    <n v="2"/>
  </r>
  <r>
    <s v="NuevaFactura3372"/>
    <x v="0"/>
    <x v="0"/>
    <x v="0"/>
    <x v="1"/>
    <x v="2"/>
    <n v="37.69"/>
    <n v="2"/>
    <n v="3.7690000000000001"/>
    <n v="79.149000000000001"/>
    <d v="2019-02-20T00:00:00"/>
    <d v="1899-12-30T15:29:00"/>
    <s v="Billetera electrónica"/>
    <n v="75.38"/>
    <n v="3.7690000000000001"/>
    <n v="9.5"/>
    <n v="2"/>
  </r>
  <r>
    <s v="NuevaFactura7297"/>
    <x v="0"/>
    <x v="0"/>
    <x v="0"/>
    <x v="1"/>
    <x v="2"/>
    <n v="47.59"/>
    <n v="8"/>
    <n v="19.036000000000001"/>
    <n v="399.75599999999997"/>
    <d v="2019-01-01T00:00:00"/>
    <d v="1899-12-30T14:47:00"/>
    <s v="Efectivo"/>
    <n v="380.72"/>
    <n v="19.036000000000001"/>
    <n v="5.7"/>
    <n v="1"/>
  </r>
  <r>
    <s v="NuevaFactura9131"/>
    <x v="1"/>
    <x v="1"/>
    <x v="0"/>
    <x v="0"/>
    <x v="3"/>
    <n v="29.22"/>
    <n v="6"/>
    <n v="8.766"/>
    <n v="184.08600000000001"/>
    <d v="2019-01-01T00:00:00"/>
    <d v="1899-12-30T11:40:00"/>
    <s v="Billetera electrónica"/>
    <n v="175.32"/>
    <n v="8.766"/>
    <n v="5"/>
    <n v="1"/>
  </r>
  <r>
    <s v="NuevaFactura7523"/>
    <x v="0"/>
    <x v="0"/>
    <x v="0"/>
    <x v="1"/>
    <x v="5"/>
    <n v="38.54"/>
    <n v="5"/>
    <n v="9.6349999999999998"/>
    <n v="202.33500000000001"/>
    <d v="2019-01-09T00:00:00"/>
    <d v="1899-12-30T13:34:00"/>
    <s v="Billetera electrónica"/>
    <n v="192.7"/>
    <n v="9.6349999999999998"/>
    <n v="5.6"/>
    <n v="1"/>
  </r>
  <r>
    <s v="NuevaFactura1949"/>
    <x v="0"/>
    <x v="0"/>
    <x v="0"/>
    <x v="0"/>
    <x v="0"/>
    <n v="47.67"/>
    <n v="4"/>
    <n v="9.5340000000000007"/>
    <n v="200.214"/>
    <d v="2019-03-12T00:00:00"/>
    <d v="1899-12-30T14:21:00"/>
    <s v="Efectivo"/>
    <n v="190.68"/>
    <n v="9.5340000000000007"/>
    <n v="9.1"/>
    <n v="3"/>
  </r>
  <r>
    <s v="NuevaFactura6190"/>
    <x v="0"/>
    <x v="0"/>
    <x v="0"/>
    <x v="1"/>
    <x v="1"/>
    <n v="71.95"/>
    <n v="1"/>
    <n v="3.5975000000000001"/>
    <n v="75.547499999999999"/>
    <d v="2019-02-04T00:00:00"/>
    <d v="1899-12-30T12:14:00"/>
    <s v="Efectivo"/>
    <n v="71.95"/>
    <n v="3.5975000000000001"/>
    <n v="7.3"/>
    <n v="2"/>
  </r>
  <r>
    <s v="NuevaFactura8957"/>
    <x v="2"/>
    <x v="2"/>
    <x v="0"/>
    <x v="1"/>
    <x v="1"/>
    <n v="40.299999999999997"/>
    <n v="10"/>
    <n v="20.150000000000002"/>
    <n v="423.15"/>
    <d v="2019-01-24T00:00:00"/>
    <d v="1899-12-30T17:37:00"/>
    <s v="Tarjeta de crédito"/>
    <n v="403"/>
    <n v="20.149999999999999"/>
    <n v="7"/>
    <n v="1"/>
  </r>
  <r>
    <s v="NuevaFactura9029"/>
    <x v="0"/>
    <x v="0"/>
    <x v="0"/>
    <x v="1"/>
    <x v="2"/>
    <n v="65.94"/>
    <n v="4"/>
    <n v="13.188000000000001"/>
    <n v="276.94799999999998"/>
    <d v="2019-03-24T00:00:00"/>
    <d v="1899-12-30T10:29:00"/>
    <s v="Efectivo"/>
    <n v="263.76"/>
    <n v="13.188000000000001"/>
    <n v="6"/>
    <n v="3"/>
  </r>
  <r>
    <s v="NuevaFactura1280"/>
    <x v="0"/>
    <x v="0"/>
    <x v="1"/>
    <x v="0"/>
    <x v="3"/>
    <n v="93.14"/>
    <n v="2"/>
    <n v="9.3140000000000001"/>
    <n v="195.59399999999999"/>
    <d v="2019-01-20T00:00:00"/>
    <d v="1899-12-30T18:09:00"/>
    <s v="Billetera electrónica"/>
    <n v="186.28"/>
    <n v="9.3140000000000001"/>
    <n v="4.0999999999999996"/>
    <n v="1"/>
  </r>
  <r>
    <s v="NuevaFactura4635"/>
    <x v="0"/>
    <x v="0"/>
    <x v="1"/>
    <x v="0"/>
    <x v="3"/>
    <n v="89.48"/>
    <n v="5"/>
    <n v="22.370000000000005"/>
    <n v="469.77"/>
    <d v="2019-03-30T00:00:00"/>
    <d v="1899-12-30T10:18:00"/>
    <s v="Efectivo"/>
    <n v="447.4"/>
    <n v="22.37"/>
    <n v="7.4"/>
    <n v="3"/>
  </r>
  <r>
    <s v="NuevaFactura3758"/>
    <x v="0"/>
    <x v="0"/>
    <x v="0"/>
    <x v="1"/>
    <x v="4"/>
    <n v="99.78"/>
    <n v="5"/>
    <n v="24.945"/>
    <n v="523.84500000000003"/>
    <d v="2019-03-09T00:00:00"/>
    <d v="1899-12-30T19:09:00"/>
    <s v="Efectivo"/>
    <n v="498.9"/>
    <n v="24.945"/>
    <n v="5.4"/>
    <n v="3"/>
  </r>
  <r>
    <s v="NuevaFactura5580"/>
    <x v="0"/>
    <x v="0"/>
    <x v="1"/>
    <x v="0"/>
    <x v="1"/>
    <n v="26.31"/>
    <n v="5"/>
    <n v="6.5774999999999997"/>
    <n v="138.1275"/>
    <d v="2019-01-18T00:00:00"/>
    <d v="1899-12-30T20:59:00"/>
    <s v="Tarjeta de crédito"/>
    <n v="131.55000000000001"/>
    <n v="6.5774999999999997"/>
    <n v="8.8000000000000007"/>
    <n v="1"/>
  </r>
  <r>
    <s v="NuevaFactura6500"/>
    <x v="0"/>
    <x v="0"/>
    <x v="0"/>
    <x v="0"/>
    <x v="5"/>
    <n v="19.66"/>
    <n v="10"/>
    <n v="9.83"/>
    <n v="206.43"/>
    <d v="2019-03-15T00:00:00"/>
    <d v="1899-12-30T18:20:00"/>
    <s v="Tarjeta de crédito"/>
    <n v="196.6"/>
    <n v="9.83"/>
    <n v="7.2"/>
    <n v="3"/>
  </r>
  <r>
    <s v="NuevaFactura3458"/>
    <x v="1"/>
    <x v="1"/>
    <x v="0"/>
    <x v="0"/>
    <x v="5"/>
    <n v="31.9"/>
    <n v="1"/>
    <n v="1.595"/>
    <n v="33.494999999999997"/>
    <d v="2019-01-05T00:00:00"/>
    <d v="1899-12-30T12:40:00"/>
    <s v="Billetera electrónica"/>
    <n v="31.9"/>
    <n v="1.595"/>
    <n v="9.1"/>
    <n v="1"/>
  </r>
  <r>
    <s v="NuevaFactura1293"/>
    <x v="0"/>
    <x v="0"/>
    <x v="0"/>
    <x v="0"/>
    <x v="1"/>
    <n v="94.64"/>
    <n v="3"/>
    <n v="14.196000000000002"/>
    <n v="298.11599999999999"/>
    <d v="2019-02-21T00:00:00"/>
    <d v="1899-12-30T16:55:00"/>
    <s v="Efectivo"/>
    <n v="283.92"/>
    <n v="14.196"/>
    <n v="5.5"/>
    <n v="2"/>
  </r>
  <r>
    <s v="NuevaFactura1814"/>
    <x v="1"/>
    <x v="1"/>
    <x v="0"/>
    <x v="1"/>
    <x v="4"/>
    <n v="59.59"/>
    <n v="4"/>
    <n v="11.918000000000001"/>
    <n v="250.27799999999999"/>
    <d v="2019-01-19T00:00:00"/>
    <d v="1899-12-30T12:46:00"/>
    <s v="Efectivo"/>
    <n v="238.36"/>
    <n v="11.917999999999999"/>
    <n v="9.8000000000000007"/>
    <n v="1"/>
  </r>
  <r>
    <s v="NuevaFactura1551"/>
    <x v="2"/>
    <x v="2"/>
    <x v="1"/>
    <x v="0"/>
    <x v="0"/>
    <n v="76.989999999999995"/>
    <n v="6"/>
    <n v="23.096999999999998"/>
    <n v="485.03699999999998"/>
    <d v="2019-02-27T00:00:00"/>
    <d v="1899-12-30T17:55:00"/>
    <s v="Efectivo"/>
    <n v="461.94"/>
    <n v="23.097000000000001"/>
    <n v="6.1"/>
    <n v="2"/>
  </r>
  <r>
    <s v="NuevaFactura1335"/>
    <x v="1"/>
    <x v="1"/>
    <x v="1"/>
    <x v="1"/>
    <x v="4"/>
    <n v="19.25"/>
    <n v="8"/>
    <n v="7.7"/>
    <n v="161.69999999999999"/>
    <d v="2019-01-23T00:00:00"/>
    <d v="1899-12-30T18:37:00"/>
    <s v="Billetera electrónica"/>
    <n v="154"/>
    <n v="7.7"/>
    <n v="6.6"/>
    <n v="1"/>
  </r>
  <r>
    <s v="NuevaFactura9968"/>
    <x v="2"/>
    <x v="2"/>
    <x v="1"/>
    <x v="1"/>
    <x v="5"/>
    <n v="95.54"/>
    <n v="7"/>
    <n v="33.439000000000007"/>
    <n v="702.21900000000005"/>
    <d v="2019-03-09T00:00:00"/>
    <d v="1899-12-30T14:36:00"/>
    <s v="Tarjeta de crédito"/>
    <n v="668.78"/>
    <n v="33.439"/>
    <n v="9.6"/>
    <n v="3"/>
  </r>
  <r>
    <s v="NuevaFactura8459"/>
    <x v="0"/>
    <x v="0"/>
    <x v="0"/>
    <x v="1"/>
    <x v="2"/>
    <n v="78.38"/>
    <n v="6"/>
    <n v="23.513999999999999"/>
    <n v="493.79399999999998"/>
    <d v="2019-01-10T00:00:00"/>
    <d v="1899-12-30T14:16:00"/>
    <s v="Billetera electrónica"/>
    <n v="470.28"/>
    <n v="23.513999999999999"/>
    <n v="5.8"/>
    <n v="1"/>
  </r>
  <r>
    <s v="NuevaFactura8373"/>
    <x v="2"/>
    <x v="2"/>
    <x v="0"/>
    <x v="1"/>
    <x v="0"/>
    <n v="97.22"/>
    <n v="9"/>
    <n v="43.749000000000002"/>
    <n v="918.72900000000004"/>
    <d v="2019-03-30T00:00:00"/>
    <d v="1899-12-30T14:43:00"/>
    <s v="Billetera electrónica"/>
    <n v="874.98"/>
    <n v="43.749000000000002"/>
    <n v="6"/>
    <n v="3"/>
  </r>
  <r>
    <s v="NuevaFactura3894"/>
    <x v="1"/>
    <x v="1"/>
    <x v="0"/>
    <x v="0"/>
    <x v="5"/>
    <n v="80.48"/>
    <n v="3"/>
    <n v="12.072000000000001"/>
    <n v="253.512"/>
    <d v="2019-02-15T00:00:00"/>
    <d v="1899-12-30T12:31:00"/>
    <s v="Efectivo"/>
    <n v="241.44"/>
    <n v="12.071999999999999"/>
    <n v="8.1"/>
    <n v="2"/>
  </r>
  <r>
    <s v="NuevaFactura9129"/>
    <x v="0"/>
    <x v="0"/>
    <x v="1"/>
    <x v="1"/>
    <x v="0"/>
    <n v="70.010000000000005"/>
    <n v="5"/>
    <n v="17.502500000000001"/>
    <n v="367.55250000000001"/>
    <d v="2019-01-03T00:00:00"/>
    <d v="1899-12-30T11:36:00"/>
    <s v="Billetera electrónica"/>
    <n v="350.05"/>
    <n v="17.502500000000001"/>
    <n v="5.5"/>
    <n v="1"/>
  </r>
  <r>
    <s v="NuevaFactura6712"/>
    <x v="1"/>
    <x v="1"/>
    <x v="1"/>
    <x v="0"/>
    <x v="2"/>
    <n v="45.38"/>
    <n v="4"/>
    <n v="9.0760000000000005"/>
    <n v="190.596"/>
    <d v="2019-01-08T00:00:00"/>
    <d v="1899-12-30T13:48:00"/>
    <s v="Tarjeta de crédito"/>
    <n v="181.52"/>
    <n v="9.0760000000000005"/>
    <n v="8.6999999999999993"/>
    <n v="1"/>
  </r>
  <r>
    <s v="NuevaFactura2928"/>
    <x v="1"/>
    <x v="1"/>
    <x v="0"/>
    <x v="1"/>
    <x v="2"/>
    <n v="85.72"/>
    <n v="3"/>
    <n v="12.857999999999999"/>
    <n v="270.01799999999997"/>
    <d v="2019-01-24T00:00:00"/>
    <d v="1899-12-30T20:59:00"/>
    <s v="Billetera electrónica"/>
    <n v="257.16000000000003"/>
    <n v="12.858000000000001"/>
    <n v="5.0999999999999996"/>
    <n v="1"/>
  </r>
  <r>
    <s v="NuevaFactura1444"/>
    <x v="1"/>
    <x v="1"/>
    <x v="0"/>
    <x v="0"/>
    <x v="1"/>
    <n v="51.92"/>
    <n v="5"/>
    <n v="12.980000000000002"/>
    <n v="272.58"/>
    <d v="2019-03-03T00:00:00"/>
    <d v="1899-12-30T13:42:00"/>
    <s v="Efectivo"/>
    <n v="259.60000000000002"/>
    <n v="12.98"/>
    <n v="7.5"/>
    <n v="3"/>
  </r>
  <r>
    <s v="NuevaFactura6511"/>
    <x v="2"/>
    <x v="2"/>
    <x v="0"/>
    <x v="0"/>
    <x v="2"/>
    <n v="88.39"/>
    <n v="9"/>
    <n v="39.775500000000001"/>
    <n v="835.28549999999996"/>
    <d v="2019-03-02T00:00:00"/>
    <d v="1899-12-30T12:40:00"/>
    <s v="Efectivo"/>
    <n v="795.51"/>
    <n v="39.775500000000001"/>
    <n v="6.3"/>
    <n v="3"/>
  </r>
  <r>
    <s v="NuevaFactura5833"/>
    <x v="2"/>
    <x v="2"/>
    <x v="1"/>
    <x v="0"/>
    <x v="3"/>
    <n v="76.599999999999994"/>
    <n v="10"/>
    <n v="38.300000000000004"/>
    <n v="804.3"/>
    <d v="2019-01-24T00:00:00"/>
    <d v="1899-12-30T18:10:00"/>
    <s v="Billetera electrónica"/>
    <n v="766"/>
    <n v="38.299999999999997"/>
    <n v="6"/>
    <n v="1"/>
  </r>
  <r>
    <s v="NuevaFactura3889"/>
    <x v="0"/>
    <x v="0"/>
    <x v="1"/>
    <x v="0"/>
    <x v="3"/>
    <n v="33.26"/>
    <n v="5"/>
    <n v="8.3149999999999995"/>
    <n v="174.61500000000001"/>
    <d v="2019-03-18T00:00:00"/>
    <d v="1899-12-30T16:10:00"/>
    <s v="Tarjeta de crédito"/>
    <n v="166.3"/>
    <n v="8.3149999999999995"/>
    <n v="4.2"/>
    <n v="3"/>
  </r>
  <r>
    <s v="NuevaFactura9004"/>
    <x v="0"/>
    <x v="0"/>
    <x v="0"/>
    <x v="1"/>
    <x v="4"/>
    <n v="98.53"/>
    <n v="6"/>
    <n v="29.559000000000005"/>
    <n v="620.73900000000003"/>
    <d v="2019-01-23T00:00:00"/>
    <d v="1899-12-30T11:22:00"/>
    <s v="Tarjeta de crédito"/>
    <n v="591.17999999999995"/>
    <n v="29.559000000000001"/>
    <n v="4"/>
    <n v="1"/>
  </r>
  <r>
    <s v="NuevaFactura5507"/>
    <x v="0"/>
    <x v="0"/>
    <x v="1"/>
    <x v="0"/>
    <x v="1"/>
    <n v="26.31"/>
    <n v="5"/>
    <n v="6.5774999999999997"/>
    <n v="138.1275"/>
    <d v="2019-01-18T00:00:00"/>
    <d v="1899-12-30T20:59:00"/>
    <s v="Tarjeta de crédito"/>
    <n v="131.55000000000001"/>
    <n v="6.5774999999999997"/>
    <n v="8.8000000000000007"/>
    <n v="1"/>
  </r>
  <r>
    <s v="NuevaFactura3090"/>
    <x v="1"/>
    <x v="1"/>
    <x v="0"/>
    <x v="1"/>
    <x v="4"/>
    <n v="17.440000000000001"/>
    <n v="5"/>
    <n v="4.3600000000000003"/>
    <n v="91.56"/>
    <d v="2019-01-15T00:00:00"/>
    <d v="1899-12-30T19:25:00"/>
    <s v="Efectivo"/>
    <n v="87.2"/>
    <n v="4.3600000000000003"/>
    <n v="8.1"/>
    <n v="1"/>
  </r>
  <r>
    <s v="NuevaFactura3165"/>
    <x v="1"/>
    <x v="1"/>
    <x v="0"/>
    <x v="0"/>
    <x v="3"/>
    <n v="54.55"/>
    <n v="10"/>
    <n v="27.275000000000002"/>
    <n v="572.77499999999998"/>
    <d v="2019-03-02T00:00:00"/>
    <d v="1899-12-30T11:22:00"/>
    <s v="Tarjeta de crédito"/>
    <n v="545.5"/>
    <n v="27.274999999999999"/>
    <n v="7.1"/>
    <n v="3"/>
  </r>
  <r>
    <s v="NuevaFactura5026"/>
    <x v="0"/>
    <x v="0"/>
    <x v="1"/>
    <x v="1"/>
    <x v="3"/>
    <n v="64.59"/>
    <n v="4"/>
    <n v="12.918000000000001"/>
    <n v="271.27800000000002"/>
    <d v="2019-01-06T00:00:00"/>
    <d v="1899-12-30T13:35:00"/>
    <s v="Billetera electrónica"/>
    <n v="258.36"/>
    <n v="12.917999999999999"/>
    <n v="9.3000000000000007"/>
    <n v="1"/>
  </r>
  <r>
    <s v="NuevaFactura6862"/>
    <x v="1"/>
    <x v="1"/>
    <x v="0"/>
    <x v="0"/>
    <x v="0"/>
    <n v="62.82"/>
    <n v="2"/>
    <n v="6.282"/>
    <n v="131.922"/>
    <d v="2019-01-17T00:00:00"/>
    <d v="1899-12-30T12:36:00"/>
    <s v="Billetera electrónica"/>
    <n v="125.64"/>
    <n v="6.282"/>
    <n v="4.9000000000000004"/>
    <n v="1"/>
  </r>
  <r>
    <s v="NuevaFactura6976"/>
    <x v="0"/>
    <x v="0"/>
    <x v="0"/>
    <x v="0"/>
    <x v="1"/>
    <n v="73.47"/>
    <n v="10"/>
    <n v="36.735000000000007"/>
    <n v="771.43499999999995"/>
    <d v="2019-03-23T00:00:00"/>
    <d v="1899-12-30T13:14:00"/>
    <s v="Billetera electrónica"/>
    <n v="734.7"/>
    <n v="36.734999999999999"/>
    <n v="9.5"/>
    <n v="3"/>
  </r>
  <r>
    <s v="NuevaFactura1468"/>
    <x v="0"/>
    <x v="0"/>
    <x v="0"/>
    <x v="1"/>
    <x v="5"/>
    <n v="21.48"/>
    <n v="2"/>
    <n v="2.1480000000000001"/>
    <n v="45.107999999999997"/>
    <d v="2019-02-27T00:00:00"/>
    <d v="1899-12-30T12:22:00"/>
    <s v="Billetera electrónica"/>
    <n v="42.96"/>
    <n v="2.1480000000000001"/>
    <n v="6.6"/>
    <n v="2"/>
  </r>
  <r>
    <s v="NuevaFactura3534"/>
    <x v="2"/>
    <x v="2"/>
    <x v="1"/>
    <x v="0"/>
    <x v="1"/>
    <n v="57.91"/>
    <n v="8"/>
    <n v="23.164000000000001"/>
    <n v="486.44400000000002"/>
    <d v="2019-02-07T00:00:00"/>
    <d v="1899-12-30T15:06:00"/>
    <s v="Efectivo"/>
    <n v="463.28"/>
    <n v="23.164000000000001"/>
    <n v="8.1"/>
    <n v="2"/>
  </r>
  <r>
    <s v="NuevaFactura1982"/>
    <x v="0"/>
    <x v="0"/>
    <x v="0"/>
    <x v="0"/>
    <x v="1"/>
    <n v="17.420000000000002"/>
    <n v="10"/>
    <n v="8.7100000000000009"/>
    <n v="182.91"/>
    <d v="2019-02-22T00:00:00"/>
    <d v="1899-12-30T12:30:00"/>
    <s v="Billetera electrónica"/>
    <n v="174.2"/>
    <n v="8.7100000000000009"/>
    <n v="7"/>
    <n v="2"/>
  </r>
  <r>
    <s v="NuevaFactura6013"/>
    <x v="2"/>
    <x v="2"/>
    <x v="0"/>
    <x v="1"/>
    <x v="5"/>
    <n v="33.630000000000003"/>
    <n v="1"/>
    <n v="1.6815000000000002"/>
    <n v="35.311500000000002"/>
    <d v="2019-03-20T00:00:00"/>
    <d v="1899-12-30T19:55:00"/>
    <s v="Efectivo"/>
    <n v="33.630000000000003"/>
    <n v="1.6815"/>
    <n v="5.6"/>
    <n v="3"/>
  </r>
  <r>
    <s v="NuevaFactura7995"/>
    <x v="2"/>
    <x v="2"/>
    <x v="0"/>
    <x v="1"/>
    <x v="4"/>
    <n v="93.4"/>
    <n v="2"/>
    <n v="9.3400000000000016"/>
    <n v="196.14"/>
    <d v="2019-03-30T00:00:00"/>
    <d v="1899-12-30T16:34:00"/>
    <s v="Efectivo"/>
    <n v="186.8"/>
    <n v="9.34"/>
    <n v="5.5"/>
    <n v="3"/>
  </r>
  <r>
    <s v="NuevaFactura3937"/>
    <x v="0"/>
    <x v="0"/>
    <x v="1"/>
    <x v="0"/>
    <x v="5"/>
    <n v="97.29"/>
    <n v="8"/>
    <n v="38.916000000000004"/>
    <n v="817.23599999999999"/>
    <d v="2019-03-09T00:00:00"/>
    <d v="1899-12-30T13:18:00"/>
    <s v="Tarjeta de crédito"/>
    <n v="778.32"/>
    <n v="38.915999999999997"/>
    <n v="6.2"/>
    <n v="3"/>
  </r>
  <r>
    <s v="NuevaFactura4859"/>
    <x v="1"/>
    <x v="1"/>
    <x v="1"/>
    <x v="1"/>
    <x v="5"/>
    <n v="15.62"/>
    <n v="8"/>
    <n v="6.2480000000000002"/>
    <n v="131.208"/>
    <d v="2019-01-20T00:00:00"/>
    <d v="1899-12-30T20:37:00"/>
    <s v="Billetera electrónica"/>
    <n v="124.96"/>
    <n v="6.2480000000000002"/>
    <n v="9.1"/>
    <n v="1"/>
  </r>
  <r>
    <s v="NuevaFactura3967"/>
    <x v="2"/>
    <x v="2"/>
    <x v="1"/>
    <x v="0"/>
    <x v="5"/>
    <n v="25.56"/>
    <n v="7"/>
    <n v="8.9459999999999997"/>
    <n v="187.86600000000001"/>
    <d v="2019-02-02T00:00:00"/>
    <d v="1899-12-30T20:42:00"/>
    <s v="Efectivo"/>
    <n v="178.92"/>
    <n v="8.9459999999999997"/>
    <n v="7.1"/>
    <n v="2"/>
  </r>
  <r>
    <s v="NuevaFactura8732"/>
    <x v="1"/>
    <x v="1"/>
    <x v="1"/>
    <x v="0"/>
    <x v="3"/>
    <n v="98.8"/>
    <n v="2"/>
    <n v="9.8800000000000008"/>
    <n v="207.48"/>
    <d v="2019-02-21T00:00:00"/>
    <d v="1899-12-30T11:39:00"/>
    <s v="Efectivo"/>
    <n v="197.6"/>
    <n v="9.8800000000000008"/>
    <n v="7.7"/>
    <n v="2"/>
  </r>
  <r>
    <s v="NuevaFactura1400"/>
    <x v="1"/>
    <x v="1"/>
    <x v="0"/>
    <x v="1"/>
    <x v="1"/>
    <n v="82.34"/>
    <n v="10"/>
    <n v="41.170000000000009"/>
    <n v="864.57"/>
    <d v="2019-03-29T00:00:00"/>
    <d v="1899-12-30T19:12:00"/>
    <s v="Billetera electrónica"/>
    <n v="823.4"/>
    <n v="41.17"/>
    <n v="4.3"/>
    <n v="3"/>
  </r>
  <r>
    <s v="NuevaFactura7451"/>
    <x v="2"/>
    <x v="2"/>
    <x v="0"/>
    <x v="1"/>
    <x v="1"/>
    <n v="52.89"/>
    <n v="6"/>
    <n v="15.867000000000003"/>
    <n v="333.20699999999999"/>
    <d v="2019-01-19T00:00:00"/>
    <d v="1899-12-30T17:34:00"/>
    <s v="Tarjeta de crédito"/>
    <n v="317.33999999999997"/>
    <n v="15.867000000000001"/>
    <n v="9.8000000000000007"/>
    <n v="1"/>
  </r>
  <r>
    <s v="NuevaFactura2087"/>
    <x v="1"/>
    <x v="1"/>
    <x v="0"/>
    <x v="1"/>
    <x v="5"/>
    <n v="98.7"/>
    <n v="8"/>
    <n v="39.480000000000004"/>
    <n v="829.08"/>
    <d v="2019-01-31T00:00:00"/>
    <d v="1899-12-30T10:36:00"/>
    <s v="Billetera electrónica"/>
    <n v="789.6"/>
    <n v="39.479999999999997"/>
    <n v="8.5"/>
    <n v="1"/>
  </r>
  <r>
    <s v="NuevaFactura1260"/>
    <x v="2"/>
    <x v="2"/>
    <x v="0"/>
    <x v="0"/>
    <x v="2"/>
    <n v="40.729999999999997"/>
    <n v="7"/>
    <n v="14.255499999999998"/>
    <n v="299.3655"/>
    <d v="2019-03-12T00:00:00"/>
    <d v="1899-12-30T11:01:00"/>
    <s v="Billetera electrónica"/>
    <n v="285.11"/>
    <n v="14.2555"/>
    <n v="5.4"/>
    <n v="3"/>
  </r>
  <r>
    <s v="NuevaFactura3722"/>
    <x v="0"/>
    <x v="0"/>
    <x v="0"/>
    <x v="0"/>
    <x v="0"/>
    <n v="68.930000000000007"/>
    <n v="7"/>
    <n v="24.125500000000002"/>
    <n v="506.63549999999998"/>
    <d v="2019-03-11T00:00:00"/>
    <d v="1899-12-30T11:03:00"/>
    <s v="Tarjeta de crédito"/>
    <n v="482.51"/>
    <n v="24.125499999999999"/>
    <n v="4.5999999999999996"/>
    <n v="3"/>
  </r>
  <r>
    <s v="NuevaFactura2668"/>
    <x v="0"/>
    <x v="0"/>
    <x v="0"/>
    <x v="0"/>
    <x v="0"/>
    <n v="36.26"/>
    <n v="2"/>
    <n v="3.6259999999999999"/>
    <n v="76.146000000000001"/>
    <d v="2019-01-10T00:00:00"/>
    <d v="1899-12-30T17:15:00"/>
    <s v="Tarjeta de crédito"/>
    <n v="72.52"/>
    <n v="3.6259999999999999"/>
    <n v="7.2"/>
    <n v="1"/>
  </r>
  <r>
    <s v="NuevaFactura5982"/>
    <x v="2"/>
    <x v="2"/>
    <x v="0"/>
    <x v="0"/>
    <x v="4"/>
    <n v="33.21"/>
    <n v="10"/>
    <n v="16.605"/>
    <n v="348.70499999999998"/>
    <d v="2019-01-08T00:00:00"/>
    <d v="1899-12-30T14:25:00"/>
    <s v="Billetera electrónica"/>
    <n v="332.1"/>
    <n v="16.605"/>
    <n v="6"/>
    <n v="1"/>
  </r>
  <r>
    <s v="NuevaFactura5788"/>
    <x v="1"/>
    <x v="1"/>
    <x v="1"/>
    <x v="1"/>
    <x v="1"/>
    <n v="84.07"/>
    <n v="4"/>
    <n v="16.814"/>
    <n v="353.09399999999999"/>
    <d v="2019-03-07T00:00:00"/>
    <d v="1899-12-30T16:54:00"/>
    <s v="Billetera electrónica"/>
    <n v="336.28"/>
    <n v="16.814"/>
    <n v="4.4000000000000004"/>
    <n v="3"/>
  </r>
  <r>
    <s v="NuevaFactura6234"/>
    <x v="0"/>
    <x v="0"/>
    <x v="0"/>
    <x v="0"/>
    <x v="2"/>
    <n v="28.31"/>
    <n v="4"/>
    <n v="5.6619999999999999"/>
    <n v="118.902"/>
    <d v="2019-03-07T00:00:00"/>
    <d v="1899-12-30T18:35:00"/>
    <s v="Efectivo"/>
    <n v="113.24"/>
    <n v="5.6619999999999999"/>
    <n v="8.1999999999999993"/>
    <n v="3"/>
  </r>
  <r>
    <s v="NuevaFactura8005"/>
    <x v="2"/>
    <x v="2"/>
    <x v="1"/>
    <x v="0"/>
    <x v="2"/>
    <n v="11.28"/>
    <n v="9"/>
    <n v="5.0760000000000005"/>
    <n v="106.596"/>
    <d v="2019-03-17T00:00:00"/>
    <d v="1899-12-30T11:55:00"/>
    <s v="Tarjeta de crédito"/>
    <n v="101.52"/>
    <n v="5.0759999999999996"/>
    <n v="4.3"/>
    <n v="3"/>
  </r>
  <r>
    <s v="NuevaFactura7167"/>
    <x v="1"/>
    <x v="1"/>
    <x v="1"/>
    <x v="1"/>
    <x v="4"/>
    <n v="48.61"/>
    <n v="1"/>
    <n v="2.4305000000000003"/>
    <n v="51.040500000000002"/>
    <d v="2019-02-25T00:00:00"/>
    <d v="1899-12-30T15:31:00"/>
    <s v="Efectivo"/>
    <n v="48.61"/>
    <n v="2.4304999999999999"/>
    <n v="4.4000000000000004"/>
    <n v="2"/>
  </r>
  <r>
    <s v="NuevaFactura9347"/>
    <x v="0"/>
    <x v="0"/>
    <x v="1"/>
    <x v="1"/>
    <x v="3"/>
    <n v="64.59"/>
    <n v="4"/>
    <n v="12.918000000000001"/>
    <n v="271.27800000000002"/>
    <d v="2019-01-06T00:00:00"/>
    <d v="1899-12-30T13:35:00"/>
    <s v="Billetera electrónica"/>
    <n v="258.36"/>
    <n v="12.917999999999999"/>
    <n v="9.3000000000000007"/>
    <n v="1"/>
  </r>
  <r>
    <s v="NuevaFactura8601"/>
    <x v="2"/>
    <x v="2"/>
    <x v="1"/>
    <x v="0"/>
    <x v="1"/>
    <n v="74.709999999999994"/>
    <n v="6"/>
    <n v="22.413"/>
    <n v="470.673"/>
    <d v="2019-01-01T00:00:00"/>
    <d v="1899-12-30T19:07:00"/>
    <s v="Efectivo"/>
    <n v="448.26"/>
    <n v="22.413"/>
    <n v="6.7"/>
    <n v="1"/>
  </r>
  <r>
    <s v="NuevaFactura2443"/>
    <x v="0"/>
    <x v="0"/>
    <x v="1"/>
    <x v="1"/>
    <x v="5"/>
    <n v="74.099999999999994"/>
    <n v="1"/>
    <n v="3.7050000000000001"/>
    <n v="77.805000000000007"/>
    <d v="2019-01-25T00:00:00"/>
    <d v="1899-12-30T11:05:00"/>
    <s v="Efectivo"/>
    <n v="74.099999999999994"/>
    <n v="3.7050000000000001"/>
    <n v="9.1999999999999993"/>
    <n v="1"/>
  </r>
  <r>
    <s v="NuevaFactura2972"/>
    <x v="1"/>
    <x v="1"/>
    <x v="0"/>
    <x v="0"/>
    <x v="4"/>
    <n v="72.52"/>
    <n v="8"/>
    <n v="29.007999999999999"/>
    <n v="609.16800000000001"/>
    <d v="2019-03-30T00:00:00"/>
    <d v="1899-12-30T19:26:00"/>
    <s v="Tarjeta de crédito"/>
    <n v="580.16"/>
    <n v="29.007999999999999"/>
    <n v="4"/>
    <n v="3"/>
  </r>
  <r>
    <s v="NuevaFactura7582"/>
    <x v="0"/>
    <x v="0"/>
    <x v="1"/>
    <x v="1"/>
    <x v="0"/>
    <n v="70.010000000000005"/>
    <n v="5"/>
    <n v="17.502500000000001"/>
    <n v="367.55250000000001"/>
    <d v="2019-01-03T00:00:00"/>
    <d v="1899-12-30T11:36:00"/>
    <s v="Billetera electrónica"/>
    <n v="350.05"/>
    <n v="17.502500000000001"/>
    <n v="5.5"/>
    <n v="1"/>
  </r>
  <r>
    <s v="NuevaFactura5242"/>
    <x v="0"/>
    <x v="0"/>
    <x v="0"/>
    <x v="1"/>
    <x v="4"/>
    <n v="23.48"/>
    <n v="2"/>
    <n v="2.3480000000000003"/>
    <n v="49.308"/>
    <d v="2019-03-14T00:00:00"/>
    <d v="1899-12-30T11:21:00"/>
    <s v="Tarjeta de crédito"/>
    <n v="46.96"/>
    <n v="2.3479999999999999"/>
    <n v="7.9"/>
    <n v="3"/>
  </r>
  <r>
    <s v="NuevaFactura7607"/>
    <x v="0"/>
    <x v="0"/>
    <x v="0"/>
    <x v="0"/>
    <x v="0"/>
    <n v="92.09"/>
    <n v="3"/>
    <n v="13.813499999999999"/>
    <n v="290.08350000000002"/>
    <d v="2019-02-17T00:00:00"/>
    <d v="1899-12-30T16:27:00"/>
    <s v="Efectivo"/>
    <n v="276.27"/>
    <n v="13.813499999999999"/>
    <n v="4.2"/>
    <n v="2"/>
  </r>
  <r>
    <s v="NuevaFactura4597"/>
    <x v="0"/>
    <x v="0"/>
    <x v="0"/>
    <x v="1"/>
    <x v="0"/>
    <n v="55.5"/>
    <n v="4"/>
    <n v="11.100000000000001"/>
    <n v="233.1"/>
    <d v="2019-01-20T00:00:00"/>
    <d v="1899-12-30T15:48:00"/>
    <s v="Tarjeta de crédito"/>
    <n v="222"/>
    <n v="11.1"/>
    <n v="6.6"/>
    <n v="1"/>
  </r>
  <r>
    <s v="NuevaFactura9142"/>
    <x v="0"/>
    <x v="0"/>
    <x v="1"/>
    <x v="0"/>
    <x v="1"/>
    <n v="26.31"/>
    <n v="5"/>
    <n v="6.5774999999999997"/>
    <n v="138.1275"/>
    <d v="2019-01-18T00:00:00"/>
    <d v="1899-12-30T20:59:00"/>
    <s v="Tarjeta de crédito"/>
    <n v="131.55000000000001"/>
    <n v="6.5774999999999997"/>
    <n v="8.8000000000000007"/>
    <n v="1"/>
  </r>
  <r>
    <s v="NuevaFactura8081"/>
    <x v="1"/>
    <x v="1"/>
    <x v="1"/>
    <x v="0"/>
    <x v="3"/>
    <n v="14.39"/>
    <n v="2"/>
    <n v="1.4390000000000001"/>
    <n v="30.219000000000001"/>
    <d v="2019-03-02T00:00:00"/>
    <d v="1899-12-30T19:44:00"/>
    <s v="Tarjeta de crédito"/>
    <n v="28.78"/>
    <n v="1.4390000000000001"/>
    <n v="7.2"/>
    <n v="3"/>
  </r>
  <r>
    <s v="NuevaFactura1969"/>
    <x v="2"/>
    <x v="2"/>
    <x v="0"/>
    <x v="1"/>
    <x v="1"/>
    <n v="52.89"/>
    <n v="6"/>
    <n v="15.867000000000003"/>
    <n v="333.20699999999999"/>
    <d v="2019-01-19T00:00:00"/>
    <d v="1899-12-30T17:34:00"/>
    <s v="Tarjeta de crédito"/>
    <n v="317.33999999999997"/>
    <n v="15.867000000000001"/>
    <n v="9.8000000000000007"/>
    <n v="1"/>
  </r>
  <r>
    <s v="NuevaFactura5966"/>
    <x v="1"/>
    <x v="1"/>
    <x v="0"/>
    <x v="0"/>
    <x v="4"/>
    <n v="47.27"/>
    <n v="6"/>
    <n v="14.181000000000001"/>
    <n v="297.80099999999999"/>
    <d v="2019-02-05T00:00:00"/>
    <d v="1899-12-30T10:17:00"/>
    <s v="Efectivo"/>
    <n v="283.62"/>
    <n v="14.180999999999999"/>
    <n v="8.8000000000000007"/>
    <n v="2"/>
  </r>
  <r>
    <s v="NuevaFactura5661"/>
    <x v="1"/>
    <x v="1"/>
    <x v="0"/>
    <x v="0"/>
    <x v="2"/>
    <n v="10.53"/>
    <n v="5"/>
    <n v="2.6325000000000003"/>
    <n v="55.282499999999999"/>
    <d v="2019-01-30T00:00:00"/>
    <d v="1899-12-30T14:43:00"/>
    <s v="Tarjeta de crédito"/>
    <n v="52.65"/>
    <n v="2.6324999999999998"/>
    <n v="5.8"/>
    <n v="1"/>
  </r>
  <r>
    <s v="NuevaFactura7657"/>
    <x v="1"/>
    <x v="1"/>
    <x v="0"/>
    <x v="0"/>
    <x v="5"/>
    <n v="51.47"/>
    <n v="1"/>
    <n v="2.5735000000000001"/>
    <n v="54.043500000000002"/>
    <d v="2019-03-18T00:00:00"/>
    <d v="1899-12-30T15:52:00"/>
    <s v="Billetera electrónica"/>
    <n v="51.47"/>
    <n v="2.5735000000000001"/>
    <n v="8.5"/>
    <n v="3"/>
  </r>
  <r>
    <s v="NuevaFactura3592"/>
    <x v="0"/>
    <x v="0"/>
    <x v="1"/>
    <x v="0"/>
    <x v="3"/>
    <n v="15.34"/>
    <n v="1"/>
    <n v="0.76700000000000002"/>
    <n v="16.106999999999999"/>
    <d v="2019-01-06T00:00:00"/>
    <d v="1899-12-30T11:09:00"/>
    <s v="Efectivo"/>
    <n v="15.34"/>
    <n v="0.76700000000000002"/>
    <n v="6.5"/>
    <n v="1"/>
  </r>
  <r>
    <s v="NuevaFactura9833"/>
    <x v="1"/>
    <x v="1"/>
    <x v="0"/>
    <x v="0"/>
    <x v="0"/>
    <n v="28.5"/>
    <n v="8"/>
    <n v="11.4"/>
    <n v="239.4"/>
    <d v="2019-02-06T00:00:00"/>
    <d v="1899-12-30T14:24:00"/>
    <s v="Efectivo"/>
    <n v="228"/>
    <n v="11.4"/>
    <n v="6.6"/>
    <n v="2"/>
  </r>
  <r>
    <s v="NuevaFactura5864"/>
    <x v="0"/>
    <x v="0"/>
    <x v="0"/>
    <x v="1"/>
    <x v="4"/>
    <n v="10.130000000000001"/>
    <n v="7"/>
    <n v="3.5455000000000005"/>
    <n v="74.455500000000001"/>
    <d v="2019-03-10T00:00:00"/>
    <d v="1899-12-30T19:35:00"/>
    <s v="Billetera electrónica"/>
    <n v="70.91"/>
    <n v="3.5455000000000001"/>
    <n v="8.3000000000000007"/>
    <n v="3"/>
  </r>
  <r>
    <s v="NuevaFactura1985"/>
    <x v="2"/>
    <x v="2"/>
    <x v="0"/>
    <x v="1"/>
    <x v="1"/>
    <n v="25.51"/>
    <n v="4"/>
    <n v="5.1020000000000003"/>
    <n v="107.142"/>
    <d v="2019-03-09T00:00:00"/>
    <d v="1899-12-30T17:03:00"/>
    <s v="Efectivo"/>
    <n v="102.04"/>
    <n v="5.1020000000000003"/>
    <n v="6.8"/>
    <n v="3"/>
  </r>
  <r>
    <s v="NuevaFactura7710"/>
    <x v="2"/>
    <x v="2"/>
    <x v="1"/>
    <x v="1"/>
    <x v="4"/>
    <n v="18.22"/>
    <n v="7"/>
    <n v="6.3769999999999998"/>
    <n v="133.917"/>
    <d v="2019-03-10T00:00:00"/>
    <d v="1899-12-30T14:04:00"/>
    <s v="Tarjeta de crédito"/>
    <n v="127.54"/>
    <n v="6.3769999999999998"/>
    <n v="6.6"/>
    <n v="3"/>
  </r>
  <r>
    <s v="NuevaFactura6273"/>
    <x v="2"/>
    <x v="2"/>
    <x v="0"/>
    <x v="0"/>
    <x v="1"/>
    <n v="10.59"/>
    <n v="3"/>
    <n v="1.5885"/>
    <n v="33.358499999999999"/>
    <d v="2019-03-12T00:00:00"/>
    <d v="1899-12-30T13:52:00"/>
    <s v="Tarjeta de crédito"/>
    <n v="31.77"/>
    <n v="1.5885"/>
    <n v="8.6999999999999993"/>
    <n v="3"/>
  </r>
  <r>
    <s v="NuevaFactura4494"/>
    <x v="1"/>
    <x v="1"/>
    <x v="0"/>
    <x v="0"/>
    <x v="4"/>
    <n v="98.7"/>
    <n v="8"/>
    <n v="39.480000000000004"/>
    <n v="829.08"/>
    <d v="2019-03-04T00:00:00"/>
    <d v="1899-12-30T20:39:00"/>
    <s v="Efectivo"/>
    <n v="789.6"/>
    <n v="39.479999999999997"/>
    <n v="7.6"/>
    <n v="3"/>
  </r>
  <r>
    <s v="NuevaFactura6708"/>
    <x v="0"/>
    <x v="0"/>
    <x v="0"/>
    <x v="0"/>
    <x v="2"/>
    <n v="34.42"/>
    <n v="6"/>
    <n v="10.326000000000001"/>
    <n v="216.846"/>
    <d v="2019-02-18T00:00:00"/>
    <d v="1899-12-30T15:39:00"/>
    <s v="Efectivo"/>
    <n v="206.52"/>
    <n v="10.326000000000001"/>
    <n v="9.8000000000000007"/>
    <n v="2"/>
  </r>
  <r>
    <s v="NuevaFactura8030"/>
    <x v="0"/>
    <x v="0"/>
    <x v="1"/>
    <x v="1"/>
    <x v="2"/>
    <n v="74.67"/>
    <n v="9"/>
    <n v="33.601500000000001"/>
    <n v="705.63149999999996"/>
    <d v="2019-01-22T00:00:00"/>
    <d v="1899-12-30T10:55:00"/>
    <s v="Billetera electrónica"/>
    <n v="672.03"/>
    <n v="33.601500000000001"/>
    <n v="9.4"/>
    <n v="1"/>
  </r>
  <r>
    <s v="NuevaFactura8142"/>
    <x v="0"/>
    <x v="0"/>
    <x v="0"/>
    <x v="1"/>
    <x v="0"/>
    <n v="51.94"/>
    <n v="10"/>
    <n v="25.97"/>
    <n v="545.37"/>
    <d v="2019-03-09T00:00:00"/>
    <d v="1899-12-30T18:24:00"/>
    <s v="Billetera electrónica"/>
    <n v="519.4"/>
    <n v="25.97"/>
    <n v="6.5"/>
    <n v="3"/>
  </r>
  <r>
    <s v="NuevaFactura7058"/>
    <x v="0"/>
    <x v="0"/>
    <x v="1"/>
    <x v="0"/>
    <x v="2"/>
    <n v="42.91"/>
    <n v="5"/>
    <n v="10.727499999999999"/>
    <n v="225.2775"/>
    <d v="2019-01-05T00:00:00"/>
    <d v="1899-12-30T17:29:00"/>
    <s v="Billetera electrónica"/>
    <n v="214.55"/>
    <n v="10.727499999999999"/>
    <n v="6.1"/>
    <n v="1"/>
  </r>
  <r>
    <s v="NuevaFactura5954"/>
    <x v="0"/>
    <x v="0"/>
    <x v="1"/>
    <x v="0"/>
    <x v="1"/>
    <n v="45.48"/>
    <n v="10"/>
    <n v="22.74"/>
    <n v="477.54"/>
    <d v="2019-03-01T00:00:00"/>
    <d v="1899-12-30T10:22:00"/>
    <s v="Tarjeta de crédito"/>
    <n v="454.8"/>
    <n v="22.74"/>
    <n v="4.8"/>
    <n v="3"/>
  </r>
  <r>
    <s v="NuevaFactura4248"/>
    <x v="1"/>
    <x v="1"/>
    <x v="1"/>
    <x v="1"/>
    <x v="4"/>
    <n v="35.89"/>
    <n v="1"/>
    <n v="1.7945000000000002"/>
    <n v="37.6845"/>
    <d v="2019-02-23T00:00:00"/>
    <d v="1899-12-30T16:52:00"/>
    <s v="Tarjeta de crédito"/>
    <n v="35.89"/>
    <n v="1.7945"/>
    <n v="7.9"/>
    <n v="2"/>
  </r>
  <r>
    <s v="NuevaFactura6447"/>
    <x v="2"/>
    <x v="2"/>
    <x v="1"/>
    <x v="1"/>
    <x v="3"/>
    <n v="54.45"/>
    <n v="1"/>
    <n v="2.7225000000000001"/>
    <n v="57.172499999999999"/>
    <d v="2019-02-26T00:00:00"/>
    <d v="1899-12-30T19:24:00"/>
    <s v="Billetera electrónica"/>
    <n v="54.45"/>
    <n v="2.7225000000000001"/>
    <n v="7.9"/>
    <n v="2"/>
  </r>
  <r>
    <s v="NuevaFactura5406"/>
    <x v="2"/>
    <x v="2"/>
    <x v="1"/>
    <x v="1"/>
    <x v="1"/>
    <n v="72.13"/>
    <n v="10"/>
    <n v="36.064999999999998"/>
    <n v="757.36500000000001"/>
    <d v="2019-01-31T00:00:00"/>
    <d v="1899-12-30T15:12:00"/>
    <s v="Tarjeta de crédito"/>
    <n v="721.3"/>
    <n v="36.064999999999998"/>
    <n v="4.2"/>
    <n v="1"/>
  </r>
  <r>
    <s v="NuevaFactura8841"/>
    <x v="2"/>
    <x v="2"/>
    <x v="1"/>
    <x v="0"/>
    <x v="5"/>
    <n v="47.44"/>
    <n v="1"/>
    <n v="2.3719999999999999"/>
    <n v="49.811999999999998"/>
    <d v="2019-02-22T00:00:00"/>
    <d v="1899-12-30T18:19:00"/>
    <s v="Tarjeta de crédito"/>
    <n v="47.44"/>
    <n v="2.3719999999999999"/>
    <n v="6.8"/>
    <n v="2"/>
  </r>
  <r>
    <s v="NuevaFactura1912"/>
    <x v="2"/>
    <x v="2"/>
    <x v="0"/>
    <x v="1"/>
    <x v="3"/>
    <n v="75.819999999999993"/>
    <n v="1"/>
    <n v="3.7909999999999999"/>
    <n v="79.611000000000004"/>
    <d v="2019-01-31T00:00:00"/>
    <d v="1899-12-30T13:19:00"/>
    <s v="Efectivo"/>
    <n v="75.819999999999993"/>
    <n v="3.7909999999999999"/>
    <n v="5.8"/>
    <n v="1"/>
  </r>
  <r>
    <s v="NuevaFactura5637"/>
    <x v="1"/>
    <x v="1"/>
    <x v="0"/>
    <x v="0"/>
    <x v="2"/>
    <n v="89.25"/>
    <n v="8"/>
    <n v="35.700000000000003"/>
    <n v="749.7"/>
    <d v="2019-01-20T00:00:00"/>
    <d v="1899-12-30T10:13:00"/>
    <s v="Efectivo"/>
    <n v="714"/>
    <n v="35.700000000000003"/>
    <n v="4.7"/>
    <n v="1"/>
  </r>
  <r>
    <s v="NuevaFactura6434"/>
    <x v="2"/>
    <x v="2"/>
    <x v="0"/>
    <x v="1"/>
    <x v="1"/>
    <n v="39.75"/>
    <n v="1"/>
    <n v="1.9875"/>
    <n v="41.737499999999997"/>
    <d v="2019-02-25T00:00:00"/>
    <d v="1899-12-30T20:19:00"/>
    <s v="Efectivo"/>
    <n v="39.75"/>
    <n v="1.9875"/>
    <n v="6.1"/>
    <n v="2"/>
  </r>
  <r>
    <s v="NuevaFactura3202"/>
    <x v="0"/>
    <x v="0"/>
    <x v="1"/>
    <x v="1"/>
    <x v="3"/>
    <n v="25.7"/>
    <n v="3"/>
    <n v="3.855"/>
    <n v="80.954999999999998"/>
    <d v="2019-01-17T00:00:00"/>
    <d v="1899-12-30T17:59:00"/>
    <s v="Billetera electrónica"/>
    <n v="77.099999999999994"/>
    <n v="3.855"/>
    <n v="6.1"/>
    <n v="1"/>
  </r>
  <r>
    <s v="NuevaFactura2654"/>
    <x v="1"/>
    <x v="1"/>
    <x v="0"/>
    <x v="1"/>
    <x v="2"/>
    <n v="35.81"/>
    <n v="5"/>
    <n v="8.9525000000000006"/>
    <n v="188.0025"/>
    <d v="2019-02-06T00:00:00"/>
    <d v="1899-12-30T18:44:00"/>
    <s v="Billetera electrónica"/>
    <n v="179.05"/>
    <n v="8.9525000000000006"/>
    <n v="7.9"/>
    <n v="2"/>
  </r>
  <r>
    <s v="NuevaFactura7883"/>
    <x v="0"/>
    <x v="0"/>
    <x v="1"/>
    <x v="1"/>
    <x v="1"/>
    <n v="26.23"/>
    <n v="9"/>
    <n v="11.8035"/>
    <n v="247.87350000000001"/>
    <d v="2019-01-25T00:00:00"/>
    <d v="1899-12-30T20:24:00"/>
    <s v="Billetera electrónica"/>
    <n v="236.07"/>
    <n v="11.8035"/>
    <n v="5.9"/>
    <n v="1"/>
  </r>
  <r>
    <s v="NuevaFactura7743"/>
    <x v="2"/>
    <x v="2"/>
    <x v="1"/>
    <x v="1"/>
    <x v="3"/>
    <n v="23.01"/>
    <n v="6"/>
    <n v="6.9030000000000005"/>
    <n v="144.96299999999999"/>
    <d v="2019-01-12T00:00:00"/>
    <d v="1899-12-30T16:45:00"/>
    <s v="Billetera electrónica"/>
    <n v="138.06"/>
    <n v="6.9029999999999996"/>
    <n v="7.9"/>
    <n v="1"/>
  </r>
  <r>
    <s v="NuevaFactura3541"/>
    <x v="0"/>
    <x v="0"/>
    <x v="1"/>
    <x v="0"/>
    <x v="2"/>
    <n v="67.09"/>
    <n v="5"/>
    <n v="16.772500000000004"/>
    <n v="352.22250000000003"/>
    <d v="2019-01-03T00:00:00"/>
    <d v="1899-12-30T16:47:00"/>
    <s v="Tarjeta de crédito"/>
    <n v="335.45"/>
    <n v="16.772500000000001"/>
    <n v="9.1"/>
    <n v="1"/>
  </r>
  <r>
    <s v="NuevaFactura7771"/>
    <x v="1"/>
    <x v="1"/>
    <x v="0"/>
    <x v="0"/>
    <x v="5"/>
    <n v="54.07"/>
    <n v="9"/>
    <n v="24.331500000000002"/>
    <n v="510.9615"/>
    <d v="2019-01-27T00:00:00"/>
    <d v="1899-12-30T14:55:00"/>
    <s v="Billetera electrónica"/>
    <n v="486.63"/>
    <n v="24.331499999999998"/>
    <n v="9.5"/>
    <n v="1"/>
  </r>
  <r>
    <s v="NuevaFactura6896"/>
    <x v="0"/>
    <x v="0"/>
    <x v="1"/>
    <x v="0"/>
    <x v="2"/>
    <n v="56.53"/>
    <n v="4"/>
    <n v="11.306000000000001"/>
    <n v="237.42599999999999"/>
    <d v="2019-03-04T00:00:00"/>
    <d v="1899-12-30T19:48:00"/>
    <s v="Billetera electrónica"/>
    <n v="226.12"/>
    <n v="11.305999999999999"/>
    <n v="5.5"/>
    <n v="3"/>
  </r>
  <r>
    <s v="NuevaFactura8110"/>
    <x v="0"/>
    <x v="0"/>
    <x v="1"/>
    <x v="0"/>
    <x v="5"/>
    <n v="12.09"/>
    <n v="1"/>
    <n v="0.60450000000000004"/>
    <n v="12.6945"/>
    <d v="2019-01-26T00:00:00"/>
    <d v="1899-12-30T18:19:00"/>
    <s v="Tarjeta de crédito"/>
    <n v="12.09"/>
    <n v="0.60450000000000004"/>
    <n v="8.1999999999999993"/>
    <n v="1"/>
  </r>
  <r>
    <s v="NuevaFactura8686"/>
    <x v="0"/>
    <x v="0"/>
    <x v="1"/>
    <x v="1"/>
    <x v="3"/>
    <n v="98.09"/>
    <n v="9"/>
    <n v="44.140500000000003"/>
    <n v="926.95050000000003"/>
    <d v="2019-02-17T00:00:00"/>
    <d v="1899-12-30T19:41:00"/>
    <s v="Efectivo"/>
    <n v="882.81"/>
    <n v="44.140500000000003"/>
    <n v="9.3000000000000007"/>
    <n v="2"/>
  </r>
  <r>
    <s v="NuevaFactura2835"/>
    <x v="2"/>
    <x v="2"/>
    <x v="1"/>
    <x v="1"/>
    <x v="0"/>
    <n v="10.75"/>
    <n v="8"/>
    <n v="4.3"/>
    <n v="90.3"/>
    <d v="2019-03-15T00:00:00"/>
    <d v="1899-12-30T14:38:00"/>
    <s v="Billetera electrónica"/>
    <n v="86"/>
    <n v="4.3"/>
    <n v="6.2"/>
    <n v="3"/>
  </r>
  <r>
    <s v="NuevaFactura9016"/>
    <x v="0"/>
    <x v="0"/>
    <x v="1"/>
    <x v="1"/>
    <x v="0"/>
    <n v="59.77"/>
    <n v="2"/>
    <n v="5.9770000000000003"/>
    <n v="125.517"/>
    <d v="2019-03-11T00:00:00"/>
    <d v="1899-12-30T12:01:00"/>
    <s v="Tarjeta de crédito"/>
    <n v="119.54"/>
    <n v="5.9770000000000003"/>
    <n v="5.8"/>
    <n v="3"/>
  </r>
  <r>
    <s v="NuevaFactura8997"/>
    <x v="2"/>
    <x v="2"/>
    <x v="0"/>
    <x v="0"/>
    <x v="1"/>
    <n v="26.26"/>
    <n v="7"/>
    <n v="9.1910000000000007"/>
    <n v="193.011"/>
    <d v="2019-02-02T00:00:00"/>
    <d v="1899-12-30T19:40:00"/>
    <s v="Efectivo"/>
    <n v="183.82"/>
    <n v="9.1910000000000007"/>
    <n v="9.9"/>
    <n v="2"/>
  </r>
  <r>
    <s v="NuevaFactura7873"/>
    <x v="2"/>
    <x v="2"/>
    <x v="1"/>
    <x v="0"/>
    <x v="1"/>
    <n v="74.709999999999994"/>
    <n v="6"/>
    <n v="22.413"/>
    <n v="470.673"/>
    <d v="2019-01-01T00:00:00"/>
    <d v="1899-12-30T19:07:00"/>
    <s v="Efectivo"/>
    <n v="448.26"/>
    <n v="22.413"/>
    <n v="6.7"/>
    <n v="1"/>
  </r>
  <r>
    <s v="NuevaFactura3809"/>
    <x v="2"/>
    <x v="2"/>
    <x v="1"/>
    <x v="0"/>
    <x v="5"/>
    <n v="39.75"/>
    <n v="5"/>
    <n v="9.9375"/>
    <n v="208.6875"/>
    <d v="2019-02-22T00:00:00"/>
    <d v="1899-12-30T10:43:00"/>
    <s v="Billetera electrónica"/>
    <n v="198.75"/>
    <n v="9.9375"/>
    <n v="9.6"/>
    <n v="2"/>
  </r>
  <r>
    <s v="NuevaFactura7801"/>
    <x v="2"/>
    <x v="2"/>
    <x v="1"/>
    <x v="1"/>
    <x v="2"/>
    <n v="31.75"/>
    <n v="4"/>
    <n v="6.3500000000000005"/>
    <n v="133.35"/>
    <d v="2019-02-08T00:00:00"/>
    <d v="1899-12-30T15:26:00"/>
    <s v="Efectivo"/>
    <n v="127"/>
    <n v="6.35"/>
    <n v="8.6"/>
    <n v="2"/>
  </r>
  <r>
    <s v="NuevaFactura7447"/>
    <x v="1"/>
    <x v="1"/>
    <x v="1"/>
    <x v="1"/>
    <x v="0"/>
    <n v="62.87"/>
    <n v="2"/>
    <n v="6.2869999999999999"/>
    <n v="132.02699999999999"/>
    <d v="2019-01-01T00:00:00"/>
    <d v="1899-12-30T11:43:00"/>
    <s v="Efectivo"/>
    <n v="125.74"/>
    <n v="6.2869999999999999"/>
    <n v="5"/>
    <n v="1"/>
  </r>
  <r>
    <s v="NuevaFactura7814"/>
    <x v="2"/>
    <x v="2"/>
    <x v="1"/>
    <x v="0"/>
    <x v="0"/>
    <n v="17.75"/>
    <n v="1"/>
    <n v="0.88750000000000007"/>
    <n v="18.637499999999999"/>
    <d v="2019-01-14T00:00:00"/>
    <d v="1899-12-30T10:38:00"/>
    <s v="Efectivo"/>
    <n v="17.75"/>
    <n v="0.88749999999999996"/>
    <n v="8.6"/>
    <n v="1"/>
  </r>
  <r>
    <s v="NuevaFactura3745"/>
    <x v="0"/>
    <x v="0"/>
    <x v="1"/>
    <x v="1"/>
    <x v="4"/>
    <n v="52.2"/>
    <n v="3"/>
    <n v="7.8300000000000018"/>
    <n v="164.43"/>
    <d v="2019-02-15T00:00:00"/>
    <d v="1899-12-30T13:30:00"/>
    <s v="Tarjeta de crédito"/>
    <n v="156.6"/>
    <n v="7.83"/>
    <n v="9.5"/>
    <n v="2"/>
  </r>
  <r>
    <s v="NuevaFactura6897"/>
    <x v="1"/>
    <x v="1"/>
    <x v="0"/>
    <x v="1"/>
    <x v="0"/>
    <n v="85.6"/>
    <n v="7"/>
    <n v="29.959999999999997"/>
    <n v="629.16"/>
    <d v="2019-03-02T00:00:00"/>
    <d v="1899-12-30T13:50:00"/>
    <s v="Efectivo"/>
    <n v="599.20000000000005"/>
    <n v="29.96"/>
    <n v="5.3"/>
    <n v="3"/>
  </r>
  <r>
    <s v="NuevaFactura5685"/>
    <x v="0"/>
    <x v="0"/>
    <x v="1"/>
    <x v="0"/>
    <x v="3"/>
    <n v="19.100000000000001"/>
    <n v="7"/>
    <n v="6.6850000000000014"/>
    <n v="140.38499999999999"/>
    <d v="2019-01-15T00:00:00"/>
    <d v="1899-12-30T10:43:00"/>
    <s v="Efectivo"/>
    <n v="133.69999999999999"/>
    <n v="6.6849999999999996"/>
    <n v="9.6999999999999993"/>
    <n v="1"/>
  </r>
  <r>
    <s v="NuevaFactura3654"/>
    <x v="1"/>
    <x v="1"/>
    <x v="0"/>
    <x v="1"/>
    <x v="4"/>
    <n v="27.66"/>
    <n v="10"/>
    <n v="13.830000000000002"/>
    <n v="290.43"/>
    <d v="2019-02-14T00:00:00"/>
    <d v="1899-12-30T11:26:00"/>
    <s v="Tarjeta de crédito"/>
    <n v="276.60000000000002"/>
    <n v="13.83"/>
    <n v="8.9"/>
    <n v="2"/>
  </r>
  <r>
    <s v="NuevaFactura9865"/>
    <x v="0"/>
    <x v="0"/>
    <x v="1"/>
    <x v="0"/>
    <x v="5"/>
    <n v="15.5"/>
    <n v="1"/>
    <n v="0.77500000000000002"/>
    <n v="16.274999999999999"/>
    <d v="2019-03-19T00:00:00"/>
    <d v="1899-12-30T15:23:00"/>
    <s v="Tarjeta de crédito"/>
    <n v="15.5"/>
    <n v="0.77500000000000002"/>
    <n v="7.4"/>
    <n v="3"/>
  </r>
  <r>
    <s v="NuevaFactura3237"/>
    <x v="2"/>
    <x v="2"/>
    <x v="1"/>
    <x v="1"/>
    <x v="4"/>
    <n v="19.79"/>
    <n v="8"/>
    <n v="7.9160000000000004"/>
    <n v="166.23599999999999"/>
    <d v="2019-01-18T00:00:00"/>
    <d v="1899-12-30T12:04:00"/>
    <s v="Billetera electrónica"/>
    <n v="158.32"/>
    <n v="7.9160000000000004"/>
    <n v="8.6999999999999993"/>
    <n v="1"/>
  </r>
  <r>
    <s v="NuevaFactura2057"/>
    <x v="2"/>
    <x v="2"/>
    <x v="1"/>
    <x v="0"/>
    <x v="3"/>
    <n v="34.840000000000003"/>
    <n v="4"/>
    <n v="6.9680000000000009"/>
    <n v="146.328"/>
    <d v="2019-02-10T00:00:00"/>
    <d v="1899-12-30T18:36:00"/>
    <s v="Efectivo"/>
    <n v="139.36000000000001"/>
    <n v="6.968"/>
    <n v="7.4"/>
    <n v="2"/>
  </r>
  <r>
    <s v="NuevaFactura8042"/>
    <x v="1"/>
    <x v="1"/>
    <x v="0"/>
    <x v="0"/>
    <x v="4"/>
    <n v="49.79"/>
    <n v="4"/>
    <n v="9.9580000000000002"/>
    <n v="209.11799999999999"/>
    <d v="2019-03-28T00:00:00"/>
    <d v="1899-12-30T19:16:00"/>
    <s v="Tarjeta de crédito"/>
    <n v="199.16"/>
    <n v="9.9580000000000002"/>
    <n v="6.4"/>
    <n v="3"/>
  </r>
  <r>
    <s v="NuevaFactura4154"/>
    <x v="1"/>
    <x v="1"/>
    <x v="0"/>
    <x v="0"/>
    <x v="5"/>
    <n v="51.89"/>
    <n v="7"/>
    <n v="18.1615"/>
    <n v="381.39150000000001"/>
    <d v="2019-01-08T00:00:00"/>
    <d v="1899-12-30T20:08:00"/>
    <s v="Efectivo"/>
    <n v="363.23"/>
    <n v="18.1615"/>
    <n v="4.5"/>
    <n v="1"/>
  </r>
  <r>
    <s v="NuevaFactura7232"/>
    <x v="1"/>
    <x v="1"/>
    <x v="1"/>
    <x v="1"/>
    <x v="4"/>
    <n v="89.48"/>
    <n v="10"/>
    <n v="44.740000000000009"/>
    <n v="939.54"/>
    <d v="2019-01-06T00:00:00"/>
    <d v="1899-12-30T12:46:00"/>
    <s v="Tarjeta de crédito"/>
    <n v="894.8"/>
    <n v="44.74"/>
    <n v="9.6"/>
    <n v="1"/>
  </r>
  <r>
    <s v="NuevaFactura9964"/>
    <x v="1"/>
    <x v="1"/>
    <x v="0"/>
    <x v="0"/>
    <x v="2"/>
    <n v="88.61"/>
    <n v="1"/>
    <n v="4.4305000000000003"/>
    <n v="93.040499999999994"/>
    <d v="2019-01-19T00:00:00"/>
    <d v="1899-12-30T10:21:00"/>
    <s v="Efectivo"/>
    <n v="88.61"/>
    <n v="4.4305000000000003"/>
    <n v="7.7"/>
    <n v="1"/>
  </r>
  <r>
    <s v="NuevaFactura9953"/>
    <x v="2"/>
    <x v="2"/>
    <x v="1"/>
    <x v="0"/>
    <x v="3"/>
    <n v="76.599999999999994"/>
    <n v="10"/>
    <n v="38.300000000000004"/>
    <n v="804.3"/>
    <d v="2019-01-24T00:00:00"/>
    <d v="1899-12-30T18:10:00"/>
    <s v="Billetera electrónica"/>
    <n v="766"/>
    <n v="38.299999999999997"/>
    <n v="6"/>
    <n v="1"/>
  </r>
  <r>
    <s v="NuevaFactura5863"/>
    <x v="0"/>
    <x v="0"/>
    <x v="0"/>
    <x v="1"/>
    <x v="5"/>
    <n v="56.04"/>
    <n v="10"/>
    <n v="28.02"/>
    <n v="588.41999999999996"/>
    <d v="2019-01-14T00:00:00"/>
    <d v="1899-12-30T19:30:00"/>
    <s v="Billetera electrónica"/>
    <n v="560.4"/>
    <n v="28.02"/>
    <n v="4.4000000000000004"/>
    <n v="1"/>
  </r>
  <r>
    <s v="NuevaFactura2365"/>
    <x v="2"/>
    <x v="2"/>
    <x v="0"/>
    <x v="0"/>
    <x v="4"/>
    <n v="98.79"/>
    <n v="3"/>
    <n v="14.8185"/>
    <n v="311.18849999999998"/>
    <d v="2019-02-23T00:00:00"/>
    <d v="1899-12-30T20:00:00"/>
    <s v="Billetera electrónica"/>
    <n v="296.37"/>
    <n v="14.8185"/>
    <n v="6.4"/>
    <n v="2"/>
  </r>
  <r>
    <s v="NuevaFactura3983"/>
    <x v="1"/>
    <x v="1"/>
    <x v="1"/>
    <x v="0"/>
    <x v="1"/>
    <n v="56.13"/>
    <n v="4"/>
    <n v="11.226000000000001"/>
    <n v="235.74600000000001"/>
    <d v="2019-01-19T00:00:00"/>
    <d v="1899-12-30T11:43:00"/>
    <s v="Billetera electrónica"/>
    <n v="224.52"/>
    <n v="11.226000000000001"/>
    <n v="8.6"/>
    <n v="1"/>
  </r>
  <r>
    <s v="NuevaFactura8707"/>
    <x v="2"/>
    <x v="2"/>
    <x v="1"/>
    <x v="0"/>
    <x v="5"/>
    <n v="83.25"/>
    <n v="10"/>
    <n v="41.625"/>
    <n v="874.125"/>
    <d v="2019-01-12T00:00:00"/>
    <d v="1899-12-30T11:25:00"/>
    <s v="Tarjeta de crédito"/>
    <n v="832.5"/>
    <n v="41.625"/>
    <n v="4.4000000000000004"/>
    <n v="1"/>
  </r>
  <r>
    <s v="NuevaFactura9879"/>
    <x v="0"/>
    <x v="0"/>
    <x v="0"/>
    <x v="1"/>
    <x v="0"/>
    <n v="55.5"/>
    <n v="4"/>
    <n v="11.100000000000001"/>
    <n v="233.1"/>
    <d v="2019-01-20T00:00:00"/>
    <d v="1899-12-30T15:48:00"/>
    <s v="Tarjeta de crédito"/>
    <n v="222"/>
    <n v="11.1"/>
    <n v="6.6"/>
    <n v="1"/>
  </r>
  <r>
    <s v="NuevaFactura7376"/>
    <x v="1"/>
    <x v="1"/>
    <x v="1"/>
    <x v="1"/>
    <x v="4"/>
    <n v="84.83"/>
    <n v="1"/>
    <n v="4.2415000000000003"/>
    <n v="89.0715"/>
    <d v="2019-01-14T00:00:00"/>
    <d v="1899-12-30T15:20:00"/>
    <s v="Billetera electrónica"/>
    <n v="84.83"/>
    <n v="4.2415000000000003"/>
    <n v="8.8000000000000007"/>
    <n v="1"/>
  </r>
  <r>
    <s v="NuevaFactura9349"/>
    <x v="2"/>
    <x v="2"/>
    <x v="0"/>
    <x v="1"/>
    <x v="1"/>
    <n v="87.45"/>
    <n v="6"/>
    <n v="26.235000000000003"/>
    <n v="550.93499999999995"/>
    <d v="2019-02-17T00:00:00"/>
    <d v="1899-12-30T14:40:00"/>
    <s v="Tarjeta de crédito"/>
    <n v="524.70000000000005"/>
    <n v="26.234999999999999"/>
    <n v="8.8000000000000007"/>
    <n v="2"/>
  </r>
  <r>
    <s v="NuevaFactura5578"/>
    <x v="0"/>
    <x v="0"/>
    <x v="0"/>
    <x v="0"/>
    <x v="2"/>
    <n v="94.88"/>
    <n v="7"/>
    <n v="33.207999999999998"/>
    <n v="697.36800000000005"/>
    <d v="2019-02-03T00:00:00"/>
    <d v="1899-12-30T14:38:00"/>
    <s v="Efectivo"/>
    <n v="664.16"/>
    <n v="33.207999999999998"/>
    <n v="4.2"/>
    <n v="2"/>
  </r>
  <r>
    <s v="NuevaFactura6799"/>
    <x v="1"/>
    <x v="1"/>
    <x v="1"/>
    <x v="0"/>
    <x v="0"/>
    <n v="39.42"/>
    <n v="1"/>
    <n v="1.9710000000000001"/>
    <n v="41.390999999999998"/>
    <d v="2019-01-18T00:00:00"/>
    <d v="1899-12-30T15:08:00"/>
    <s v="Efectivo"/>
    <n v="39.42"/>
    <n v="1.9710000000000001"/>
    <n v="8.4"/>
    <n v="1"/>
  </r>
  <r>
    <s v="NuevaFactura1530"/>
    <x v="1"/>
    <x v="1"/>
    <x v="0"/>
    <x v="1"/>
    <x v="1"/>
    <n v="74.790000000000006"/>
    <n v="5"/>
    <n v="18.697500000000002"/>
    <n v="392.64749999999998"/>
    <d v="2019-01-10T00:00:00"/>
    <d v="1899-12-30T11:34:00"/>
    <s v="Efectivo"/>
    <n v="373.95"/>
    <n v="18.697500000000002"/>
    <n v="4.9000000000000004"/>
    <n v="1"/>
  </r>
  <r>
    <s v="NuevaFactura7331"/>
    <x v="2"/>
    <x v="2"/>
    <x v="1"/>
    <x v="0"/>
    <x v="2"/>
    <n v="16.37"/>
    <n v="6"/>
    <n v="4.9110000000000005"/>
    <n v="103.131"/>
    <d v="2019-02-08T00:00:00"/>
    <d v="1899-12-30T10:58:00"/>
    <s v="Efectivo"/>
    <n v="98.22"/>
    <n v="4.9109999999999996"/>
    <n v="7"/>
    <n v="2"/>
  </r>
  <r>
    <s v="NuevaFactura1503"/>
    <x v="0"/>
    <x v="0"/>
    <x v="0"/>
    <x v="1"/>
    <x v="2"/>
    <n v="44.34"/>
    <n v="2"/>
    <n v="4.4340000000000002"/>
    <n v="93.114000000000004"/>
    <d v="2019-03-27T00:00:00"/>
    <d v="1899-12-30T11:26:00"/>
    <s v="Efectivo"/>
    <n v="88.68"/>
    <n v="4.4340000000000002"/>
    <n v="5.8"/>
    <n v="3"/>
  </r>
  <r>
    <s v="NuevaFactura1964"/>
    <x v="1"/>
    <x v="1"/>
    <x v="1"/>
    <x v="1"/>
    <x v="1"/>
    <n v="84.07"/>
    <n v="4"/>
    <n v="16.814"/>
    <n v="353.09399999999999"/>
    <d v="2019-03-07T00:00:00"/>
    <d v="1899-12-30T16:54:00"/>
    <s v="Billetera electrónica"/>
    <n v="336.28"/>
    <n v="16.814"/>
    <n v="4.4000000000000004"/>
    <n v="3"/>
  </r>
  <r>
    <s v="NuevaFactura3794"/>
    <x v="1"/>
    <x v="1"/>
    <x v="0"/>
    <x v="0"/>
    <x v="0"/>
    <n v="68.599999999999994"/>
    <n v="10"/>
    <n v="34.300000000000004"/>
    <n v="720.3"/>
    <d v="2019-02-05T00:00:00"/>
    <d v="1899-12-30T19:57:00"/>
    <s v="Efectivo"/>
    <n v="686"/>
    <n v="34.299999999999997"/>
    <n v="9.1"/>
    <n v="2"/>
  </r>
  <r>
    <s v="NuevaFactura8054"/>
    <x v="1"/>
    <x v="1"/>
    <x v="1"/>
    <x v="1"/>
    <x v="1"/>
    <n v="83.08"/>
    <n v="1"/>
    <n v="4.1539999999999999"/>
    <n v="87.233999999999995"/>
    <d v="2019-01-23T00:00:00"/>
    <d v="1899-12-30T17:16:00"/>
    <s v="Billetera electrónica"/>
    <n v="83.08"/>
    <n v="4.1539999999999999"/>
    <n v="6.4"/>
    <n v="1"/>
  </r>
  <r>
    <s v="NuevaFactura2929"/>
    <x v="0"/>
    <x v="0"/>
    <x v="1"/>
    <x v="0"/>
    <x v="1"/>
    <n v="46.61"/>
    <n v="2"/>
    <n v="4.6610000000000005"/>
    <n v="97.881"/>
    <d v="2019-02-26T00:00:00"/>
    <d v="1899-12-30T12:28:00"/>
    <s v="Tarjeta de crédito"/>
    <n v="93.22"/>
    <n v="4.6609999999999996"/>
    <n v="6.6"/>
    <n v="2"/>
  </r>
  <r>
    <s v="NuevaFactura8117"/>
    <x v="0"/>
    <x v="0"/>
    <x v="1"/>
    <x v="0"/>
    <x v="3"/>
    <n v="12.34"/>
    <n v="7"/>
    <n v="4.319"/>
    <n v="90.698999999999998"/>
    <d v="2019-03-04T00:00:00"/>
    <d v="1899-12-30T11:19:00"/>
    <s v="Tarjeta de crédito"/>
    <n v="86.38"/>
    <n v="4.319"/>
    <n v="6.7"/>
    <n v="3"/>
  </r>
  <r>
    <s v="NuevaFactura5660"/>
    <x v="2"/>
    <x v="2"/>
    <x v="0"/>
    <x v="0"/>
    <x v="3"/>
    <n v="90.74"/>
    <n v="7"/>
    <n v="31.759"/>
    <n v="666.93899999999996"/>
    <d v="2019-01-16T00:00:00"/>
    <d v="1899-12-30T18:03:00"/>
    <s v="Tarjeta de crédito"/>
    <n v="635.17999999999995"/>
    <n v="31.759"/>
    <n v="6.2"/>
    <n v="1"/>
  </r>
  <r>
    <s v="NuevaFactura8366"/>
    <x v="0"/>
    <x v="0"/>
    <x v="1"/>
    <x v="0"/>
    <x v="4"/>
    <n v="55.39"/>
    <n v="4"/>
    <n v="11.078000000000001"/>
    <n v="232.63800000000001"/>
    <d v="2019-03-25T00:00:00"/>
    <d v="1899-12-30T15:19:00"/>
    <s v="Billetera electrónica"/>
    <n v="221.56"/>
    <n v="11.077999999999999"/>
    <n v="8"/>
    <n v="3"/>
  </r>
  <r>
    <s v="NuevaFactura9858"/>
    <x v="0"/>
    <x v="0"/>
    <x v="1"/>
    <x v="1"/>
    <x v="4"/>
    <n v="11.53"/>
    <n v="7"/>
    <n v="4.0354999999999999"/>
    <n v="84.745500000000007"/>
    <d v="2019-01-28T00:00:00"/>
    <d v="1899-12-30T17:35:00"/>
    <s v="Efectivo"/>
    <n v="80.709999999999994"/>
    <n v="4.0354999999999999"/>
    <n v="8.1"/>
    <n v="1"/>
  </r>
  <r>
    <s v="NuevaFactura6831"/>
    <x v="1"/>
    <x v="1"/>
    <x v="1"/>
    <x v="1"/>
    <x v="1"/>
    <n v="96.37"/>
    <n v="7"/>
    <n v="33.729500000000002"/>
    <n v="708.31949999999995"/>
    <d v="2019-01-09T00:00:00"/>
    <d v="1899-12-30T11:40:00"/>
    <s v="Efectivo"/>
    <n v="674.59"/>
    <n v="33.729500000000002"/>
    <n v="6"/>
    <n v="1"/>
  </r>
  <r>
    <s v="NuevaFactura6282"/>
    <x v="0"/>
    <x v="0"/>
    <x v="1"/>
    <x v="0"/>
    <x v="3"/>
    <n v="32.25"/>
    <n v="5"/>
    <n v="8.0625"/>
    <n v="169.3125"/>
    <d v="2019-01-27T00:00:00"/>
    <d v="1899-12-30T13:26:00"/>
    <s v="Efectivo"/>
    <n v="161.25"/>
    <n v="8.0625"/>
    <n v="9"/>
    <n v="1"/>
  </r>
  <r>
    <s v="NuevaFactura3448"/>
    <x v="2"/>
    <x v="2"/>
    <x v="1"/>
    <x v="0"/>
    <x v="2"/>
    <n v="77.040000000000006"/>
    <n v="3"/>
    <n v="11.556000000000001"/>
    <n v="242.67599999999999"/>
    <d v="2019-02-11T00:00:00"/>
    <d v="1899-12-30T10:39:00"/>
    <s v="Tarjeta de crédito"/>
    <n v="231.12"/>
    <n v="11.555999999999999"/>
    <n v="7.2"/>
    <n v="2"/>
  </r>
  <r>
    <s v="NuevaFactura5933"/>
    <x v="2"/>
    <x v="2"/>
    <x v="1"/>
    <x v="1"/>
    <x v="2"/>
    <n v="31.75"/>
    <n v="4"/>
    <n v="6.3500000000000005"/>
    <n v="133.35"/>
    <d v="2019-02-08T00:00:00"/>
    <d v="1899-12-30T15:26:00"/>
    <s v="Efectivo"/>
    <n v="127"/>
    <n v="6.35"/>
    <n v="8.6"/>
    <n v="2"/>
  </r>
  <r>
    <s v="NuevaFactura4552"/>
    <x v="2"/>
    <x v="2"/>
    <x v="1"/>
    <x v="0"/>
    <x v="3"/>
    <n v="76.599999999999994"/>
    <n v="10"/>
    <n v="38.300000000000004"/>
    <n v="804.3"/>
    <d v="2019-01-24T00:00:00"/>
    <d v="1899-12-30T18:10:00"/>
    <s v="Billetera electrónica"/>
    <n v="766"/>
    <n v="38.299999999999997"/>
    <n v="6"/>
    <n v="1"/>
  </r>
  <r>
    <s v="NuevaFactura2373"/>
    <x v="2"/>
    <x v="2"/>
    <x v="1"/>
    <x v="1"/>
    <x v="5"/>
    <n v="94.13"/>
    <n v="5"/>
    <n v="23.532499999999999"/>
    <n v="494.1825"/>
    <d v="2019-02-25T00:00:00"/>
    <d v="1899-12-30T19:39:00"/>
    <s v="Tarjeta de crédito"/>
    <n v="470.65"/>
    <n v="23.532499999999999"/>
    <n v="4.8"/>
    <n v="2"/>
  </r>
  <r>
    <s v="NuevaFactura7120"/>
    <x v="1"/>
    <x v="1"/>
    <x v="0"/>
    <x v="0"/>
    <x v="4"/>
    <n v="49.79"/>
    <n v="4"/>
    <n v="9.9580000000000002"/>
    <n v="209.11799999999999"/>
    <d v="2019-03-28T00:00:00"/>
    <d v="1899-12-30T19:16:00"/>
    <s v="Tarjeta de crédito"/>
    <n v="199.16"/>
    <n v="9.9580000000000002"/>
    <n v="6.4"/>
    <n v="3"/>
  </r>
  <r>
    <s v="NuevaFactura9192"/>
    <x v="1"/>
    <x v="1"/>
    <x v="1"/>
    <x v="0"/>
    <x v="0"/>
    <n v="20.38"/>
    <n v="5"/>
    <n v="5.0949999999999998"/>
    <n v="106.995"/>
    <d v="2019-01-22T00:00:00"/>
    <d v="1899-12-30T18:56:00"/>
    <s v="Efectivo"/>
    <n v="101.9"/>
    <n v="5.0949999999999998"/>
    <n v="6"/>
    <n v="1"/>
  </r>
  <r>
    <s v="NuevaFactura6263"/>
    <x v="0"/>
    <x v="0"/>
    <x v="0"/>
    <x v="0"/>
    <x v="3"/>
    <n v="27.93"/>
    <n v="5"/>
    <n v="6.9825000000000008"/>
    <n v="146.63249999999999"/>
    <d v="2019-01-29T00:00:00"/>
    <d v="1899-12-30T15:48:00"/>
    <s v="Efectivo"/>
    <n v="139.65"/>
    <n v="6.9824999999999999"/>
    <n v="5.9"/>
    <n v="1"/>
  </r>
  <r>
    <s v="NuevaFactura3791"/>
    <x v="0"/>
    <x v="0"/>
    <x v="1"/>
    <x v="1"/>
    <x v="0"/>
    <n v="25.43"/>
    <n v="6"/>
    <n v="7.6289999999999996"/>
    <n v="160.209"/>
    <d v="2019-02-12T00:00:00"/>
    <d v="1899-12-30T19:01:00"/>
    <s v="Billetera electrónica"/>
    <n v="152.58000000000001"/>
    <n v="7.6289999999999996"/>
    <n v="7"/>
    <n v="2"/>
  </r>
  <r>
    <s v="NuevaFactura5999"/>
    <x v="2"/>
    <x v="2"/>
    <x v="0"/>
    <x v="0"/>
    <x v="2"/>
    <n v="77.680000000000007"/>
    <n v="9"/>
    <n v="34.95600000000001"/>
    <n v="734.07600000000002"/>
    <d v="2019-02-04T00:00:00"/>
    <d v="1899-12-30T13:21:00"/>
    <s v="Billetera electrónica"/>
    <n v="699.12"/>
    <n v="34.956000000000003"/>
    <n v="9.8000000000000007"/>
    <n v="2"/>
  </r>
  <r>
    <s v="NuevaFactura4151"/>
    <x v="2"/>
    <x v="2"/>
    <x v="0"/>
    <x v="1"/>
    <x v="5"/>
    <n v="93.22"/>
    <n v="3"/>
    <n v="13.982999999999999"/>
    <n v="293.64299999999997"/>
    <d v="2019-01-24T00:00:00"/>
    <d v="1899-12-30T11:45:00"/>
    <s v="Efectivo"/>
    <n v="279.66000000000003"/>
    <n v="13.983000000000001"/>
    <n v="7.2"/>
    <n v="1"/>
  </r>
  <r>
    <s v="NuevaFactura1547"/>
    <x v="2"/>
    <x v="2"/>
    <x v="0"/>
    <x v="1"/>
    <x v="1"/>
    <n v="52.89"/>
    <n v="6"/>
    <n v="15.867000000000003"/>
    <n v="333.20699999999999"/>
    <d v="2019-01-19T00:00:00"/>
    <d v="1899-12-30T17:34:00"/>
    <s v="Tarjeta de crédito"/>
    <n v="317.33999999999997"/>
    <n v="15.867000000000001"/>
    <n v="9.8000000000000007"/>
    <n v="1"/>
  </r>
  <r>
    <s v="NuevaFactura7602"/>
    <x v="1"/>
    <x v="1"/>
    <x v="0"/>
    <x v="1"/>
    <x v="0"/>
    <n v="81.95"/>
    <n v="10"/>
    <n v="40.975000000000001"/>
    <n v="860.47500000000002"/>
    <d v="2019-03-10T00:00:00"/>
    <d v="1899-12-30T12:39:00"/>
    <s v="Tarjeta de crédito"/>
    <n v="819.5"/>
    <n v="40.975000000000001"/>
    <n v="6"/>
    <n v="3"/>
  </r>
  <r>
    <s v="NuevaFactura5713"/>
    <x v="1"/>
    <x v="1"/>
    <x v="0"/>
    <x v="1"/>
    <x v="1"/>
    <n v="81.97"/>
    <n v="10"/>
    <n v="40.985000000000007"/>
    <n v="860.68499999999995"/>
    <d v="2019-03-03T00:00:00"/>
    <d v="1899-12-30T14:30:00"/>
    <s v="Efectivo"/>
    <n v="819.7"/>
    <n v="40.984999999999999"/>
    <n v="9.1999999999999993"/>
    <n v="3"/>
  </r>
  <r>
    <s v="NuevaFactura6749"/>
    <x v="0"/>
    <x v="0"/>
    <x v="0"/>
    <x v="1"/>
    <x v="4"/>
    <n v="24.82"/>
    <n v="7"/>
    <n v="8.6870000000000012"/>
    <n v="182.42699999999999"/>
    <d v="2019-02-16T00:00:00"/>
    <d v="1899-12-30T10:33:00"/>
    <s v="Tarjeta de crédito"/>
    <n v="173.74"/>
    <n v="8.6869999999999994"/>
    <n v="7.1"/>
    <n v="2"/>
  </r>
  <r>
    <s v="NuevaFactura4189"/>
    <x v="0"/>
    <x v="0"/>
    <x v="0"/>
    <x v="0"/>
    <x v="3"/>
    <n v="22.01"/>
    <n v="4"/>
    <n v="4.4020000000000001"/>
    <n v="92.441999999999993"/>
    <d v="2019-01-29T00:00:00"/>
    <d v="1899-12-30T18:15:00"/>
    <s v="Tarjeta de crédito"/>
    <n v="88.04"/>
    <n v="4.4020000000000001"/>
    <n v="6.6"/>
    <n v="1"/>
  </r>
  <r>
    <s v="NuevaFactura8200"/>
    <x v="1"/>
    <x v="1"/>
    <x v="0"/>
    <x v="0"/>
    <x v="5"/>
    <n v="82.63"/>
    <n v="10"/>
    <n v="41.314999999999998"/>
    <n v="867.61500000000001"/>
    <d v="2019-03-19T00:00:00"/>
    <d v="1899-12-30T17:08:00"/>
    <s v="Billetera electrónica"/>
    <n v="826.3"/>
    <n v="41.314999999999998"/>
    <n v="7.9"/>
    <n v="3"/>
  </r>
  <r>
    <s v="NuevaFactura2788"/>
    <x v="1"/>
    <x v="1"/>
    <x v="0"/>
    <x v="1"/>
    <x v="2"/>
    <n v="85.72"/>
    <n v="3"/>
    <n v="12.857999999999999"/>
    <n v="270.01799999999997"/>
    <d v="2019-01-24T00:00:00"/>
    <d v="1899-12-30T20:59:00"/>
    <s v="Billetera electrónica"/>
    <n v="257.16000000000003"/>
    <n v="12.858000000000001"/>
    <n v="5.0999999999999996"/>
    <n v="1"/>
  </r>
  <r>
    <s v="NuevaFactura5579"/>
    <x v="0"/>
    <x v="0"/>
    <x v="0"/>
    <x v="0"/>
    <x v="5"/>
    <n v="63.88"/>
    <n v="8"/>
    <n v="25.552000000000003"/>
    <n v="536.59199999999998"/>
    <d v="2019-01-20T00:00:00"/>
    <d v="1899-12-30T17:48:00"/>
    <s v="Billetera electrónica"/>
    <n v="511.04"/>
    <n v="25.552"/>
    <n v="9.9"/>
    <n v="1"/>
  </r>
  <r>
    <s v="NuevaFactura3785"/>
    <x v="1"/>
    <x v="1"/>
    <x v="0"/>
    <x v="0"/>
    <x v="1"/>
    <n v="51.92"/>
    <n v="5"/>
    <n v="12.980000000000002"/>
    <n v="272.58"/>
    <d v="2019-03-03T00:00:00"/>
    <d v="1899-12-30T13:42:00"/>
    <s v="Efectivo"/>
    <n v="259.60000000000002"/>
    <n v="12.98"/>
    <n v="7.5"/>
    <n v="3"/>
  </r>
  <r>
    <s v="NuevaFactura4060"/>
    <x v="0"/>
    <x v="0"/>
    <x v="0"/>
    <x v="0"/>
    <x v="1"/>
    <n v="17.420000000000002"/>
    <n v="10"/>
    <n v="8.7100000000000009"/>
    <n v="182.91"/>
    <d v="2019-02-22T00:00:00"/>
    <d v="1899-12-30T12:30:00"/>
    <s v="Billetera electrónica"/>
    <n v="174.2"/>
    <n v="8.7100000000000009"/>
    <n v="7"/>
    <n v="2"/>
  </r>
  <r>
    <s v="NuevaFactura3067"/>
    <x v="0"/>
    <x v="0"/>
    <x v="1"/>
    <x v="0"/>
    <x v="2"/>
    <n v="28.32"/>
    <n v="5"/>
    <n v="7.08"/>
    <n v="148.68"/>
    <d v="2019-03-11T00:00:00"/>
    <d v="1899-12-30T13:28:00"/>
    <s v="Billetera electrónica"/>
    <n v="141.6"/>
    <n v="7.08"/>
    <n v="6.2"/>
    <n v="3"/>
  </r>
  <r>
    <s v="NuevaFactura3289"/>
    <x v="2"/>
    <x v="2"/>
    <x v="1"/>
    <x v="0"/>
    <x v="4"/>
    <n v="71.2"/>
    <n v="1"/>
    <n v="3.5600000000000005"/>
    <n v="74.760000000000005"/>
    <d v="2019-01-05T00:00:00"/>
    <d v="1899-12-30T20:40:00"/>
    <s v="Tarjeta de crédito"/>
    <n v="71.2"/>
    <n v="3.56"/>
    <n v="9.1999999999999993"/>
    <n v="1"/>
  </r>
  <r>
    <s v="NuevaFactura6526"/>
    <x v="2"/>
    <x v="2"/>
    <x v="1"/>
    <x v="0"/>
    <x v="1"/>
    <n v="25.45"/>
    <n v="1"/>
    <n v="1.2725"/>
    <n v="26.7225"/>
    <d v="2019-03-10T00:00:00"/>
    <d v="1899-12-30T18:10:00"/>
    <s v="Tarjeta de crédito"/>
    <n v="25.45"/>
    <n v="1.2725"/>
    <n v="5.0999999999999996"/>
    <n v="3"/>
  </r>
  <r>
    <s v="NuevaFactura2547"/>
    <x v="1"/>
    <x v="1"/>
    <x v="1"/>
    <x v="1"/>
    <x v="5"/>
    <n v="45.74"/>
    <n v="3"/>
    <n v="6.8610000000000007"/>
    <n v="144.08099999999999"/>
    <d v="2019-03-10T00:00:00"/>
    <d v="1899-12-30T17:38:00"/>
    <s v="Tarjeta de crédito"/>
    <n v="137.22"/>
    <n v="6.8609999999999998"/>
    <n v="6.5"/>
    <n v="3"/>
  </r>
  <r>
    <s v="NuevaFactura6736"/>
    <x v="0"/>
    <x v="0"/>
    <x v="0"/>
    <x v="1"/>
    <x v="0"/>
    <n v="10.08"/>
    <n v="7"/>
    <n v="3.5280000000000005"/>
    <n v="74.087999999999994"/>
    <d v="2019-03-28T00:00:00"/>
    <d v="1899-12-30T20:14:00"/>
    <s v="Efectivo"/>
    <n v="70.56"/>
    <n v="3.528"/>
    <n v="4.2"/>
    <n v="3"/>
  </r>
  <r>
    <s v="NuevaFactura2740"/>
    <x v="0"/>
    <x v="0"/>
    <x v="1"/>
    <x v="1"/>
    <x v="2"/>
    <n v="21.52"/>
    <n v="6"/>
    <n v="6.4560000000000004"/>
    <n v="135.57599999999999"/>
    <d v="2019-01-17T00:00:00"/>
    <d v="1899-12-30T12:48:00"/>
    <s v="Tarjeta de crédito"/>
    <n v="129.12"/>
    <n v="6.4560000000000004"/>
    <n v="9.4"/>
    <n v="1"/>
  </r>
  <r>
    <s v="NuevaFactura9183"/>
    <x v="0"/>
    <x v="0"/>
    <x v="0"/>
    <x v="1"/>
    <x v="3"/>
    <n v="76.92"/>
    <n v="10"/>
    <n v="38.460000000000008"/>
    <n v="807.66"/>
    <d v="2019-03-17T00:00:00"/>
    <d v="1899-12-30T19:53:00"/>
    <s v="Billetera electrónica"/>
    <n v="769.2"/>
    <n v="38.46"/>
    <n v="5.6"/>
    <n v="3"/>
  </r>
  <r>
    <s v="NuevaFactura5384"/>
    <x v="1"/>
    <x v="1"/>
    <x v="1"/>
    <x v="1"/>
    <x v="2"/>
    <n v="65.260000000000005"/>
    <n v="8"/>
    <n v="26.104000000000003"/>
    <n v="548.18399999999997"/>
    <d v="2019-03-15T00:00:00"/>
    <d v="1899-12-30T14:04:00"/>
    <s v="Billetera electrónica"/>
    <n v="522.08000000000004"/>
    <n v="26.103999999999999"/>
    <n v="6.3"/>
    <n v="3"/>
  </r>
  <r>
    <s v="NuevaFactura1863"/>
    <x v="1"/>
    <x v="1"/>
    <x v="1"/>
    <x v="1"/>
    <x v="5"/>
    <n v="76.52"/>
    <n v="5"/>
    <n v="19.13"/>
    <n v="401.73"/>
    <d v="2019-03-25T00:00:00"/>
    <d v="1899-12-30T10:23:00"/>
    <s v="Efectivo"/>
    <n v="382.6"/>
    <n v="19.13"/>
    <n v="9.9"/>
    <n v="3"/>
  </r>
  <r>
    <s v="NuevaFactura1929"/>
    <x v="2"/>
    <x v="2"/>
    <x v="1"/>
    <x v="1"/>
    <x v="0"/>
    <n v="62.57"/>
    <n v="4"/>
    <n v="12.514000000000001"/>
    <n v="262.79399999999998"/>
    <d v="2019-02-25T00:00:00"/>
    <d v="1899-12-30T18:37:00"/>
    <s v="Efectivo"/>
    <n v="250.28"/>
    <n v="12.513999999999999"/>
    <n v="9.5"/>
    <n v="2"/>
  </r>
  <r>
    <s v="NuevaFactura6281"/>
    <x v="1"/>
    <x v="1"/>
    <x v="1"/>
    <x v="0"/>
    <x v="1"/>
    <n v="63.22"/>
    <n v="2"/>
    <n v="6.3220000000000001"/>
    <n v="132.762"/>
    <d v="2019-01-01T00:00:00"/>
    <d v="1899-12-30T15:51:00"/>
    <s v="Efectivo"/>
    <n v="126.44"/>
    <n v="6.3220000000000001"/>
    <n v="8.5"/>
    <n v="1"/>
  </r>
  <r>
    <s v="NuevaFactura8257"/>
    <x v="0"/>
    <x v="0"/>
    <x v="1"/>
    <x v="0"/>
    <x v="2"/>
    <n v="67.09"/>
    <n v="5"/>
    <n v="16.772500000000004"/>
    <n v="352.22250000000003"/>
    <d v="2019-01-03T00:00:00"/>
    <d v="1899-12-30T16:47:00"/>
    <s v="Tarjeta de crédito"/>
    <n v="335.45"/>
    <n v="16.772500000000001"/>
    <n v="9.1"/>
    <n v="1"/>
  </r>
  <r>
    <s v="NuevaFactura4065"/>
    <x v="0"/>
    <x v="0"/>
    <x v="0"/>
    <x v="0"/>
    <x v="0"/>
    <n v="39.619999999999997"/>
    <n v="9"/>
    <n v="17.829000000000001"/>
    <n v="374.40899999999999"/>
    <d v="2019-01-13T00:00:00"/>
    <d v="1899-12-30T17:54:00"/>
    <s v="Tarjeta de crédito"/>
    <n v="356.58"/>
    <n v="17.829000000000001"/>
    <n v="6.8"/>
    <n v="1"/>
  </r>
  <r>
    <s v="NuevaFactura1567"/>
    <x v="0"/>
    <x v="0"/>
    <x v="1"/>
    <x v="1"/>
    <x v="1"/>
    <n v="32.71"/>
    <n v="5"/>
    <n v="8.1775000000000002"/>
    <n v="171.72749999999999"/>
    <d v="2019-03-19T00:00:00"/>
    <d v="1899-12-30T11:30:00"/>
    <s v="Tarjeta de crédito"/>
    <n v="163.55000000000001"/>
    <n v="8.1775000000000002"/>
    <n v="9.9"/>
    <n v="3"/>
  </r>
  <r>
    <s v="NuevaFactura4073"/>
    <x v="2"/>
    <x v="2"/>
    <x v="1"/>
    <x v="1"/>
    <x v="2"/>
    <n v="93.87"/>
    <n v="8"/>
    <n v="37.548000000000002"/>
    <n v="788.50800000000004"/>
    <d v="2019-02-02T00:00:00"/>
    <d v="1899-12-30T18:42:00"/>
    <s v="Tarjeta de crédito"/>
    <n v="750.96"/>
    <n v="37.548000000000002"/>
    <n v="8.3000000000000007"/>
    <n v="2"/>
  </r>
  <r>
    <s v="NuevaFactura4464"/>
    <x v="2"/>
    <x v="2"/>
    <x v="0"/>
    <x v="0"/>
    <x v="3"/>
    <n v="69.12"/>
    <n v="6"/>
    <n v="20.736000000000004"/>
    <n v="435.45600000000002"/>
    <d v="2019-02-08T00:00:00"/>
    <d v="1899-12-30T13:03:00"/>
    <s v="Efectivo"/>
    <n v="414.72"/>
    <n v="20.736000000000001"/>
    <n v="5.6"/>
    <n v="2"/>
  </r>
  <r>
    <s v="NuevaFactura1970"/>
    <x v="0"/>
    <x v="0"/>
    <x v="1"/>
    <x v="0"/>
    <x v="2"/>
    <n v="28.32"/>
    <n v="5"/>
    <n v="7.08"/>
    <n v="148.68"/>
    <d v="2019-03-11T00:00:00"/>
    <d v="1899-12-30T13:28:00"/>
    <s v="Billetera electrónica"/>
    <n v="141.6"/>
    <n v="7.08"/>
    <n v="6.2"/>
    <n v="3"/>
  </r>
  <r>
    <s v="NuevaFactura4099"/>
    <x v="2"/>
    <x v="2"/>
    <x v="0"/>
    <x v="1"/>
    <x v="5"/>
    <n v="91.35"/>
    <n v="1"/>
    <n v="4.5674999999999999"/>
    <n v="95.917500000000004"/>
    <d v="2019-02-16T00:00:00"/>
    <d v="1899-12-30T15:42:00"/>
    <s v="Efectivo"/>
    <n v="91.35"/>
    <n v="4.5674999999999999"/>
    <n v="6.8"/>
    <n v="2"/>
  </r>
  <r>
    <s v="NuevaFactura9596"/>
    <x v="2"/>
    <x v="2"/>
    <x v="0"/>
    <x v="1"/>
    <x v="0"/>
    <n v="66.47"/>
    <n v="10"/>
    <n v="33.235000000000007"/>
    <n v="697.93499999999995"/>
    <d v="2019-01-15T00:00:00"/>
    <d v="1899-12-30T15:01:00"/>
    <s v="Tarjeta de crédito"/>
    <n v="664.7"/>
    <n v="33.234999999999999"/>
    <n v="5"/>
    <n v="1"/>
  </r>
  <r>
    <s v="NuevaFactura5435"/>
    <x v="1"/>
    <x v="1"/>
    <x v="1"/>
    <x v="1"/>
    <x v="4"/>
    <n v="21.58"/>
    <n v="1"/>
    <n v="1.079"/>
    <n v="22.658999999999999"/>
    <d v="2019-02-09T00:00:00"/>
    <d v="1899-12-30T10:02:00"/>
    <s v="Billetera electrónica"/>
    <n v="21.58"/>
    <n v="1.079"/>
    <n v="7.2"/>
    <n v="2"/>
  </r>
  <r>
    <s v="NuevaFactura1530"/>
    <x v="0"/>
    <x v="0"/>
    <x v="0"/>
    <x v="0"/>
    <x v="0"/>
    <n v="77.680000000000007"/>
    <n v="4"/>
    <n v="15.536000000000001"/>
    <n v="326.25599999999997"/>
    <d v="2019-02-01T00:00:00"/>
    <d v="1899-12-30T19:54:00"/>
    <s v="Efectivo"/>
    <n v="310.72000000000003"/>
    <n v="15.536"/>
    <n v="8.4"/>
    <n v="2"/>
  </r>
  <r>
    <s v="NuevaFactura4419"/>
    <x v="0"/>
    <x v="0"/>
    <x v="1"/>
    <x v="1"/>
    <x v="2"/>
    <n v="97.94"/>
    <n v="1"/>
    <n v="4.8970000000000002"/>
    <n v="102.837"/>
    <d v="2019-03-07T00:00:00"/>
    <d v="1899-12-30T11:44:00"/>
    <s v="Billetera electrónica"/>
    <n v="97.94"/>
    <n v="4.8970000000000002"/>
    <n v="6.9"/>
    <n v="3"/>
  </r>
  <r>
    <s v="NuevaFactura9945"/>
    <x v="1"/>
    <x v="1"/>
    <x v="1"/>
    <x v="0"/>
    <x v="4"/>
    <n v="93.26"/>
    <n v="9"/>
    <n v="41.967000000000006"/>
    <n v="881.30700000000002"/>
    <d v="2019-01-16T00:00:00"/>
    <d v="1899-12-30T18:08:00"/>
    <s v="Efectivo"/>
    <n v="839.34"/>
    <n v="41.966999999999999"/>
    <n v="8.8000000000000007"/>
    <n v="1"/>
  </r>
  <r>
    <s v="NuevaFactura6952"/>
    <x v="1"/>
    <x v="1"/>
    <x v="0"/>
    <x v="1"/>
    <x v="2"/>
    <n v="13.98"/>
    <n v="1"/>
    <n v="0.69900000000000007"/>
    <n v="14.679"/>
    <d v="2019-02-04T00:00:00"/>
    <d v="1899-12-30T13:38:00"/>
    <s v="Billetera electrónica"/>
    <n v="13.98"/>
    <n v="0.69899999999999995"/>
    <n v="9.8000000000000007"/>
    <n v="2"/>
  </r>
  <r>
    <s v="NuevaFactura9416"/>
    <x v="1"/>
    <x v="1"/>
    <x v="0"/>
    <x v="0"/>
    <x v="5"/>
    <n v="99.3"/>
    <n v="10"/>
    <n v="49.650000000000006"/>
    <n v="1042.6500000000001"/>
    <d v="2019-02-15T00:00:00"/>
    <d v="1899-12-30T14:53:00"/>
    <s v="Tarjeta de crédito"/>
    <n v="993"/>
    <n v="49.65"/>
    <n v="6.6"/>
    <n v="2"/>
  </r>
  <r>
    <s v="NuevaFactura7626"/>
    <x v="1"/>
    <x v="1"/>
    <x v="0"/>
    <x v="0"/>
    <x v="2"/>
    <n v="83.77"/>
    <n v="6"/>
    <n v="25.131"/>
    <n v="527.75099999999998"/>
    <d v="2019-01-23T00:00:00"/>
    <d v="1899-12-30T12:10:00"/>
    <s v="Billetera electrónica"/>
    <n v="502.62"/>
    <n v="25.131"/>
    <n v="5.4"/>
    <n v="1"/>
  </r>
  <r>
    <s v="NuevaFactura8311"/>
    <x v="2"/>
    <x v="2"/>
    <x v="1"/>
    <x v="0"/>
    <x v="3"/>
    <n v="24.77"/>
    <n v="5"/>
    <n v="6.1924999999999999"/>
    <n v="130.04249999999999"/>
    <d v="2019-03-24T00:00:00"/>
    <d v="1899-12-30T18:27:00"/>
    <s v="Efectivo"/>
    <n v="123.85"/>
    <n v="6.1924999999999999"/>
    <n v="8.5"/>
    <n v="3"/>
  </r>
  <r>
    <s v="NuevaFactura4428"/>
    <x v="0"/>
    <x v="0"/>
    <x v="0"/>
    <x v="1"/>
    <x v="3"/>
    <n v="15.81"/>
    <n v="10"/>
    <n v="7.9050000000000002"/>
    <n v="166.005"/>
    <d v="2019-03-06T00:00:00"/>
    <d v="1899-12-30T12:27:00"/>
    <s v="Tarjeta de crédito"/>
    <n v="158.1"/>
    <n v="7.9050000000000002"/>
    <n v="8.6"/>
    <n v="3"/>
  </r>
  <r>
    <s v="NuevaFactura8861"/>
    <x v="1"/>
    <x v="1"/>
    <x v="1"/>
    <x v="1"/>
    <x v="5"/>
    <n v="97.26"/>
    <n v="4"/>
    <n v="19.452000000000002"/>
    <n v="408.49200000000002"/>
    <d v="2019-03-16T00:00:00"/>
    <d v="1899-12-30T15:33:00"/>
    <s v="Billetera electrónica"/>
    <n v="389.04"/>
    <n v="19.452000000000002"/>
    <n v="6.8"/>
    <n v="3"/>
  </r>
  <r>
    <s v="NuevaFactura5765"/>
    <x v="2"/>
    <x v="2"/>
    <x v="1"/>
    <x v="0"/>
    <x v="1"/>
    <n v="43"/>
    <n v="4"/>
    <n v="8.6"/>
    <n v="180.6"/>
    <d v="2019-01-31T00:00:00"/>
    <d v="1899-12-30T20:48:00"/>
    <s v="Billetera electrónica"/>
    <n v="172"/>
    <n v="8.6"/>
    <n v="7.6"/>
    <n v="1"/>
  </r>
  <r>
    <s v="NuevaFactura9870"/>
    <x v="0"/>
    <x v="0"/>
    <x v="0"/>
    <x v="1"/>
    <x v="2"/>
    <n v="60.01"/>
    <n v="4"/>
    <n v="12.002000000000001"/>
    <n v="252.042"/>
    <d v="2019-01-25T00:00:00"/>
    <d v="1899-12-30T15:54:00"/>
    <s v="Efectivo"/>
    <n v="240.04"/>
    <n v="12.002000000000001"/>
    <n v="4.5"/>
    <n v="1"/>
  </r>
  <r>
    <s v="NuevaFactura7886"/>
    <x v="2"/>
    <x v="2"/>
    <x v="0"/>
    <x v="0"/>
    <x v="4"/>
    <n v="62.85"/>
    <n v="4"/>
    <n v="12.57"/>
    <n v="263.97000000000003"/>
    <d v="2019-02-25T00:00:00"/>
    <d v="1899-12-30T13:22:00"/>
    <s v="Billetera electrónica"/>
    <n v="251.4"/>
    <n v="12.57"/>
    <n v="8.6999999999999993"/>
    <n v="2"/>
  </r>
  <r>
    <s v="NuevaFactura7319"/>
    <x v="2"/>
    <x v="2"/>
    <x v="1"/>
    <x v="0"/>
    <x v="3"/>
    <n v="40.619999999999997"/>
    <n v="2"/>
    <n v="4.0620000000000003"/>
    <n v="85.302000000000007"/>
    <d v="2019-01-17T00:00:00"/>
    <d v="1899-12-30T10:01:00"/>
    <s v="Tarjeta de crédito"/>
    <n v="81.239999999999995"/>
    <n v="4.0620000000000003"/>
    <n v="4.0999999999999996"/>
    <n v="1"/>
  </r>
  <r>
    <s v="NuevaFactura1602"/>
    <x v="2"/>
    <x v="2"/>
    <x v="0"/>
    <x v="0"/>
    <x v="1"/>
    <n v="81.400000000000006"/>
    <n v="3"/>
    <n v="12.21"/>
    <n v="256.41000000000003"/>
    <d v="2019-02-09T00:00:00"/>
    <d v="1899-12-30T19:43:00"/>
    <s v="Efectivo"/>
    <n v="244.2"/>
    <n v="12.21"/>
    <n v="4.8"/>
    <n v="2"/>
  </r>
  <r>
    <s v="NuevaFactura4756"/>
    <x v="1"/>
    <x v="1"/>
    <x v="0"/>
    <x v="1"/>
    <x v="4"/>
    <n v="65.650000000000006"/>
    <n v="2"/>
    <n v="6.5650000000000013"/>
    <n v="137.86500000000001"/>
    <d v="2019-01-17T00:00:00"/>
    <d v="1899-12-30T16:46:00"/>
    <s v="Efectivo"/>
    <n v="131.30000000000001"/>
    <n v="6.5650000000000004"/>
    <n v="6"/>
    <n v="1"/>
  </r>
  <r>
    <s v="NuevaFactura3041"/>
    <x v="0"/>
    <x v="0"/>
    <x v="0"/>
    <x v="1"/>
    <x v="3"/>
    <n v="44.02"/>
    <n v="10"/>
    <n v="22.010000000000005"/>
    <n v="462.21"/>
    <d v="2019-03-20T00:00:00"/>
    <d v="1899-12-30T19:57:00"/>
    <s v="Tarjeta de crédito"/>
    <n v="440.2"/>
    <n v="22.01"/>
    <n v="9.6"/>
    <n v="3"/>
  </r>
  <r>
    <s v="NuevaFactura7462"/>
    <x v="2"/>
    <x v="2"/>
    <x v="1"/>
    <x v="1"/>
    <x v="0"/>
    <n v="87.98"/>
    <n v="3"/>
    <n v="13.197000000000001"/>
    <n v="277.137"/>
    <d v="2019-03-05T00:00:00"/>
    <d v="1899-12-30T10:40:00"/>
    <s v="Billetera electrónica"/>
    <n v="263.94"/>
    <n v="13.196999999999999"/>
    <n v="5.0999999999999996"/>
    <n v="3"/>
  </r>
  <r>
    <s v="NuevaFactura8050"/>
    <x v="1"/>
    <x v="1"/>
    <x v="1"/>
    <x v="1"/>
    <x v="2"/>
    <n v="95.58"/>
    <n v="10"/>
    <n v="47.79"/>
    <n v="1003.59"/>
    <d v="2019-01-16T00:00:00"/>
    <d v="1899-12-30T13:32:00"/>
    <s v="Efectivo"/>
    <n v="955.8"/>
    <n v="47.79"/>
    <n v="4.8"/>
    <n v="1"/>
  </r>
  <r>
    <s v="NuevaFactura4818"/>
    <x v="0"/>
    <x v="0"/>
    <x v="1"/>
    <x v="0"/>
    <x v="0"/>
    <n v="77.5"/>
    <n v="5"/>
    <n v="19.375"/>
    <n v="406.875"/>
    <d v="2019-01-24T00:00:00"/>
    <d v="1899-12-30T20:36:00"/>
    <s v="Billetera electrónica"/>
    <n v="387.5"/>
    <n v="19.375"/>
    <n v="4.3"/>
    <n v="1"/>
  </r>
  <r>
    <s v="NuevaFactura7202"/>
    <x v="1"/>
    <x v="1"/>
    <x v="0"/>
    <x v="1"/>
    <x v="4"/>
    <n v="91.4"/>
    <n v="7"/>
    <n v="31.990000000000006"/>
    <n v="671.79"/>
    <d v="2019-02-03T00:00:00"/>
    <d v="1899-12-30T10:19:00"/>
    <s v="Efectivo"/>
    <n v="639.79999999999995"/>
    <n v="31.99"/>
    <n v="9.5"/>
    <n v="2"/>
  </r>
  <r>
    <s v="NuevaFactura1002"/>
    <x v="0"/>
    <x v="0"/>
    <x v="0"/>
    <x v="1"/>
    <x v="3"/>
    <n v="12.76"/>
    <n v="2"/>
    <n v="1.276"/>
    <n v="26.795999999999999"/>
    <d v="2019-01-08T00:00:00"/>
    <d v="1899-12-30T18:06:00"/>
    <s v="Billetera electrónica"/>
    <n v="25.52"/>
    <n v="1.276"/>
    <n v="7.8"/>
    <n v="1"/>
  </r>
  <r>
    <s v="NuevaFactura3912"/>
    <x v="0"/>
    <x v="0"/>
    <x v="1"/>
    <x v="0"/>
    <x v="4"/>
    <n v="52.34"/>
    <n v="3"/>
    <n v="7.8510000000000009"/>
    <n v="164.87100000000001"/>
    <d v="2019-03-27T00:00:00"/>
    <d v="1899-12-30T14:03:00"/>
    <s v="Efectivo"/>
    <n v="157.02000000000001"/>
    <n v="7.851"/>
    <n v="9.1999999999999993"/>
    <n v="3"/>
  </r>
  <r>
    <s v="NuevaFactura1205"/>
    <x v="2"/>
    <x v="2"/>
    <x v="1"/>
    <x v="1"/>
    <x v="0"/>
    <n v="30.35"/>
    <n v="7"/>
    <n v="10.622500000000002"/>
    <n v="223.07249999999999"/>
    <d v="2019-03-19T00:00:00"/>
    <d v="1899-12-30T18:19:00"/>
    <s v="Efectivo"/>
    <n v="212.45"/>
    <n v="10.6225"/>
    <n v="8"/>
    <n v="3"/>
  </r>
  <r>
    <s v="NuevaFactura3388"/>
    <x v="1"/>
    <x v="1"/>
    <x v="1"/>
    <x v="1"/>
    <x v="5"/>
    <n v="59.61"/>
    <n v="10"/>
    <n v="29.805000000000003"/>
    <n v="625.90499999999997"/>
    <d v="2019-03-14T00:00:00"/>
    <d v="1899-12-30T11:07:00"/>
    <s v="Efectivo"/>
    <n v="596.1"/>
    <n v="29.805"/>
    <n v="5.3"/>
    <n v="3"/>
  </r>
  <r>
    <s v="NuevaFactura6125"/>
    <x v="0"/>
    <x v="0"/>
    <x v="1"/>
    <x v="0"/>
    <x v="4"/>
    <n v="27.28"/>
    <n v="5"/>
    <n v="6.82"/>
    <n v="143.22"/>
    <d v="2019-02-03T00:00:00"/>
    <d v="1899-12-30T10:31:00"/>
    <s v="Tarjeta de crédito"/>
    <n v="136.4"/>
    <n v="6.82"/>
    <n v="8.6"/>
    <n v="2"/>
  </r>
  <r>
    <s v="NuevaFactura3617"/>
    <x v="0"/>
    <x v="0"/>
    <x v="1"/>
    <x v="0"/>
    <x v="1"/>
    <n v="99.56"/>
    <n v="8"/>
    <n v="39.824000000000005"/>
    <n v="836.30399999999997"/>
    <d v="2019-02-14T00:00:00"/>
    <d v="1899-12-30T17:03:00"/>
    <s v="Tarjeta de crédito"/>
    <n v="796.48"/>
    <n v="39.823999999999998"/>
    <n v="5.2"/>
    <n v="2"/>
  </r>
  <r>
    <s v="NuevaFactura1423"/>
    <x v="2"/>
    <x v="2"/>
    <x v="1"/>
    <x v="0"/>
    <x v="1"/>
    <n v="88.25"/>
    <n v="9"/>
    <n v="39.712500000000006"/>
    <n v="833.96249999999998"/>
    <d v="2019-02-15T00:00:00"/>
    <d v="1899-12-30T20:51:00"/>
    <s v="Tarjeta de crédito"/>
    <n v="794.25"/>
    <n v="39.712499999999999"/>
    <n v="7.6"/>
    <n v="2"/>
  </r>
  <r>
    <s v="NuevaFactura3653"/>
    <x v="1"/>
    <x v="1"/>
    <x v="0"/>
    <x v="0"/>
    <x v="5"/>
    <n v="97.21"/>
    <n v="10"/>
    <n v="48.604999999999997"/>
    <n v="1020.705"/>
    <d v="2019-02-08T00:00:00"/>
    <d v="1899-12-30T13:00:00"/>
    <s v="Tarjeta de crédito"/>
    <n v="972.1"/>
    <n v="48.604999999999997"/>
    <n v="8.6999999999999993"/>
    <n v="2"/>
  </r>
  <r>
    <s v="NuevaFactura8316"/>
    <x v="0"/>
    <x v="0"/>
    <x v="1"/>
    <x v="1"/>
    <x v="0"/>
    <n v="28.95"/>
    <n v="7"/>
    <n v="10.1325"/>
    <n v="212.7825"/>
    <d v="2019-03-03T00:00:00"/>
    <d v="1899-12-30T20:31:00"/>
    <s v="Tarjeta de crédito"/>
    <n v="202.65"/>
    <n v="10.1325"/>
    <n v="6"/>
    <n v="3"/>
  </r>
  <r>
    <s v="NuevaFactura9779"/>
    <x v="1"/>
    <x v="1"/>
    <x v="1"/>
    <x v="1"/>
    <x v="5"/>
    <n v="16.28"/>
    <n v="1"/>
    <n v="0.81400000000000006"/>
    <n v="17.094000000000001"/>
    <d v="2019-03-09T00:00:00"/>
    <d v="1899-12-30T15:36:00"/>
    <s v="Efectivo"/>
    <n v="16.28"/>
    <n v="0.81399999999999995"/>
    <n v="5"/>
    <n v="3"/>
  </r>
  <r>
    <s v="NuevaFactura1333"/>
    <x v="0"/>
    <x v="0"/>
    <x v="1"/>
    <x v="0"/>
    <x v="4"/>
    <n v="81.209999999999994"/>
    <n v="10"/>
    <n v="40.604999999999997"/>
    <n v="852.70500000000004"/>
    <d v="2019-01-17T00:00:00"/>
    <d v="1899-12-30T13:01:00"/>
    <s v="Tarjeta de crédito"/>
    <n v="812.1"/>
    <n v="40.604999999999997"/>
    <n v="6.3"/>
    <n v="1"/>
  </r>
  <r>
    <s v="NuevaFactura7938"/>
    <x v="2"/>
    <x v="2"/>
    <x v="0"/>
    <x v="1"/>
    <x v="5"/>
    <n v="60.18"/>
    <n v="4"/>
    <n v="12.036000000000001"/>
    <n v="252.756"/>
    <d v="2019-02-16T00:00:00"/>
    <d v="1899-12-30T18:04:00"/>
    <s v="Tarjeta de crédito"/>
    <n v="240.72"/>
    <n v="12.036"/>
    <n v="9.4"/>
    <n v="2"/>
  </r>
  <r>
    <s v="NuevaFactura6327"/>
    <x v="2"/>
    <x v="2"/>
    <x v="0"/>
    <x v="1"/>
    <x v="0"/>
    <n v="75.739999999999995"/>
    <n v="4"/>
    <n v="15.148"/>
    <n v="318.108"/>
    <d v="2019-02-14T00:00:00"/>
    <d v="1899-12-30T14:35:00"/>
    <s v="Efectivo"/>
    <n v="302.95999999999998"/>
    <n v="15.148"/>
    <n v="7.6"/>
    <n v="2"/>
  </r>
  <r>
    <s v="NuevaFactura9823"/>
    <x v="1"/>
    <x v="1"/>
    <x v="1"/>
    <x v="0"/>
    <x v="5"/>
    <n v="45.44"/>
    <n v="7"/>
    <n v="15.904"/>
    <n v="333.98399999999998"/>
    <d v="2019-01-23T00:00:00"/>
    <d v="1899-12-30T11:15:00"/>
    <s v="Efectivo"/>
    <n v="318.08"/>
    <n v="15.904"/>
    <n v="9.1999999999999993"/>
    <n v="1"/>
  </r>
  <r>
    <s v="NuevaFactura7136"/>
    <x v="2"/>
    <x v="2"/>
    <x v="0"/>
    <x v="0"/>
    <x v="2"/>
    <n v="49.1"/>
    <n v="2"/>
    <n v="4.91"/>
    <n v="103.11"/>
    <d v="2019-01-08T00:00:00"/>
    <d v="1899-12-30T12:58:00"/>
    <s v="Tarjeta de crédito"/>
    <n v="98.2"/>
    <n v="4.91"/>
    <n v="6.4"/>
    <n v="1"/>
  </r>
  <r>
    <s v="NuevaFactura4958"/>
    <x v="2"/>
    <x v="2"/>
    <x v="1"/>
    <x v="1"/>
    <x v="3"/>
    <n v="54.45"/>
    <n v="1"/>
    <n v="2.7225000000000001"/>
    <n v="57.172499999999999"/>
    <d v="2019-02-26T00:00:00"/>
    <d v="1899-12-30T19:24:00"/>
    <s v="Billetera electrónica"/>
    <n v="54.45"/>
    <n v="2.7225000000000001"/>
    <n v="7.9"/>
    <n v="2"/>
  </r>
  <r>
    <s v="NuevaFactura7835"/>
    <x v="0"/>
    <x v="0"/>
    <x v="1"/>
    <x v="0"/>
    <x v="2"/>
    <n v="25.29"/>
    <n v="1"/>
    <n v="1.2645"/>
    <n v="26.554500000000001"/>
    <d v="2019-03-23T00:00:00"/>
    <d v="1899-12-30T10:13:00"/>
    <s v="Billetera electrónica"/>
    <n v="25.29"/>
    <n v="1.2645"/>
    <n v="6.1"/>
    <n v="3"/>
  </r>
  <r>
    <s v="NuevaFactura8010"/>
    <x v="1"/>
    <x v="1"/>
    <x v="1"/>
    <x v="1"/>
    <x v="4"/>
    <n v="84.83"/>
    <n v="1"/>
    <n v="4.2415000000000003"/>
    <n v="89.0715"/>
    <d v="2019-01-14T00:00:00"/>
    <d v="1899-12-30T15:20:00"/>
    <s v="Billetera electrónica"/>
    <n v="84.83"/>
    <n v="4.2415000000000003"/>
    <n v="8.8000000000000007"/>
    <n v="1"/>
  </r>
  <r>
    <s v="NuevaFactura4508"/>
    <x v="2"/>
    <x v="2"/>
    <x v="1"/>
    <x v="1"/>
    <x v="3"/>
    <n v="54.45"/>
    <n v="1"/>
    <n v="2.7225000000000001"/>
    <n v="57.172499999999999"/>
    <d v="2019-02-26T00:00:00"/>
    <d v="1899-12-30T19:24:00"/>
    <s v="Billetera electrónica"/>
    <n v="54.45"/>
    <n v="2.7225000000000001"/>
    <n v="7.9"/>
    <n v="2"/>
  </r>
  <r>
    <s v="NuevaFactura6226"/>
    <x v="0"/>
    <x v="0"/>
    <x v="0"/>
    <x v="0"/>
    <x v="5"/>
    <n v="20.010000000000002"/>
    <n v="9"/>
    <n v="9.0045000000000002"/>
    <n v="189.09450000000001"/>
    <d v="2019-01-12T00:00:00"/>
    <d v="1899-12-30T15:48:00"/>
    <s v="Tarjeta de crédito"/>
    <n v="180.09"/>
    <n v="9.0045000000000002"/>
    <n v="5.7"/>
    <n v="1"/>
  </r>
  <r>
    <s v="NuevaFactura3971"/>
    <x v="1"/>
    <x v="1"/>
    <x v="0"/>
    <x v="0"/>
    <x v="5"/>
    <n v="51.47"/>
    <n v="1"/>
    <n v="2.5735000000000001"/>
    <n v="54.043500000000002"/>
    <d v="2019-03-18T00:00:00"/>
    <d v="1899-12-30T15:52:00"/>
    <s v="Billetera electrónica"/>
    <n v="51.47"/>
    <n v="2.5735000000000001"/>
    <n v="8.5"/>
    <n v="3"/>
  </r>
  <r>
    <s v="NuevaFactura1165"/>
    <x v="1"/>
    <x v="1"/>
    <x v="1"/>
    <x v="0"/>
    <x v="5"/>
    <n v="64.989999999999995"/>
    <n v="1"/>
    <n v="3.2494999999999998"/>
    <n v="68.239500000000007"/>
    <d v="2019-01-26T00:00:00"/>
    <d v="1899-12-30T10:06:00"/>
    <s v="Tarjeta de crédito"/>
    <n v="64.989999999999995"/>
    <n v="3.2494999999999998"/>
    <n v="4.5"/>
    <n v="1"/>
  </r>
  <r>
    <s v="NuevaFactura8725"/>
    <x v="1"/>
    <x v="1"/>
    <x v="1"/>
    <x v="1"/>
    <x v="5"/>
    <n v="97.26"/>
    <n v="4"/>
    <n v="19.452000000000002"/>
    <n v="408.49200000000002"/>
    <d v="2019-03-16T00:00:00"/>
    <d v="1899-12-30T15:33:00"/>
    <s v="Billetera electrónica"/>
    <n v="389.04"/>
    <n v="19.452000000000002"/>
    <n v="6.8"/>
    <n v="3"/>
  </r>
  <r>
    <s v="NuevaFactura3678"/>
    <x v="1"/>
    <x v="1"/>
    <x v="0"/>
    <x v="0"/>
    <x v="4"/>
    <n v="78.31"/>
    <n v="10"/>
    <n v="39.155000000000001"/>
    <n v="822.255"/>
    <d v="2019-03-05T00:00:00"/>
    <d v="1899-12-30T16:24:00"/>
    <s v="Billetera electrónica"/>
    <n v="783.1"/>
    <n v="39.155000000000001"/>
    <n v="6.6"/>
    <n v="3"/>
  </r>
  <r>
    <s v="NuevaFactura2890"/>
    <x v="2"/>
    <x v="2"/>
    <x v="0"/>
    <x v="1"/>
    <x v="1"/>
    <n v="72.17"/>
    <n v="1"/>
    <n v="3.6085000000000003"/>
    <n v="75.778499999999994"/>
    <d v="2019-01-04T00:00:00"/>
    <d v="1899-12-30T19:40:00"/>
    <s v="Efectivo"/>
    <n v="72.17"/>
    <n v="3.6084999999999998"/>
    <n v="6.1"/>
    <n v="1"/>
  </r>
  <r>
    <s v="NuevaFactura1796"/>
    <x v="0"/>
    <x v="0"/>
    <x v="0"/>
    <x v="0"/>
    <x v="2"/>
    <n v="87.37"/>
    <n v="5"/>
    <n v="21.842500000000001"/>
    <n v="458.6925"/>
    <d v="2019-01-29T00:00:00"/>
    <d v="1899-12-30T19:45:00"/>
    <s v="Efectivo"/>
    <n v="436.85"/>
    <n v="21.842500000000001"/>
    <n v="6.6"/>
    <n v="1"/>
  </r>
  <r>
    <s v="NuevaFactura1964"/>
    <x v="2"/>
    <x v="2"/>
    <x v="0"/>
    <x v="1"/>
    <x v="0"/>
    <n v="66.47"/>
    <n v="10"/>
    <n v="33.235000000000007"/>
    <n v="697.93499999999995"/>
    <d v="2019-01-15T00:00:00"/>
    <d v="1899-12-30T15:01:00"/>
    <s v="Tarjeta de crédito"/>
    <n v="664.7"/>
    <n v="33.234999999999999"/>
    <n v="5"/>
    <n v="1"/>
  </r>
  <r>
    <s v="NuevaFactura3590"/>
    <x v="0"/>
    <x v="0"/>
    <x v="1"/>
    <x v="0"/>
    <x v="2"/>
    <n v="63.42"/>
    <n v="8"/>
    <n v="25.368000000000002"/>
    <n v="532.72799999999995"/>
    <d v="2019-03-11T00:00:00"/>
    <d v="1899-12-30T12:55:00"/>
    <s v="Billetera electrónica"/>
    <n v="507.36"/>
    <n v="25.367999999999999"/>
    <n v="7.4"/>
    <n v="3"/>
  </r>
  <r>
    <s v="NuevaFactura1100"/>
    <x v="0"/>
    <x v="0"/>
    <x v="1"/>
    <x v="0"/>
    <x v="4"/>
    <n v="55.39"/>
    <n v="4"/>
    <n v="11.078000000000001"/>
    <n v="232.63800000000001"/>
    <d v="2019-03-25T00:00:00"/>
    <d v="1899-12-30T15:19:00"/>
    <s v="Billetera electrónica"/>
    <n v="221.56"/>
    <n v="11.077999999999999"/>
    <n v="8"/>
    <n v="3"/>
  </r>
  <r>
    <s v="NuevaFactura4404"/>
    <x v="1"/>
    <x v="1"/>
    <x v="1"/>
    <x v="1"/>
    <x v="1"/>
    <n v="24.74"/>
    <n v="10"/>
    <n v="12.37"/>
    <n v="259.77"/>
    <d v="2019-02-24T00:00:00"/>
    <d v="1899-12-30T16:44:00"/>
    <s v="Efectivo"/>
    <n v="247.4"/>
    <n v="12.37"/>
    <n v="7.1"/>
    <n v="2"/>
  </r>
  <r>
    <s v="NuevaFactura3716"/>
    <x v="0"/>
    <x v="0"/>
    <x v="1"/>
    <x v="1"/>
    <x v="0"/>
    <n v="32.46"/>
    <n v="8"/>
    <n v="12.984000000000002"/>
    <n v="272.66399999999999"/>
    <d v="2019-03-27T00:00:00"/>
    <d v="1899-12-30T13:48:00"/>
    <s v="Tarjeta de crédito"/>
    <n v="259.68"/>
    <n v="12.984"/>
    <n v="4.9000000000000004"/>
    <n v="3"/>
  </r>
  <r>
    <s v="NuevaFactura3804"/>
    <x v="0"/>
    <x v="0"/>
    <x v="1"/>
    <x v="0"/>
    <x v="2"/>
    <n v="45.68"/>
    <n v="10"/>
    <n v="22.840000000000003"/>
    <n v="479.64"/>
    <d v="2019-01-19T00:00:00"/>
    <d v="1899-12-30T19:30:00"/>
    <s v="Billetera electrónica"/>
    <n v="456.8"/>
    <n v="22.84"/>
    <n v="5.7"/>
    <n v="1"/>
  </r>
  <r>
    <s v="NuevaFactura3859"/>
    <x v="2"/>
    <x v="2"/>
    <x v="0"/>
    <x v="1"/>
    <x v="5"/>
    <n v="33.630000000000003"/>
    <n v="1"/>
    <n v="1.6815000000000002"/>
    <n v="35.311500000000002"/>
    <d v="2019-03-20T00:00:00"/>
    <d v="1899-12-30T19:55:00"/>
    <s v="Efectivo"/>
    <n v="33.630000000000003"/>
    <n v="1.6815"/>
    <n v="5.6"/>
    <n v="3"/>
  </r>
  <r>
    <s v="NuevaFactura7370"/>
    <x v="2"/>
    <x v="2"/>
    <x v="0"/>
    <x v="1"/>
    <x v="4"/>
    <n v="57.89"/>
    <n v="2"/>
    <n v="5.7890000000000006"/>
    <n v="121.569"/>
    <d v="2019-01-17T00:00:00"/>
    <d v="1899-12-30T10:37:00"/>
    <s v="Billetera electrónica"/>
    <n v="115.78"/>
    <n v="5.7889999999999997"/>
    <n v="8.9"/>
    <n v="1"/>
  </r>
  <r>
    <s v="NuevaFactura3135"/>
    <x v="1"/>
    <x v="1"/>
    <x v="0"/>
    <x v="0"/>
    <x v="2"/>
    <n v="80.790000000000006"/>
    <n v="9"/>
    <n v="36.355499999999999"/>
    <n v="763.46550000000002"/>
    <d v="2019-02-01T00:00:00"/>
    <d v="1899-12-30T20:31:00"/>
    <s v="Tarjeta de crédito"/>
    <n v="727.11"/>
    <n v="36.355499999999999"/>
    <n v="9.5"/>
    <n v="2"/>
  </r>
  <r>
    <s v="NuevaFactura9856"/>
    <x v="2"/>
    <x v="2"/>
    <x v="0"/>
    <x v="1"/>
    <x v="5"/>
    <n v="53.78"/>
    <n v="1"/>
    <n v="2.6890000000000001"/>
    <n v="56.469000000000001"/>
    <d v="2019-02-03T00:00:00"/>
    <d v="1899-12-30T20:13:00"/>
    <s v="Billetera electrónica"/>
    <n v="53.78"/>
    <n v="2.6890000000000001"/>
    <n v="4.7"/>
    <n v="2"/>
  </r>
  <r>
    <s v="NuevaFactura4464"/>
    <x v="0"/>
    <x v="0"/>
    <x v="0"/>
    <x v="1"/>
    <x v="0"/>
    <n v="20.97"/>
    <n v="5"/>
    <n v="5.2424999999999997"/>
    <n v="110.0925"/>
    <d v="2019-01-04T00:00:00"/>
    <d v="1899-12-30T13:21:00"/>
    <s v="Efectivo"/>
    <n v="104.85"/>
    <n v="5.2424999999999997"/>
    <n v="7.8"/>
    <n v="1"/>
  </r>
  <r>
    <s v="NuevaFactura6730"/>
    <x v="0"/>
    <x v="0"/>
    <x v="0"/>
    <x v="1"/>
    <x v="2"/>
    <n v="70.739999999999995"/>
    <n v="4"/>
    <n v="14.148"/>
    <n v="297.108"/>
    <d v="2019-01-05T00:00:00"/>
    <d v="1899-12-30T16:05:00"/>
    <s v="Tarjeta de crédito"/>
    <n v="282.95999999999998"/>
    <n v="14.148"/>
    <n v="4.4000000000000004"/>
    <n v="1"/>
  </r>
  <r>
    <s v="NuevaFactura2035"/>
    <x v="1"/>
    <x v="1"/>
    <x v="0"/>
    <x v="1"/>
    <x v="3"/>
    <n v="48.91"/>
    <n v="5"/>
    <n v="12.227499999999999"/>
    <n v="256.77749999999997"/>
    <d v="2019-03-09T00:00:00"/>
    <d v="1899-12-30T10:17:00"/>
    <s v="Efectivo"/>
    <n v="244.55"/>
    <n v="12.227499999999999"/>
    <n v="6.6"/>
    <n v="3"/>
  </r>
  <r>
    <s v="NuevaFactura1083"/>
    <x v="2"/>
    <x v="2"/>
    <x v="1"/>
    <x v="0"/>
    <x v="5"/>
    <n v="47.44"/>
    <n v="1"/>
    <n v="2.3719999999999999"/>
    <n v="49.811999999999998"/>
    <d v="2019-02-22T00:00:00"/>
    <d v="1899-12-30T18:19:00"/>
    <s v="Tarjeta de crédito"/>
    <n v="47.44"/>
    <n v="2.3719999999999999"/>
    <n v="6.8"/>
    <n v="2"/>
  </r>
  <r>
    <s v="NuevaFactura4458"/>
    <x v="0"/>
    <x v="0"/>
    <x v="1"/>
    <x v="1"/>
    <x v="3"/>
    <n v="60.95"/>
    <n v="9"/>
    <n v="27.427500000000006"/>
    <n v="575.97749999999996"/>
    <d v="2019-01-07T00:00:00"/>
    <d v="1899-12-30T12:08:00"/>
    <s v="Tarjeta de crédito"/>
    <n v="548.54999999999995"/>
    <n v="27.427499999999998"/>
    <n v="6"/>
    <n v="1"/>
  </r>
  <r>
    <s v="NuevaFactura8885"/>
    <x v="0"/>
    <x v="0"/>
    <x v="0"/>
    <x v="1"/>
    <x v="0"/>
    <n v="55.5"/>
    <n v="4"/>
    <n v="11.100000000000001"/>
    <n v="233.1"/>
    <d v="2019-01-20T00:00:00"/>
    <d v="1899-12-30T15:48:00"/>
    <s v="Tarjeta de crédito"/>
    <n v="222"/>
    <n v="11.1"/>
    <n v="6.6"/>
    <n v="1"/>
  </r>
  <r>
    <s v="NuevaFactura2504"/>
    <x v="1"/>
    <x v="1"/>
    <x v="1"/>
    <x v="1"/>
    <x v="2"/>
    <n v="55.61"/>
    <n v="7"/>
    <n v="19.4635"/>
    <n v="408.73349999999999"/>
    <d v="2019-03-23T00:00:00"/>
    <d v="1899-12-30T12:41:00"/>
    <s v="Efectivo"/>
    <n v="389.27"/>
    <n v="19.4635"/>
    <n v="8.5"/>
    <n v="3"/>
  </r>
  <r>
    <s v="NuevaFactura9155"/>
    <x v="2"/>
    <x v="2"/>
    <x v="1"/>
    <x v="1"/>
    <x v="1"/>
    <n v="75.66"/>
    <n v="5"/>
    <n v="18.914999999999999"/>
    <n v="397.21499999999997"/>
    <d v="2019-01-15T00:00:00"/>
    <d v="1899-12-30T18:22:00"/>
    <s v="Billetera electrónica"/>
    <n v="378.3"/>
    <n v="18.914999999999999"/>
    <n v="7.8"/>
    <n v="1"/>
  </r>
  <r>
    <s v="NuevaFactura6134"/>
    <x v="0"/>
    <x v="0"/>
    <x v="0"/>
    <x v="0"/>
    <x v="2"/>
    <n v="47.68"/>
    <n v="2"/>
    <n v="4.7679999999999998"/>
    <n v="100.128"/>
    <d v="2019-02-24T00:00:00"/>
    <d v="1899-12-30T10:10:00"/>
    <s v="Tarjeta de crédito"/>
    <n v="95.36"/>
    <n v="4.7679999999999998"/>
    <n v="4.0999999999999996"/>
    <n v="2"/>
  </r>
  <r>
    <s v="NuevaFactura3530"/>
    <x v="2"/>
    <x v="2"/>
    <x v="0"/>
    <x v="1"/>
    <x v="3"/>
    <n v="90.53"/>
    <n v="8"/>
    <n v="36.212000000000003"/>
    <n v="760.452"/>
    <d v="2019-03-15T00:00:00"/>
    <d v="1899-12-30T14:48:00"/>
    <s v="Tarjeta de crédito"/>
    <n v="724.24"/>
    <n v="36.212000000000003"/>
    <n v="6.5"/>
    <n v="3"/>
  </r>
  <r>
    <s v="NuevaFactura3611"/>
    <x v="2"/>
    <x v="2"/>
    <x v="1"/>
    <x v="0"/>
    <x v="1"/>
    <n v="38.270000000000003"/>
    <n v="2"/>
    <n v="3.8270000000000004"/>
    <n v="80.367000000000004"/>
    <d v="2019-03-02T00:00:00"/>
    <d v="1899-12-30T18:18:00"/>
    <s v="Tarjeta de crédito"/>
    <n v="76.540000000000006"/>
    <n v="3.827"/>
    <n v="5.8"/>
    <n v="3"/>
  </r>
  <r>
    <s v="NuevaFactura8150"/>
    <x v="0"/>
    <x v="0"/>
    <x v="0"/>
    <x v="0"/>
    <x v="2"/>
    <n v="37.44"/>
    <n v="6"/>
    <n v="11.231999999999999"/>
    <n v="235.87200000000001"/>
    <d v="2019-02-06T00:00:00"/>
    <d v="1899-12-30T13:55:00"/>
    <s v="Tarjeta de crédito"/>
    <n v="224.64"/>
    <n v="11.231999999999999"/>
    <n v="5.9"/>
    <n v="2"/>
  </r>
  <r>
    <s v="NuevaFactura6955"/>
    <x v="2"/>
    <x v="2"/>
    <x v="0"/>
    <x v="1"/>
    <x v="3"/>
    <n v="99.96"/>
    <n v="9"/>
    <n v="44.981999999999999"/>
    <n v="944.62199999999996"/>
    <d v="2019-03-09T00:00:00"/>
    <d v="1899-12-30T17:26:00"/>
    <s v="Tarjeta de crédito"/>
    <n v="899.64"/>
    <n v="44.981999999999999"/>
    <n v="4.2"/>
    <n v="3"/>
  </r>
  <r>
    <s v="NuevaFactura5851"/>
    <x v="1"/>
    <x v="1"/>
    <x v="0"/>
    <x v="0"/>
    <x v="4"/>
    <n v="38.42"/>
    <n v="1"/>
    <n v="1.9210000000000003"/>
    <n v="40.341000000000001"/>
    <d v="2019-02-02T00:00:00"/>
    <d v="1899-12-30T16:33:00"/>
    <s v="Efectivo"/>
    <n v="38.42"/>
    <n v="1.921"/>
    <n v="8.6"/>
    <n v="2"/>
  </r>
  <r>
    <s v="NuevaFactura4996"/>
    <x v="0"/>
    <x v="0"/>
    <x v="1"/>
    <x v="0"/>
    <x v="0"/>
    <n v="23.03"/>
    <n v="9"/>
    <n v="10.363500000000002"/>
    <n v="217.6335"/>
    <d v="2019-01-03T00:00:00"/>
    <d v="1899-12-30T12:02:00"/>
    <s v="Billetera electrónica"/>
    <n v="207.27"/>
    <n v="10.3635"/>
    <n v="7.9"/>
    <n v="1"/>
  </r>
  <r>
    <s v="NuevaFactura6809"/>
    <x v="2"/>
    <x v="2"/>
    <x v="1"/>
    <x v="1"/>
    <x v="5"/>
    <n v="95.54"/>
    <n v="7"/>
    <n v="33.439000000000007"/>
    <n v="702.21900000000005"/>
    <d v="2019-03-09T00:00:00"/>
    <d v="1899-12-30T14:36:00"/>
    <s v="Tarjeta de crédito"/>
    <n v="668.78"/>
    <n v="33.439"/>
    <n v="9.6"/>
    <n v="3"/>
  </r>
  <r>
    <s v="NuevaFactura4953"/>
    <x v="0"/>
    <x v="0"/>
    <x v="1"/>
    <x v="1"/>
    <x v="4"/>
    <n v="66.52"/>
    <n v="4"/>
    <n v="13.304"/>
    <n v="279.38400000000001"/>
    <d v="2019-03-02T00:00:00"/>
    <d v="1899-12-30T18:14:00"/>
    <s v="Billetera electrónica"/>
    <n v="266.08"/>
    <n v="13.304"/>
    <n v="6.9"/>
    <n v="3"/>
  </r>
  <r>
    <s v="NuevaFactura4564"/>
    <x v="1"/>
    <x v="1"/>
    <x v="1"/>
    <x v="0"/>
    <x v="1"/>
    <n v="26.61"/>
    <n v="2"/>
    <n v="2.661"/>
    <n v="55.881"/>
    <d v="2019-03-19T00:00:00"/>
    <d v="1899-12-30T14:35:00"/>
    <s v="Efectivo"/>
    <n v="53.22"/>
    <n v="2.661"/>
    <n v="4.2"/>
    <n v="3"/>
  </r>
  <r>
    <s v="NuevaFactura3009"/>
    <x v="2"/>
    <x v="2"/>
    <x v="1"/>
    <x v="0"/>
    <x v="2"/>
    <n v="97.38"/>
    <n v="10"/>
    <n v="48.69"/>
    <n v="1022.49"/>
    <d v="2019-03-02T00:00:00"/>
    <d v="1899-12-30T17:16:00"/>
    <s v="Billetera electrónica"/>
    <n v="973.8"/>
    <n v="48.69"/>
    <n v="4.4000000000000004"/>
    <n v="3"/>
  </r>
  <r>
    <s v="NuevaFactura4335"/>
    <x v="1"/>
    <x v="1"/>
    <x v="0"/>
    <x v="1"/>
    <x v="0"/>
    <n v="75.88"/>
    <n v="1"/>
    <n v="3.794"/>
    <n v="79.674000000000007"/>
    <d v="2019-01-03T00:00:00"/>
    <d v="1899-12-30T10:30:00"/>
    <s v="Tarjeta de crédito"/>
    <n v="75.88"/>
    <n v="3.794"/>
    <n v="7.1"/>
    <n v="1"/>
  </r>
  <r>
    <s v="NuevaFactura1689"/>
    <x v="2"/>
    <x v="2"/>
    <x v="1"/>
    <x v="1"/>
    <x v="3"/>
    <n v="54.45"/>
    <n v="1"/>
    <n v="2.7225000000000001"/>
    <n v="57.172499999999999"/>
    <d v="2019-02-26T00:00:00"/>
    <d v="1899-12-30T19:24:00"/>
    <s v="Billetera electrónica"/>
    <n v="54.45"/>
    <n v="2.7225000000000001"/>
    <n v="7.9"/>
    <n v="2"/>
  </r>
  <r>
    <s v="NuevaFactura8438"/>
    <x v="2"/>
    <x v="2"/>
    <x v="1"/>
    <x v="1"/>
    <x v="5"/>
    <n v="94.13"/>
    <n v="5"/>
    <n v="23.532499999999999"/>
    <n v="494.1825"/>
    <d v="2019-02-25T00:00:00"/>
    <d v="1899-12-30T19:39:00"/>
    <s v="Tarjeta de crédito"/>
    <n v="470.65"/>
    <n v="23.532499999999999"/>
    <n v="4.8"/>
    <n v="2"/>
  </r>
  <r>
    <s v="NuevaFactura2616"/>
    <x v="2"/>
    <x v="2"/>
    <x v="0"/>
    <x v="0"/>
    <x v="3"/>
    <n v="88.43"/>
    <n v="8"/>
    <n v="35.372000000000007"/>
    <n v="742.81200000000001"/>
    <d v="2019-03-22T00:00:00"/>
    <d v="1899-12-30T19:35:00"/>
    <s v="Tarjeta de crédito"/>
    <n v="707.44"/>
    <n v="35.372"/>
    <n v="4.3"/>
    <n v="3"/>
  </r>
  <r>
    <s v="NuevaFactura9031"/>
    <x v="1"/>
    <x v="1"/>
    <x v="1"/>
    <x v="1"/>
    <x v="4"/>
    <n v="43.27"/>
    <n v="2"/>
    <n v="4.3270000000000008"/>
    <n v="90.867000000000004"/>
    <d v="2019-03-08T00:00:00"/>
    <d v="1899-12-30T16:53:00"/>
    <s v="Billetera electrónica"/>
    <n v="86.54"/>
    <n v="4.327"/>
    <n v="5.7"/>
    <n v="3"/>
  </r>
  <r>
    <s v="NuevaFactura3729"/>
    <x v="2"/>
    <x v="2"/>
    <x v="0"/>
    <x v="0"/>
    <x v="5"/>
    <n v="56.47"/>
    <n v="8"/>
    <n v="22.588000000000001"/>
    <n v="474.34800000000001"/>
    <d v="2019-03-09T00:00:00"/>
    <d v="1899-12-30T14:57:00"/>
    <s v="Billetera electrónica"/>
    <n v="451.76"/>
    <n v="22.588000000000001"/>
    <n v="7.3"/>
    <n v="3"/>
  </r>
  <r>
    <s v="NuevaFactura5455"/>
    <x v="1"/>
    <x v="1"/>
    <x v="0"/>
    <x v="0"/>
    <x v="2"/>
    <n v="78.38"/>
    <n v="4"/>
    <n v="15.676"/>
    <n v="329.19600000000003"/>
    <d v="2019-03-24T00:00:00"/>
    <d v="1899-12-30T17:56:00"/>
    <s v="Efectivo"/>
    <n v="313.52"/>
    <n v="15.676"/>
    <n v="7.9"/>
    <n v="3"/>
  </r>
  <r>
    <s v="NuevaFactura5435"/>
    <x v="1"/>
    <x v="1"/>
    <x v="1"/>
    <x v="1"/>
    <x v="4"/>
    <n v="27.22"/>
    <n v="3"/>
    <n v="4.0830000000000002"/>
    <n v="85.742999999999995"/>
    <d v="2019-01-07T00:00:00"/>
    <d v="1899-12-30T12:37:00"/>
    <s v="Efectivo"/>
    <n v="81.66"/>
    <n v="4.0830000000000002"/>
    <n v="7.3"/>
    <n v="1"/>
  </r>
  <r>
    <s v="NuevaFactura7364"/>
    <x v="1"/>
    <x v="1"/>
    <x v="1"/>
    <x v="0"/>
    <x v="4"/>
    <n v="93.26"/>
    <n v="9"/>
    <n v="41.967000000000006"/>
    <n v="881.30700000000002"/>
    <d v="2019-01-16T00:00:00"/>
    <d v="1899-12-30T18:08:00"/>
    <s v="Efectivo"/>
    <n v="839.34"/>
    <n v="41.966999999999999"/>
    <n v="8.8000000000000007"/>
    <n v="1"/>
  </r>
  <r>
    <s v="NuevaFactura4701"/>
    <x v="1"/>
    <x v="1"/>
    <x v="1"/>
    <x v="0"/>
    <x v="0"/>
    <n v="10.99"/>
    <n v="5"/>
    <n v="2.7475000000000005"/>
    <n v="57.697499999999998"/>
    <d v="2019-01-23T00:00:00"/>
    <d v="1899-12-30T10:18:00"/>
    <s v="Tarjeta de crédito"/>
    <n v="54.95"/>
    <n v="2.7475000000000001"/>
    <n v="9.3000000000000007"/>
    <n v="1"/>
  </r>
  <r>
    <s v="NuevaFactura4352"/>
    <x v="1"/>
    <x v="1"/>
    <x v="0"/>
    <x v="0"/>
    <x v="0"/>
    <n v="28.5"/>
    <n v="8"/>
    <n v="11.4"/>
    <n v="239.4"/>
    <d v="2019-02-06T00:00:00"/>
    <d v="1899-12-30T14:24:00"/>
    <s v="Efectivo"/>
    <n v="228"/>
    <n v="11.4"/>
    <n v="6.6"/>
    <n v="2"/>
  </r>
  <r>
    <s v="NuevaFactura5327"/>
    <x v="2"/>
    <x v="2"/>
    <x v="1"/>
    <x v="1"/>
    <x v="0"/>
    <n v="87.87"/>
    <n v="10"/>
    <n v="43.935000000000002"/>
    <n v="922.63499999999999"/>
    <d v="2019-03-29T00:00:00"/>
    <d v="1899-12-30T10:25:00"/>
    <s v="Billetera electrónica"/>
    <n v="878.7"/>
    <n v="43.935000000000002"/>
    <n v="5.0999999999999996"/>
    <n v="3"/>
  </r>
  <r>
    <s v="NuevaFactura6462"/>
    <x v="2"/>
    <x v="2"/>
    <x v="1"/>
    <x v="1"/>
    <x v="5"/>
    <n v="27.18"/>
    <n v="2"/>
    <n v="2.718"/>
    <n v="57.078000000000003"/>
    <d v="2019-03-15T00:00:00"/>
    <d v="1899-12-30T16:26:00"/>
    <s v="Billetera electrónica"/>
    <n v="54.36"/>
    <n v="2.718"/>
    <n v="4.3"/>
    <n v="3"/>
  </r>
  <r>
    <s v="NuevaFactura5887"/>
    <x v="2"/>
    <x v="2"/>
    <x v="1"/>
    <x v="1"/>
    <x v="3"/>
    <n v="67.27"/>
    <n v="5"/>
    <n v="16.817499999999999"/>
    <n v="353.16750000000002"/>
    <d v="2019-02-27T00:00:00"/>
    <d v="1899-12-30T17:27:00"/>
    <s v="Efectivo"/>
    <n v="336.35"/>
    <n v="16.817499999999999"/>
    <n v="6.9"/>
    <n v="2"/>
  </r>
  <r>
    <s v="NuevaFactura1838"/>
    <x v="2"/>
    <x v="2"/>
    <x v="1"/>
    <x v="0"/>
    <x v="0"/>
    <n v="17.75"/>
    <n v="1"/>
    <n v="0.88750000000000007"/>
    <n v="18.637499999999999"/>
    <d v="2019-01-14T00:00:00"/>
    <d v="1899-12-30T10:38:00"/>
    <s v="Efectivo"/>
    <n v="17.75"/>
    <n v="0.88749999999999996"/>
    <n v="8.6"/>
    <n v="1"/>
  </r>
  <r>
    <s v="NuevaFactura6208"/>
    <x v="1"/>
    <x v="1"/>
    <x v="1"/>
    <x v="0"/>
    <x v="3"/>
    <n v="98.8"/>
    <n v="2"/>
    <n v="9.8800000000000008"/>
    <n v="207.48"/>
    <d v="2019-02-21T00:00:00"/>
    <d v="1899-12-30T11:39:00"/>
    <s v="Efectivo"/>
    <n v="197.6"/>
    <n v="9.8800000000000008"/>
    <n v="7.7"/>
    <n v="2"/>
  </r>
  <r>
    <s v="NuevaFactura9899"/>
    <x v="0"/>
    <x v="0"/>
    <x v="0"/>
    <x v="1"/>
    <x v="4"/>
    <n v="51.34"/>
    <n v="5"/>
    <n v="12.835000000000003"/>
    <n v="269.53500000000003"/>
    <d v="2019-03-28T00:00:00"/>
    <d v="1899-12-30T15:31:00"/>
    <s v="Tarjeta de crédito"/>
    <n v="256.7"/>
    <n v="12.835000000000001"/>
    <n v="9.1"/>
    <n v="3"/>
  </r>
  <r>
    <s v="NuevaFactura5902"/>
    <x v="0"/>
    <x v="0"/>
    <x v="0"/>
    <x v="0"/>
    <x v="1"/>
    <n v="74.22"/>
    <n v="10"/>
    <n v="37.110000000000007"/>
    <n v="779.31"/>
    <d v="2019-01-01T00:00:00"/>
    <d v="1899-12-30T14:42:00"/>
    <s v="Tarjeta de crédito"/>
    <n v="742.2"/>
    <n v="37.11"/>
    <n v="4.3"/>
    <n v="1"/>
  </r>
  <r>
    <s v="NuevaFactura4683"/>
    <x v="2"/>
    <x v="2"/>
    <x v="0"/>
    <x v="1"/>
    <x v="5"/>
    <n v="83.77"/>
    <n v="2"/>
    <n v="8.3770000000000007"/>
    <n v="175.917"/>
    <d v="2019-02-24T00:00:00"/>
    <d v="1899-12-30T19:57:00"/>
    <s v="Efectivo"/>
    <n v="167.54"/>
    <n v="8.3770000000000007"/>
    <n v="4.5999999999999996"/>
    <n v="2"/>
  </r>
  <r>
    <s v="NuevaFactura6868"/>
    <x v="1"/>
    <x v="1"/>
    <x v="0"/>
    <x v="1"/>
    <x v="5"/>
    <n v="15.43"/>
    <n v="1"/>
    <n v="0.77150000000000007"/>
    <n v="16.201499999999999"/>
    <d v="2019-01-25T00:00:00"/>
    <d v="1899-12-30T15:46:00"/>
    <s v="Tarjeta de crédito"/>
    <n v="15.43"/>
    <n v="0.77149999999999996"/>
    <n v="6.1"/>
    <n v="1"/>
  </r>
  <r>
    <s v="NuevaFactura6932"/>
    <x v="2"/>
    <x v="2"/>
    <x v="0"/>
    <x v="1"/>
    <x v="4"/>
    <n v="93.4"/>
    <n v="2"/>
    <n v="9.3400000000000016"/>
    <n v="196.14"/>
    <d v="2019-03-30T00:00:00"/>
    <d v="1899-12-30T16:34:00"/>
    <s v="Efectivo"/>
    <n v="186.8"/>
    <n v="9.34"/>
    <n v="5.5"/>
    <n v="3"/>
  </r>
  <r>
    <s v="NuevaFactura1186"/>
    <x v="2"/>
    <x v="2"/>
    <x v="0"/>
    <x v="0"/>
    <x v="3"/>
    <n v="29.61"/>
    <n v="7"/>
    <n v="10.3635"/>
    <n v="217.6335"/>
    <d v="2019-03-11T00:00:00"/>
    <d v="1899-12-30T15:53:00"/>
    <s v="Efectivo"/>
    <n v="207.27"/>
    <n v="10.3635"/>
    <n v="6.5"/>
    <n v="3"/>
  </r>
  <r>
    <s v="NuevaFactura2170"/>
    <x v="2"/>
    <x v="2"/>
    <x v="1"/>
    <x v="0"/>
    <x v="2"/>
    <n v="16.37"/>
    <n v="6"/>
    <n v="4.9110000000000005"/>
    <n v="103.131"/>
    <d v="2019-02-08T00:00:00"/>
    <d v="1899-12-30T10:58:00"/>
    <s v="Efectivo"/>
    <n v="98.22"/>
    <n v="4.9109999999999996"/>
    <n v="7"/>
    <n v="2"/>
  </r>
  <r>
    <s v="NuevaFactura5095"/>
    <x v="1"/>
    <x v="1"/>
    <x v="0"/>
    <x v="1"/>
    <x v="3"/>
    <n v="72.88"/>
    <n v="2"/>
    <n v="7.2880000000000003"/>
    <n v="153.048"/>
    <d v="2019-03-13T00:00:00"/>
    <d v="1899-12-30T12:51:00"/>
    <s v="Efectivo"/>
    <n v="145.76"/>
    <n v="7.2880000000000003"/>
    <n v="6.1"/>
    <n v="3"/>
  </r>
  <r>
    <s v="NuevaFactura5316"/>
    <x v="0"/>
    <x v="0"/>
    <x v="0"/>
    <x v="0"/>
    <x v="1"/>
    <n v="94.64"/>
    <n v="3"/>
    <n v="14.196000000000002"/>
    <n v="298.11599999999999"/>
    <d v="2019-02-21T00:00:00"/>
    <d v="1899-12-30T16:55:00"/>
    <s v="Efectivo"/>
    <n v="283.92"/>
    <n v="14.196"/>
    <n v="5.5"/>
    <n v="2"/>
  </r>
  <r>
    <s v="NuevaFactura5403"/>
    <x v="0"/>
    <x v="0"/>
    <x v="0"/>
    <x v="0"/>
    <x v="5"/>
    <n v="30.62"/>
    <n v="1"/>
    <n v="1.5310000000000001"/>
    <n v="32.151000000000003"/>
    <d v="2019-02-05T00:00:00"/>
    <d v="1899-12-30T14:14:00"/>
    <s v="Tarjeta de crédito"/>
    <n v="30.62"/>
    <n v="1.5309999999999999"/>
    <n v="4.0999999999999996"/>
    <n v="2"/>
  </r>
  <r>
    <s v="NuevaFactura9823"/>
    <x v="2"/>
    <x v="2"/>
    <x v="0"/>
    <x v="1"/>
    <x v="3"/>
    <n v="96.8"/>
    <n v="3"/>
    <n v="14.52"/>
    <n v="304.92"/>
    <d v="2019-03-15T00:00:00"/>
    <d v="1899-12-30T13:05:00"/>
    <s v="Efectivo"/>
    <n v="290.39999999999998"/>
    <n v="14.52"/>
    <n v="5.3"/>
    <n v="3"/>
  </r>
  <r>
    <s v="NuevaFactura4105"/>
    <x v="0"/>
    <x v="0"/>
    <x v="0"/>
    <x v="1"/>
    <x v="3"/>
    <n v="76.92"/>
    <n v="10"/>
    <n v="38.460000000000008"/>
    <n v="807.66"/>
    <d v="2019-03-17T00:00:00"/>
    <d v="1899-12-30T19:53:00"/>
    <s v="Billetera electrónica"/>
    <n v="769.2"/>
    <n v="38.46"/>
    <n v="5.6"/>
    <n v="3"/>
  </r>
  <r>
    <s v="NuevaFactura3593"/>
    <x v="2"/>
    <x v="2"/>
    <x v="0"/>
    <x v="1"/>
    <x v="3"/>
    <n v="75.819999999999993"/>
    <n v="1"/>
    <n v="3.7909999999999999"/>
    <n v="79.611000000000004"/>
    <d v="2019-01-31T00:00:00"/>
    <d v="1899-12-30T13:19:00"/>
    <s v="Efectivo"/>
    <n v="75.819999999999993"/>
    <n v="3.7909999999999999"/>
    <n v="5.8"/>
    <n v="1"/>
  </r>
  <r>
    <s v="NuevaFactura7588"/>
    <x v="0"/>
    <x v="0"/>
    <x v="1"/>
    <x v="1"/>
    <x v="3"/>
    <n v="63.69"/>
    <n v="1"/>
    <n v="3.1844999999999999"/>
    <n v="66.874499999999998"/>
    <d v="2019-02-25T00:00:00"/>
    <d v="1899-12-30T16:21:00"/>
    <s v="Efectivo"/>
    <n v="63.69"/>
    <n v="3.1844999999999999"/>
    <n v="6"/>
    <n v="2"/>
  </r>
  <r>
    <s v="NuevaFactura9223"/>
    <x v="1"/>
    <x v="1"/>
    <x v="1"/>
    <x v="1"/>
    <x v="1"/>
    <n v="28.84"/>
    <n v="4"/>
    <n v="5.7680000000000007"/>
    <n v="121.128"/>
    <d v="2019-03-29T00:00:00"/>
    <d v="1899-12-30T14:44:00"/>
    <s v="Efectivo"/>
    <n v="115.36"/>
    <n v="5.7679999999999998"/>
    <n v="6.4"/>
    <n v="3"/>
  </r>
  <r>
    <s v="NuevaFactura6084"/>
    <x v="2"/>
    <x v="2"/>
    <x v="1"/>
    <x v="1"/>
    <x v="2"/>
    <n v="73.28"/>
    <n v="5"/>
    <n v="18.32"/>
    <n v="384.72"/>
    <d v="2019-01-24T00:00:00"/>
    <d v="1899-12-30T15:05:00"/>
    <s v="Billetera electrónica"/>
    <n v="366.4"/>
    <n v="18.32"/>
    <n v="8.4"/>
    <n v="1"/>
  </r>
  <r>
    <s v="NuevaFactura5860"/>
    <x v="1"/>
    <x v="1"/>
    <x v="1"/>
    <x v="1"/>
    <x v="1"/>
    <n v="11.81"/>
    <n v="5"/>
    <n v="2.9525000000000006"/>
    <n v="62.002499999999998"/>
    <d v="2019-02-17T00:00:00"/>
    <d v="1899-12-30T18:06:00"/>
    <s v="Efectivo"/>
    <n v="59.05"/>
    <n v="2.9525000000000001"/>
    <n v="9.4"/>
    <n v="2"/>
  </r>
  <r>
    <s v="NuevaFactura5818"/>
    <x v="1"/>
    <x v="1"/>
    <x v="1"/>
    <x v="1"/>
    <x v="2"/>
    <n v="65.260000000000005"/>
    <n v="8"/>
    <n v="26.104000000000003"/>
    <n v="548.18399999999997"/>
    <d v="2019-03-15T00:00:00"/>
    <d v="1899-12-30T14:04:00"/>
    <s v="Billetera electrónica"/>
    <n v="522.08000000000004"/>
    <n v="26.103999999999999"/>
    <n v="6.3"/>
    <n v="3"/>
  </r>
  <r>
    <s v="NuevaFactura1073"/>
    <x v="0"/>
    <x v="0"/>
    <x v="0"/>
    <x v="1"/>
    <x v="1"/>
    <n v="88.67"/>
    <n v="10"/>
    <n v="44.335000000000008"/>
    <n v="931.03499999999997"/>
    <d v="2019-01-12T00:00:00"/>
    <d v="1899-12-30T14:50:00"/>
    <s v="Billetera electrónica"/>
    <n v="886.7"/>
    <n v="44.335000000000001"/>
    <n v="7.3"/>
    <n v="1"/>
  </r>
  <r>
    <s v="NuevaFactura1026"/>
    <x v="0"/>
    <x v="0"/>
    <x v="1"/>
    <x v="1"/>
    <x v="0"/>
    <n v="70.010000000000005"/>
    <n v="5"/>
    <n v="17.502500000000001"/>
    <n v="367.55250000000001"/>
    <d v="2019-01-03T00:00:00"/>
    <d v="1899-12-30T11:36:00"/>
    <s v="Billetera electrónica"/>
    <n v="350.05"/>
    <n v="17.502500000000001"/>
    <n v="5.5"/>
    <n v="1"/>
  </r>
  <r>
    <s v="NuevaFactura7290"/>
    <x v="2"/>
    <x v="2"/>
    <x v="1"/>
    <x v="0"/>
    <x v="1"/>
    <n v="95.64"/>
    <n v="4"/>
    <n v="19.128"/>
    <n v="401.68799999999999"/>
    <d v="2019-03-16T00:00:00"/>
    <d v="1899-12-30T18:51:00"/>
    <s v="Efectivo"/>
    <n v="382.56"/>
    <n v="19.128"/>
    <n v="7.9"/>
    <n v="3"/>
  </r>
  <r>
    <s v="NuevaFactura1856"/>
    <x v="2"/>
    <x v="2"/>
    <x v="0"/>
    <x v="0"/>
    <x v="0"/>
    <n v="41.06"/>
    <n v="6"/>
    <n v="12.318000000000001"/>
    <n v="258.678"/>
    <d v="2019-03-05T00:00:00"/>
    <d v="1899-12-30T13:30:00"/>
    <s v="Tarjeta de crédito"/>
    <n v="246.36"/>
    <n v="12.318"/>
    <n v="8.3000000000000007"/>
    <n v="3"/>
  </r>
  <r>
    <s v="NuevaFactura9103"/>
    <x v="2"/>
    <x v="2"/>
    <x v="0"/>
    <x v="1"/>
    <x v="3"/>
    <n v="90.53"/>
    <n v="8"/>
    <n v="36.212000000000003"/>
    <n v="760.452"/>
    <d v="2019-03-15T00:00:00"/>
    <d v="1899-12-30T14:48:00"/>
    <s v="Tarjeta de crédito"/>
    <n v="724.24"/>
    <n v="36.212000000000003"/>
    <n v="6.5"/>
    <n v="3"/>
  </r>
  <r>
    <s v="NuevaFactura8528"/>
    <x v="1"/>
    <x v="1"/>
    <x v="1"/>
    <x v="1"/>
    <x v="4"/>
    <n v="35.89"/>
    <n v="1"/>
    <n v="1.7945000000000002"/>
    <n v="37.6845"/>
    <d v="2019-02-23T00:00:00"/>
    <d v="1899-12-30T16:52:00"/>
    <s v="Tarjeta de crédito"/>
    <n v="35.89"/>
    <n v="1.7945"/>
    <n v="7.9"/>
    <n v="2"/>
  </r>
  <r>
    <s v="NuevaFactura7262"/>
    <x v="0"/>
    <x v="0"/>
    <x v="1"/>
    <x v="0"/>
    <x v="4"/>
    <n v="40.94"/>
    <n v="5"/>
    <n v="10.234999999999999"/>
    <n v="214.935"/>
    <d v="2019-01-06T00:00:00"/>
    <d v="1899-12-30T13:58:00"/>
    <s v="Billetera electrónica"/>
    <n v="204.7"/>
    <n v="10.234999999999999"/>
    <n v="9.9"/>
    <n v="1"/>
  </r>
  <r>
    <s v="NuevaFactura3647"/>
    <x v="2"/>
    <x v="2"/>
    <x v="0"/>
    <x v="0"/>
    <x v="4"/>
    <n v="77.2"/>
    <n v="10"/>
    <n v="38.6"/>
    <n v="810.6"/>
    <d v="2019-02-11T00:00:00"/>
    <d v="1899-12-30T10:38:00"/>
    <s v="Tarjeta de crédito"/>
    <n v="772"/>
    <n v="38.6"/>
    <n v="5.6"/>
    <n v="2"/>
  </r>
  <r>
    <s v="NuevaFactura4702"/>
    <x v="0"/>
    <x v="0"/>
    <x v="1"/>
    <x v="1"/>
    <x v="3"/>
    <n v="85.91"/>
    <n v="5"/>
    <n v="21.477499999999999"/>
    <n v="451.02749999999997"/>
    <d v="2019-03-22T00:00:00"/>
    <d v="1899-12-30T14:33:00"/>
    <s v="Tarjeta de crédito"/>
    <n v="429.55"/>
    <n v="21.477499999999999"/>
    <n v="8.6"/>
    <n v="3"/>
  </r>
  <r>
    <s v="NuevaFactura2853"/>
    <x v="2"/>
    <x v="2"/>
    <x v="1"/>
    <x v="0"/>
    <x v="0"/>
    <n v="13.5"/>
    <n v="10"/>
    <n v="6.75"/>
    <n v="141.75"/>
    <d v="2019-02-27T00:00:00"/>
    <d v="1899-12-30T11:06:00"/>
    <s v="Tarjeta de crédito"/>
    <n v="135"/>
    <n v="6.75"/>
    <n v="4.8"/>
    <n v="2"/>
  </r>
  <r>
    <s v="NuevaFactura4873"/>
    <x v="2"/>
    <x v="2"/>
    <x v="1"/>
    <x v="1"/>
    <x v="2"/>
    <n v="93.87"/>
    <n v="8"/>
    <n v="37.548000000000002"/>
    <n v="788.50800000000004"/>
    <d v="2019-02-02T00:00:00"/>
    <d v="1899-12-30T18:42:00"/>
    <s v="Tarjeta de crédito"/>
    <n v="750.96"/>
    <n v="37.548000000000002"/>
    <n v="8.3000000000000007"/>
    <n v="2"/>
  </r>
  <r>
    <s v="NuevaFactura3198"/>
    <x v="2"/>
    <x v="2"/>
    <x v="1"/>
    <x v="1"/>
    <x v="2"/>
    <n v="16.16"/>
    <n v="2"/>
    <n v="1.6160000000000001"/>
    <n v="33.936"/>
    <d v="2019-03-07T00:00:00"/>
    <d v="1899-12-30T11:49:00"/>
    <s v="Billetera electrónica"/>
    <n v="32.32"/>
    <n v="1.6160000000000001"/>
    <n v="6.5"/>
    <n v="3"/>
  </r>
  <r>
    <s v="NuevaFactura9280"/>
    <x v="1"/>
    <x v="1"/>
    <x v="1"/>
    <x v="0"/>
    <x v="4"/>
    <n v="43.18"/>
    <n v="8"/>
    <n v="17.272000000000002"/>
    <n v="362.71199999999999"/>
    <d v="2019-01-19T00:00:00"/>
    <d v="1899-12-30T19:39:00"/>
    <s v="Tarjeta de crédito"/>
    <n v="345.44"/>
    <n v="17.271999999999998"/>
    <n v="8.3000000000000007"/>
    <n v="1"/>
  </r>
  <r>
    <s v="NuevaFactura1782"/>
    <x v="1"/>
    <x v="1"/>
    <x v="1"/>
    <x v="0"/>
    <x v="4"/>
    <n v="22.93"/>
    <n v="9"/>
    <n v="10.3185"/>
    <n v="216.6885"/>
    <d v="2019-02-26T00:00:00"/>
    <d v="1899-12-30T20:26:00"/>
    <s v="Efectivo"/>
    <n v="206.37"/>
    <n v="10.3185"/>
    <n v="5.5"/>
    <n v="2"/>
  </r>
  <r>
    <s v="NuevaFactura9606"/>
    <x v="1"/>
    <x v="1"/>
    <x v="0"/>
    <x v="0"/>
    <x v="2"/>
    <n v="21.82"/>
    <n v="10"/>
    <n v="10.91"/>
    <n v="229.11"/>
    <d v="2019-01-07T00:00:00"/>
    <d v="1899-12-30T17:36:00"/>
    <s v="Efectivo"/>
    <n v="218.2"/>
    <n v="10.91"/>
    <n v="7.1"/>
    <n v="1"/>
  </r>
  <r>
    <s v="NuevaFactura7327"/>
    <x v="1"/>
    <x v="1"/>
    <x v="1"/>
    <x v="0"/>
    <x v="2"/>
    <n v="70.11"/>
    <n v="6"/>
    <n v="21.033000000000001"/>
    <n v="441.69299999999998"/>
    <d v="2019-03-14T00:00:00"/>
    <d v="1899-12-30T17:54:00"/>
    <s v="Billetera electrónica"/>
    <n v="420.66"/>
    <n v="21.033000000000001"/>
    <n v="5.2"/>
    <n v="3"/>
  </r>
  <r>
    <s v="NuevaFactura2885"/>
    <x v="1"/>
    <x v="1"/>
    <x v="1"/>
    <x v="0"/>
    <x v="4"/>
    <n v="33.979999999999997"/>
    <n v="9"/>
    <n v="15.291"/>
    <n v="321.11099999999999"/>
    <d v="2019-03-24T00:00:00"/>
    <d v="1899-12-30T10:43:00"/>
    <s v="Efectivo"/>
    <n v="305.82"/>
    <n v="15.291"/>
    <n v="4.2"/>
    <n v="3"/>
  </r>
  <r>
    <s v="NuevaFactura6340"/>
    <x v="2"/>
    <x v="2"/>
    <x v="1"/>
    <x v="1"/>
    <x v="3"/>
    <n v="25.31"/>
    <n v="2"/>
    <n v="2.5310000000000001"/>
    <n v="53.151000000000003"/>
    <d v="2019-03-02T00:00:00"/>
    <d v="1899-12-30T19:26:00"/>
    <s v="Billetera electrónica"/>
    <n v="50.62"/>
    <n v="2.5310000000000001"/>
    <n v="7.2"/>
    <n v="3"/>
  </r>
  <r>
    <s v="NuevaFactura9361"/>
    <x v="1"/>
    <x v="1"/>
    <x v="0"/>
    <x v="0"/>
    <x v="4"/>
    <n v="98.97"/>
    <n v="9"/>
    <n v="44.536500000000004"/>
    <n v="935.26649999999995"/>
    <d v="2019-03-09T00:00:00"/>
    <d v="1899-12-30T11:23:00"/>
    <s v="Efectivo"/>
    <n v="890.73"/>
    <n v="44.536499999999997"/>
    <n v="6.7"/>
    <n v="3"/>
  </r>
  <r>
    <s v="NuevaFactura6618"/>
    <x v="2"/>
    <x v="2"/>
    <x v="1"/>
    <x v="1"/>
    <x v="5"/>
    <n v="94.87"/>
    <n v="8"/>
    <n v="37.948"/>
    <n v="796.90800000000002"/>
    <d v="2019-02-12T00:00:00"/>
    <d v="1899-12-30T12:58:00"/>
    <s v="Billetera electrónica"/>
    <n v="758.96"/>
    <n v="37.948"/>
    <n v="8.6999999999999993"/>
    <n v="2"/>
  </r>
  <r>
    <s v="NuevaFactura5465"/>
    <x v="2"/>
    <x v="2"/>
    <x v="0"/>
    <x v="1"/>
    <x v="0"/>
    <n v="25.9"/>
    <n v="10"/>
    <n v="12.950000000000001"/>
    <n v="271.95"/>
    <d v="2019-02-06T00:00:00"/>
    <d v="1899-12-30T14:51:00"/>
    <s v="Billetera electrónica"/>
    <n v="259"/>
    <n v="12.95"/>
    <n v="8.6999999999999993"/>
    <n v="2"/>
  </r>
  <r>
    <s v="NuevaFactura1881"/>
    <x v="1"/>
    <x v="1"/>
    <x v="1"/>
    <x v="1"/>
    <x v="5"/>
    <n v="78.55"/>
    <n v="9"/>
    <n v="35.347499999999997"/>
    <n v="742.29750000000001"/>
    <d v="2019-03-01T00:00:00"/>
    <d v="1899-12-30T13:22:00"/>
    <s v="Efectivo"/>
    <n v="706.95"/>
    <n v="35.347499999999997"/>
    <n v="7.2"/>
    <n v="3"/>
  </r>
  <r>
    <s v="NuevaFactura6123"/>
    <x v="0"/>
    <x v="0"/>
    <x v="1"/>
    <x v="1"/>
    <x v="3"/>
    <n v="45.58"/>
    <n v="7"/>
    <n v="15.953000000000001"/>
    <n v="335.01299999999998"/>
    <d v="2019-01-13T00:00:00"/>
    <d v="1899-12-30T10:03:00"/>
    <s v="Efectivo"/>
    <n v="319.06"/>
    <n v="15.952999999999999"/>
    <n v="5"/>
    <n v="1"/>
  </r>
  <r>
    <s v="NuevaFactura4180"/>
    <x v="1"/>
    <x v="1"/>
    <x v="0"/>
    <x v="0"/>
    <x v="0"/>
    <n v="29.67"/>
    <n v="7"/>
    <n v="10.384500000000001"/>
    <n v="218.0745"/>
    <d v="2019-03-11T00:00:00"/>
    <d v="1899-12-30T18:58:00"/>
    <s v="Tarjeta de crédito"/>
    <n v="207.69"/>
    <n v="10.384499999999999"/>
    <n v="8.1"/>
    <n v="3"/>
  </r>
  <r>
    <s v="NuevaFactura7890"/>
    <x v="2"/>
    <x v="2"/>
    <x v="0"/>
    <x v="0"/>
    <x v="3"/>
    <n v="90.74"/>
    <n v="7"/>
    <n v="31.759"/>
    <n v="666.93899999999996"/>
    <d v="2019-01-16T00:00:00"/>
    <d v="1899-12-30T18:03:00"/>
    <s v="Tarjeta de crédito"/>
    <n v="635.17999999999995"/>
    <n v="31.759"/>
    <n v="6.2"/>
    <n v="1"/>
  </r>
  <r>
    <s v="NuevaFactura7139"/>
    <x v="0"/>
    <x v="0"/>
    <x v="1"/>
    <x v="1"/>
    <x v="3"/>
    <n v="42.47"/>
    <n v="1"/>
    <n v="2.1234999999999999"/>
    <n v="44.593499999999999"/>
    <d v="2019-01-02T00:00:00"/>
    <d v="1899-12-30T16:57:00"/>
    <s v="Efectivo"/>
    <n v="42.47"/>
    <n v="2.1234999999999999"/>
    <n v="5.7"/>
    <n v="1"/>
  </r>
  <r>
    <s v="NuevaFactura3125"/>
    <x v="0"/>
    <x v="0"/>
    <x v="0"/>
    <x v="1"/>
    <x v="2"/>
    <n v="44.34"/>
    <n v="2"/>
    <n v="4.4340000000000002"/>
    <n v="93.114000000000004"/>
    <d v="2019-03-27T00:00:00"/>
    <d v="1899-12-30T11:26:00"/>
    <s v="Efectivo"/>
    <n v="88.68"/>
    <n v="4.4340000000000002"/>
    <n v="5.8"/>
    <n v="3"/>
  </r>
  <r>
    <s v="NuevaFactura6194"/>
    <x v="0"/>
    <x v="0"/>
    <x v="0"/>
    <x v="1"/>
    <x v="4"/>
    <n v="80.959999999999994"/>
    <n v="8"/>
    <n v="32.384"/>
    <n v="680.06399999999996"/>
    <d v="2019-02-17T00:00:00"/>
    <d v="1899-12-30T11:12:00"/>
    <s v="Tarjeta de crédito"/>
    <n v="647.67999999999995"/>
    <n v="32.384"/>
    <n v="7.4"/>
    <n v="2"/>
  </r>
  <r>
    <s v="NuevaFactura6210"/>
    <x v="0"/>
    <x v="0"/>
    <x v="0"/>
    <x v="0"/>
    <x v="3"/>
    <n v="24.49"/>
    <n v="10"/>
    <n v="12.244999999999999"/>
    <n v="257.14499999999998"/>
    <d v="2019-02-22T00:00:00"/>
    <d v="1899-12-30T15:15:00"/>
    <s v="Efectivo"/>
    <n v="244.9"/>
    <n v="12.244999999999999"/>
    <n v="8.1"/>
    <n v="2"/>
  </r>
  <r>
    <s v="NuevaFactura2953"/>
    <x v="0"/>
    <x v="0"/>
    <x v="0"/>
    <x v="0"/>
    <x v="3"/>
    <n v="98.4"/>
    <n v="7"/>
    <n v="34.440000000000005"/>
    <n v="723.24"/>
    <d v="2019-03-12T00:00:00"/>
    <d v="1899-12-30T12:43:00"/>
    <s v="Tarjeta de crédito"/>
    <n v="688.8"/>
    <n v="34.44"/>
    <n v="8.6999999999999993"/>
    <n v="3"/>
  </r>
  <r>
    <s v="NuevaFactura3227"/>
    <x v="0"/>
    <x v="0"/>
    <x v="1"/>
    <x v="0"/>
    <x v="2"/>
    <n v="12.03"/>
    <n v="2"/>
    <n v="1.2030000000000001"/>
    <n v="25.263000000000002"/>
    <d v="2019-01-27T00:00:00"/>
    <d v="1899-12-30T15:51:00"/>
    <s v="Efectivo"/>
    <n v="24.06"/>
    <n v="1.2030000000000001"/>
    <n v="5.0999999999999996"/>
    <n v="1"/>
  </r>
  <r>
    <s v="NuevaFactura4486"/>
    <x v="0"/>
    <x v="0"/>
    <x v="1"/>
    <x v="0"/>
    <x v="2"/>
    <n v="77.47"/>
    <n v="4"/>
    <n v="15.494"/>
    <n v="325.37400000000002"/>
    <d v="2019-03-17T00:00:00"/>
    <d v="1899-12-30T16:36:00"/>
    <s v="Efectivo"/>
    <n v="309.88"/>
    <n v="15.494"/>
    <n v="4.2"/>
    <n v="3"/>
  </r>
  <r>
    <s v="NuevaFactura3761"/>
    <x v="1"/>
    <x v="1"/>
    <x v="0"/>
    <x v="0"/>
    <x v="4"/>
    <n v="21.08"/>
    <n v="3"/>
    <n v="3.1619999999999999"/>
    <n v="66.402000000000001"/>
    <d v="2019-02-09T00:00:00"/>
    <d v="1899-12-30T10:25:00"/>
    <s v="Efectivo"/>
    <n v="63.24"/>
    <n v="3.1619999999999999"/>
    <n v="7.3"/>
    <n v="2"/>
  </r>
  <r>
    <s v="NuevaFactura7535"/>
    <x v="2"/>
    <x v="2"/>
    <x v="1"/>
    <x v="0"/>
    <x v="5"/>
    <n v="54.31"/>
    <n v="9"/>
    <n v="24.439500000000002"/>
    <n v="513.22950000000003"/>
    <d v="2019-02-22T00:00:00"/>
    <d v="1899-12-30T10:49:00"/>
    <s v="Efectivo"/>
    <n v="488.79"/>
    <n v="24.439499999999999"/>
    <n v="8.9"/>
    <n v="2"/>
  </r>
  <r>
    <s v="NuevaFactura6589"/>
    <x v="2"/>
    <x v="2"/>
    <x v="1"/>
    <x v="1"/>
    <x v="1"/>
    <n v="79.39"/>
    <n v="10"/>
    <n v="39.695"/>
    <n v="833.59500000000003"/>
    <d v="2019-02-07T00:00:00"/>
    <d v="1899-12-30T20:24:00"/>
    <s v="Efectivo"/>
    <n v="793.9"/>
    <n v="39.695"/>
    <n v="6.2"/>
    <n v="2"/>
  </r>
  <r>
    <s v="NuevaFactura9630"/>
    <x v="2"/>
    <x v="2"/>
    <x v="1"/>
    <x v="0"/>
    <x v="4"/>
    <n v="28.86"/>
    <n v="5"/>
    <n v="7.2150000000000007"/>
    <n v="151.51499999999999"/>
    <d v="2019-01-22T00:00:00"/>
    <d v="1899-12-30T18:08:00"/>
    <s v="Tarjeta de crédito"/>
    <n v="144.30000000000001"/>
    <n v="7.2149999999999999"/>
    <n v="8"/>
    <n v="1"/>
  </r>
  <r>
    <s v="NuevaFactura5969"/>
    <x v="2"/>
    <x v="2"/>
    <x v="1"/>
    <x v="0"/>
    <x v="5"/>
    <n v="72.84"/>
    <n v="7"/>
    <n v="25.494"/>
    <n v="535.37400000000002"/>
    <d v="2019-02-15T00:00:00"/>
    <d v="1899-12-30T12:44:00"/>
    <s v="Efectivo"/>
    <n v="509.88"/>
    <n v="25.494"/>
    <n v="8.4"/>
    <n v="2"/>
  </r>
  <r>
    <s v="NuevaFactura2201"/>
    <x v="1"/>
    <x v="1"/>
    <x v="0"/>
    <x v="0"/>
    <x v="4"/>
    <n v="72.88"/>
    <n v="9"/>
    <n v="32.795999999999999"/>
    <n v="688.71600000000001"/>
    <d v="2019-01-08T00:00:00"/>
    <d v="1899-12-30T19:38:00"/>
    <s v="Efectivo"/>
    <n v="655.92"/>
    <n v="32.795999999999999"/>
    <n v="4"/>
    <n v="1"/>
  </r>
  <r>
    <s v="NuevaFactura4301"/>
    <x v="1"/>
    <x v="1"/>
    <x v="0"/>
    <x v="1"/>
    <x v="1"/>
    <n v="87.91"/>
    <n v="5"/>
    <n v="21.977499999999999"/>
    <n v="461.52749999999997"/>
    <d v="2019-03-14T00:00:00"/>
    <d v="1899-12-30T18:10:00"/>
    <s v="Billetera electrónica"/>
    <n v="439.55"/>
    <n v="21.977499999999999"/>
    <n v="4.4000000000000004"/>
    <n v="3"/>
  </r>
  <r>
    <s v="NuevaFactura7944"/>
    <x v="0"/>
    <x v="0"/>
    <x v="0"/>
    <x v="0"/>
    <x v="3"/>
    <n v="38.72"/>
    <n v="9"/>
    <n v="17.424000000000003"/>
    <n v="365.904"/>
    <d v="2019-03-20T00:00:00"/>
    <d v="1899-12-30T12:24:00"/>
    <s v="Billetera electrónica"/>
    <n v="348.48"/>
    <n v="17.423999999999999"/>
    <n v="4.2"/>
    <n v="3"/>
  </r>
  <r>
    <s v="NuevaFactura9627"/>
    <x v="2"/>
    <x v="2"/>
    <x v="1"/>
    <x v="1"/>
    <x v="2"/>
    <n v="93.87"/>
    <n v="8"/>
    <n v="37.548000000000002"/>
    <n v="788.50800000000004"/>
    <d v="2019-02-02T00:00:00"/>
    <d v="1899-12-30T18:42:00"/>
    <s v="Tarjeta de crédito"/>
    <n v="750.96"/>
    <n v="37.548000000000002"/>
    <n v="8.3000000000000007"/>
    <n v="2"/>
  </r>
  <r>
    <s v="NuevaFactura8697"/>
    <x v="0"/>
    <x v="0"/>
    <x v="1"/>
    <x v="1"/>
    <x v="2"/>
    <n v="74.67"/>
    <n v="9"/>
    <n v="33.601500000000001"/>
    <n v="705.63149999999996"/>
    <d v="2019-01-22T00:00:00"/>
    <d v="1899-12-30T10:55:00"/>
    <s v="Billetera electrónica"/>
    <n v="672.03"/>
    <n v="33.601500000000001"/>
    <n v="9.4"/>
    <n v="1"/>
  </r>
  <r>
    <s v="NuevaFactura8968"/>
    <x v="1"/>
    <x v="1"/>
    <x v="0"/>
    <x v="0"/>
    <x v="2"/>
    <n v="80.790000000000006"/>
    <n v="9"/>
    <n v="36.355499999999999"/>
    <n v="763.46550000000002"/>
    <d v="2019-02-01T00:00:00"/>
    <d v="1899-12-30T20:31:00"/>
    <s v="Tarjeta de crédito"/>
    <n v="727.11"/>
    <n v="36.355499999999999"/>
    <n v="9.5"/>
    <n v="2"/>
  </r>
  <r>
    <s v="NuevaFactura1180"/>
    <x v="2"/>
    <x v="2"/>
    <x v="0"/>
    <x v="0"/>
    <x v="1"/>
    <n v="81.400000000000006"/>
    <n v="3"/>
    <n v="12.21"/>
    <n v="256.41000000000003"/>
    <d v="2019-02-09T00:00:00"/>
    <d v="1899-12-30T19:43:00"/>
    <s v="Efectivo"/>
    <n v="244.2"/>
    <n v="12.21"/>
    <n v="4.8"/>
    <n v="2"/>
  </r>
  <r>
    <s v="NuevaFactura4455"/>
    <x v="1"/>
    <x v="1"/>
    <x v="1"/>
    <x v="0"/>
    <x v="3"/>
    <n v="73.98"/>
    <n v="7"/>
    <n v="25.893000000000001"/>
    <n v="543.75300000000004"/>
    <d v="2019-03-02T00:00:00"/>
    <d v="1899-12-30T16:42:00"/>
    <s v="Billetera electrónica"/>
    <n v="517.86"/>
    <n v="25.893000000000001"/>
    <n v="4.0999999999999996"/>
    <n v="3"/>
  </r>
  <r>
    <s v="NuevaFactura7544"/>
    <x v="2"/>
    <x v="2"/>
    <x v="0"/>
    <x v="1"/>
    <x v="0"/>
    <n v="64.36"/>
    <n v="9"/>
    <n v="28.962000000000003"/>
    <n v="608.202"/>
    <d v="2019-03-12T00:00:00"/>
    <d v="1899-12-30T12:09:00"/>
    <s v="Tarjeta de crédito"/>
    <n v="579.24"/>
    <n v="28.962"/>
    <n v="8.6"/>
    <n v="3"/>
  </r>
  <r>
    <s v="NuevaFactura7181"/>
    <x v="2"/>
    <x v="2"/>
    <x v="0"/>
    <x v="0"/>
    <x v="1"/>
    <n v="12.1"/>
    <n v="8"/>
    <n v="4.84"/>
    <n v="101.64"/>
    <d v="2019-01-19T00:00:00"/>
    <d v="1899-12-30T10:17:00"/>
    <s v="Billetera electrónica"/>
    <n v="96.8"/>
    <n v="4.84"/>
    <n v="8.6"/>
    <n v="1"/>
  </r>
  <r>
    <s v="NuevaFactura4226"/>
    <x v="1"/>
    <x v="1"/>
    <x v="1"/>
    <x v="1"/>
    <x v="2"/>
    <n v="46.22"/>
    <n v="4"/>
    <n v="9.2439999999999998"/>
    <n v="194.124"/>
    <d v="2019-03-12T00:00:00"/>
    <d v="1899-12-30T20:04:00"/>
    <s v="Tarjeta de crédito"/>
    <n v="184.88"/>
    <n v="9.2439999999999998"/>
    <n v="6.2"/>
    <n v="3"/>
  </r>
  <r>
    <s v="NuevaFactura9060"/>
    <x v="2"/>
    <x v="2"/>
    <x v="0"/>
    <x v="1"/>
    <x v="0"/>
    <n v="97.22"/>
    <n v="9"/>
    <n v="43.749000000000002"/>
    <n v="918.72900000000004"/>
    <d v="2019-03-30T00:00:00"/>
    <d v="1899-12-30T14:43:00"/>
    <s v="Billetera electrónica"/>
    <n v="874.98"/>
    <n v="43.749000000000002"/>
    <n v="6"/>
    <n v="3"/>
  </r>
  <r>
    <s v="NuevaFactura2210"/>
    <x v="1"/>
    <x v="1"/>
    <x v="0"/>
    <x v="0"/>
    <x v="2"/>
    <n v="88.61"/>
    <n v="1"/>
    <n v="4.4305000000000003"/>
    <n v="93.040499999999994"/>
    <d v="2019-01-19T00:00:00"/>
    <d v="1899-12-30T10:21:00"/>
    <s v="Efectivo"/>
    <n v="88.61"/>
    <n v="4.4305000000000003"/>
    <n v="7.7"/>
    <n v="1"/>
  </r>
  <r>
    <s v="NuevaFactura4311"/>
    <x v="0"/>
    <x v="0"/>
    <x v="1"/>
    <x v="0"/>
    <x v="1"/>
    <n v="26.31"/>
    <n v="5"/>
    <n v="6.5774999999999997"/>
    <n v="138.1275"/>
    <d v="2019-01-18T00:00:00"/>
    <d v="1899-12-30T20:59:00"/>
    <s v="Tarjeta de crédito"/>
    <n v="131.55000000000001"/>
    <n v="6.5774999999999997"/>
    <n v="8.8000000000000007"/>
    <n v="1"/>
  </r>
  <r>
    <s v="NuevaFactura7769"/>
    <x v="2"/>
    <x v="2"/>
    <x v="1"/>
    <x v="1"/>
    <x v="5"/>
    <n v="47.97"/>
    <n v="7"/>
    <n v="16.7895"/>
    <n v="352.5795"/>
    <d v="2019-01-07T00:00:00"/>
    <d v="1899-12-30T20:52:00"/>
    <s v="Efectivo"/>
    <n v="335.79"/>
    <n v="16.7895"/>
    <n v="6.2"/>
    <n v="1"/>
  </r>
  <r>
    <s v="NuevaFactura7508"/>
    <x v="1"/>
    <x v="1"/>
    <x v="0"/>
    <x v="1"/>
    <x v="4"/>
    <n v="38.47"/>
    <n v="8"/>
    <n v="15.388"/>
    <n v="323.14800000000002"/>
    <d v="2019-01-23T00:00:00"/>
    <d v="1899-12-30T11:51:00"/>
    <s v="Efectivo"/>
    <n v="307.76"/>
    <n v="15.388"/>
    <n v="7.7"/>
    <n v="1"/>
  </r>
  <r>
    <s v="NuevaFactura9073"/>
    <x v="1"/>
    <x v="1"/>
    <x v="1"/>
    <x v="1"/>
    <x v="1"/>
    <n v="11.81"/>
    <n v="5"/>
    <n v="2.9525000000000006"/>
    <n v="62.002499999999998"/>
    <d v="2019-02-17T00:00:00"/>
    <d v="1899-12-30T18:06:00"/>
    <s v="Efectivo"/>
    <n v="59.05"/>
    <n v="2.9525000000000001"/>
    <n v="9.4"/>
    <n v="2"/>
  </r>
  <r>
    <s v="NuevaFactura2750"/>
    <x v="1"/>
    <x v="1"/>
    <x v="1"/>
    <x v="1"/>
    <x v="5"/>
    <n v="97.26"/>
    <n v="4"/>
    <n v="19.452000000000002"/>
    <n v="408.49200000000002"/>
    <d v="2019-03-16T00:00:00"/>
    <d v="1899-12-30T15:33:00"/>
    <s v="Billetera electrónica"/>
    <n v="389.04"/>
    <n v="19.452000000000002"/>
    <n v="6.8"/>
    <n v="3"/>
  </r>
  <r>
    <s v="NuevaFactura2615"/>
    <x v="1"/>
    <x v="1"/>
    <x v="1"/>
    <x v="0"/>
    <x v="3"/>
    <n v="73.98"/>
    <n v="7"/>
    <n v="25.893000000000001"/>
    <n v="543.75300000000004"/>
    <d v="2019-03-02T00:00:00"/>
    <d v="1899-12-30T16:42:00"/>
    <s v="Billetera electrónica"/>
    <n v="517.86"/>
    <n v="25.893000000000001"/>
    <n v="4.0999999999999996"/>
    <n v="3"/>
  </r>
  <r>
    <s v="NuevaFactura1604"/>
    <x v="2"/>
    <x v="2"/>
    <x v="1"/>
    <x v="0"/>
    <x v="4"/>
    <n v="71.2"/>
    <n v="1"/>
    <n v="3.5600000000000005"/>
    <n v="74.760000000000005"/>
    <d v="2019-01-05T00:00:00"/>
    <d v="1899-12-30T20:40:00"/>
    <s v="Tarjeta de crédito"/>
    <n v="71.2"/>
    <n v="3.56"/>
    <n v="9.1999999999999993"/>
    <n v="1"/>
  </r>
  <r>
    <s v="NuevaFactura7603"/>
    <x v="2"/>
    <x v="2"/>
    <x v="1"/>
    <x v="1"/>
    <x v="3"/>
    <n v="63.06"/>
    <n v="3"/>
    <n v="9.4590000000000014"/>
    <n v="198.63900000000001"/>
    <d v="2019-01-19T00:00:00"/>
    <d v="1899-12-30T15:58:00"/>
    <s v="Billetera electrónica"/>
    <n v="189.18"/>
    <n v="9.4589999999999996"/>
    <n v="7"/>
    <n v="1"/>
  </r>
  <r>
    <s v="NuevaFactura4669"/>
    <x v="2"/>
    <x v="2"/>
    <x v="1"/>
    <x v="1"/>
    <x v="5"/>
    <n v="33.520000000000003"/>
    <n v="1"/>
    <n v="1.6760000000000002"/>
    <n v="35.195999999999998"/>
    <d v="2019-02-08T00:00:00"/>
    <d v="1899-12-30T15:31:00"/>
    <s v="Efectivo"/>
    <n v="33.520000000000003"/>
    <n v="1.6759999999999999"/>
    <n v="6.7"/>
    <n v="2"/>
  </r>
  <r>
    <s v="NuevaFactura5513"/>
    <x v="2"/>
    <x v="2"/>
    <x v="1"/>
    <x v="0"/>
    <x v="0"/>
    <n v="76.989999999999995"/>
    <n v="6"/>
    <n v="23.096999999999998"/>
    <n v="485.03699999999998"/>
    <d v="2019-02-27T00:00:00"/>
    <d v="1899-12-30T17:55:00"/>
    <s v="Efectivo"/>
    <n v="461.94"/>
    <n v="23.097000000000001"/>
    <n v="6.1"/>
    <n v="2"/>
  </r>
  <r>
    <s v="NuevaFactura9523"/>
    <x v="2"/>
    <x v="2"/>
    <x v="0"/>
    <x v="0"/>
    <x v="3"/>
    <n v="23.08"/>
    <n v="6"/>
    <n v="6.9239999999999995"/>
    <n v="145.404"/>
    <d v="2019-01-24T00:00:00"/>
    <d v="1899-12-30T19:20:00"/>
    <s v="Billetera electrónica"/>
    <n v="138.47999999999999"/>
    <n v="6.9240000000000004"/>
    <n v="4.9000000000000004"/>
    <n v="1"/>
  </r>
  <r>
    <s v="NuevaFactura5598"/>
    <x v="1"/>
    <x v="1"/>
    <x v="0"/>
    <x v="1"/>
    <x v="3"/>
    <n v="10.17"/>
    <n v="1"/>
    <n v="0.50850000000000006"/>
    <n v="10.6785"/>
    <d v="2019-02-07T00:00:00"/>
    <d v="1899-12-30T14:15:00"/>
    <s v="Efectivo"/>
    <n v="10.17"/>
    <n v="0.50849999999999995"/>
    <n v="5.9"/>
    <n v="2"/>
  </r>
  <r>
    <s v="NuevaFactura2873"/>
    <x v="0"/>
    <x v="0"/>
    <x v="0"/>
    <x v="1"/>
    <x v="2"/>
    <n v="19.36"/>
    <n v="9"/>
    <n v="8.7120000000000015"/>
    <n v="182.952"/>
    <d v="2019-01-18T00:00:00"/>
    <d v="1899-12-30T18:43:00"/>
    <s v="Billetera electrónica"/>
    <n v="174.24"/>
    <n v="8.7119999999999997"/>
    <n v="8.6999999999999993"/>
    <n v="1"/>
  </r>
  <r>
    <s v="NuevaFactura2646"/>
    <x v="0"/>
    <x v="0"/>
    <x v="0"/>
    <x v="1"/>
    <x v="2"/>
    <n v="78.38"/>
    <n v="6"/>
    <n v="23.513999999999999"/>
    <n v="493.79399999999998"/>
    <d v="2019-01-10T00:00:00"/>
    <d v="1899-12-30T14:16:00"/>
    <s v="Billetera electrónica"/>
    <n v="470.28"/>
    <n v="23.513999999999999"/>
    <n v="5.8"/>
    <n v="1"/>
  </r>
  <r>
    <s v="NuevaFactura4726"/>
    <x v="2"/>
    <x v="2"/>
    <x v="0"/>
    <x v="1"/>
    <x v="0"/>
    <n v="62"/>
    <n v="8"/>
    <n v="24.8"/>
    <n v="520.79999999999995"/>
    <d v="2019-01-03T00:00:00"/>
    <d v="1899-12-30T19:08:00"/>
    <s v="Tarjeta de crédito"/>
    <n v="496"/>
    <n v="24.8"/>
    <n v="6.2"/>
    <n v="1"/>
  </r>
  <r>
    <s v="NuevaFactura5358"/>
    <x v="1"/>
    <x v="1"/>
    <x v="0"/>
    <x v="0"/>
    <x v="2"/>
    <n v="24.24"/>
    <n v="7"/>
    <n v="8.484"/>
    <n v="178.16399999999999"/>
    <d v="2019-01-27T00:00:00"/>
    <d v="1899-12-30T17:38:00"/>
    <s v="Billetera electrónica"/>
    <n v="169.68"/>
    <n v="8.484"/>
    <n v="9.4"/>
    <n v="1"/>
  </r>
  <r>
    <s v="NuevaFactura7316"/>
    <x v="2"/>
    <x v="2"/>
    <x v="1"/>
    <x v="0"/>
    <x v="1"/>
    <n v="25.45"/>
    <n v="1"/>
    <n v="1.2725"/>
    <n v="26.7225"/>
    <d v="2019-03-10T00:00:00"/>
    <d v="1899-12-30T18:10:00"/>
    <s v="Tarjeta de crédito"/>
    <n v="25.45"/>
    <n v="1.2725"/>
    <n v="5.0999999999999996"/>
    <n v="3"/>
  </r>
  <r>
    <s v="NuevaFactura9596"/>
    <x v="1"/>
    <x v="1"/>
    <x v="0"/>
    <x v="1"/>
    <x v="2"/>
    <n v="63.91"/>
    <n v="8"/>
    <n v="25.564"/>
    <n v="536.84400000000005"/>
    <d v="2019-03-13T00:00:00"/>
    <d v="1899-12-30T19:52:00"/>
    <s v="Tarjeta de crédito"/>
    <n v="511.28"/>
    <n v="25.564"/>
    <n v="4.5999999999999996"/>
    <n v="3"/>
  </r>
  <r>
    <s v="NuevaFactura5247"/>
    <x v="1"/>
    <x v="1"/>
    <x v="0"/>
    <x v="0"/>
    <x v="5"/>
    <n v="54.07"/>
    <n v="9"/>
    <n v="24.331500000000002"/>
    <n v="510.9615"/>
    <d v="2019-01-27T00:00:00"/>
    <d v="1899-12-30T14:55:00"/>
    <s v="Billetera electrónica"/>
    <n v="486.63"/>
    <n v="24.331499999999998"/>
    <n v="9.5"/>
    <n v="1"/>
  </r>
  <r>
    <s v="NuevaFactura9956"/>
    <x v="0"/>
    <x v="0"/>
    <x v="1"/>
    <x v="1"/>
    <x v="0"/>
    <n v="59.77"/>
    <n v="2"/>
    <n v="5.9770000000000003"/>
    <n v="125.517"/>
    <d v="2019-03-11T00:00:00"/>
    <d v="1899-12-30T12:01:00"/>
    <s v="Tarjeta de crédito"/>
    <n v="119.54"/>
    <n v="5.9770000000000003"/>
    <n v="5.8"/>
    <n v="3"/>
  </r>
  <r>
    <s v="NuevaFactura7465"/>
    <x v="0"/>
    <x v="0"/>
    <x v="0"/>
    <x v="1"/>
    <x v="3"/>
    <n v="88.63"/>
    <n v="3"/>
    <n v="13.294499999999999"/>
    <n v="279.18450000000001"/>
    <d v="2019-03-02T00:00:00"/>
    <d v="1899-12-30T17:36:00"/>
    <s v="Billetera electrónica"/>
    <n v="265.89"/>
    <n v="13.294499999999999"/>
    <n v="6"/>
    <n v="3"/>
  </r>
  <r>
    <s v="NuevaFactura1130"/>
    <x v="0"/>
    <x v="0"/>
    <x v="1"/>
    <x v="0"/>
    <x v="5"/>
    <n v="81.91"/>
    <n v="2"/>
    <n v="8.1910000000000007"/>
    <n v="172.011"/>
    <d v="2019-03-05T00:00:00"/>
    <d v="1899-12-30T17:43:00"/>
    <s v="Efectivo"/>
    <n v="163.82"/>
    <n v="8.1910000000000007"/>
    <n v="7.8"/>
    <n v="3"/>
  </r>
  <r>
    <s v="NuevaFactura3538"/>
    <x v="2"/>
    <x v="2"/>
    <x v="0"/>
    <x v="1"/>
    <x v="1"/>
    <n v="87.87"/>
    <n v="9"/>
    <n v="39.541500000000006"/>
    <n v="830.37149999999997"/>
    <d v="2019-01-31T00:00:00"/>
    <d v="1899-12-30T20:32:00"/>
    <s v="Billetera electrónica"/>
    <n v="790.83"/>
    <n v="39.541499999999999"/>
    <n v="5.6"/>
    <n v="1"/>
  </r>
  <r>
    <s v="NuevaFactura9844"/>
    <x v="2"/>
    <x v="2"/>
    <x v="1"/>
    <x v="0"/>
    <x v="2"/>
    <n v="97.37"/>
    <n v="10"/>
    <n v="48.685000000000002"/>
    <n v="1022.385"/>
    <d v="2019-01-15T00:00:00"/>
    <d v="1899-12-30T13:48:00"/>
    <s v="Tarjeta de crédito"/>
    <n v="973.7"/>
    <n v="48.685000000000002"/>
    <n v="4.9000000000000004"/>
    <n v="1"/>
  </r>
  <r>
    <s v="NuevaFactura6757"/>
    <x v="0"/>
    <x v="0"/>
    <x v="0"/>
    <x v="0"/>
    <x v="1"/>
    <n v="94.64"/>
    <n v="3"/>
    <n v="14.196000000000002"/>
    <n v="298.11599999999999"/>
    <d v="2019-02-21T00:00:00"/>
    <d v="1899-12-30T16:55:00"/>
    <s v="Efectivo"/>
    <n v="283.92"/>
    <n v="14.196"/>
    <n v="5.5"/>
    <n v="2"/>
  </r>
  <r>
    <s v="NuevaFactura5042"/>
    <x v="0"/>
    <x v="0"/>
    <x v="1"/>
    <x v="0"/>
    <x v="0"/>
    <n v="79.739999999999995"/>
    <n v="1"/>
    <n v="3.9870000000000001"/>
    <n v="83.727000000000004"/>
    <d v="2019-03-06T00:00:00"/>
    <d v="1899-12-30T10:36:00"/>
    <s v="Billetera electrónica"/>
    <n v="79.739999999999995"/>
    <n v="3.9870000000000001"/>
    <n v="7.3"/>
    <n v="3"/>
  </r>
  <r>
    <s v="NuevaFactura5595"/>
    <x v="0"/>
    <x v="0"/>
    <x v="1"/>
    <x v="1"/>
    <x v="2"/>
    <n v="23.75"/>
    <n v="4"/>
    <n v="4.75"/>
    <n v="99.75"/>
    <d v="2019-03-16T00:00:00"/>
    <d v="1899-12-30T11:22:00"/>
    <s v="Efectivo"/>
    <n v="95"/>
    <n v="4.75"/>
    <n v="5.2"/>
    <n v="3"/>
  </r>
  <r>
    <s v="NuevaFactura1473"/>
    <x v="2"/>
    <x v="2"/>
    <x v="0"/>
    <x v="1"/>
    <x v="1"/>
    <n v="18.93"/>
    <n v="6"/>
    <n v="5.6790000000000003"/>
    <n v="119.259"/>
    <d v="2019-02-10T00:00:00"/>
    <d v="1899-12-30T12:45:00"/>
    <s v="Tarjeta de crédito"/>
    <n v="113.58"/>
    <n v="5.6790000000000003"/>
    <n v="8.1"/>
    <n v="2"/>
  </r>
  <r>
    <s v="NuevaFactura6290"/>
    <x v="2"/>
    <x v="2"/>
    <x v="0"/>
    <x v="0"/>
    <x v="3"/>
    <n v="64.83"/>
    <n v="2"/>
    <n v="6.4830000000000005"/>
    <n v="136.143"/>
    <d v="2019-01-08T00:00:00"/>
    <d v="1899-12-30T11:59:00"/>
    <s v="Tarjeta de crédito"/>
    <n v="129.66"/>
    <n v="6.4829999999999997"/>
    <n v="8"/>
    <n v="1"/>
  </r>
  <r>
    <s v="NuevaFactura1981"/>
    <x v="0"/>
    <x v="0"/>
    <x v="1"/>
    <x v="0"/>
    <x v="0"/>
    <n v="15.8"/>
    <n v="3"/>
    <n v="2.3700000000000006"/>
    <n v="49.77"/>
    <d v="2019-03-25T00:00:00"/>
    <d v="1899-12-30T18:02:00"/>
    <s v="Efectivo"/>
    <n v="47.4"/>
    <n v="2.37"/>
    <n v="9.5"/>
    <n v="3"/>
  </r>
  <r>
    <s v="NuevaFactura7300"/>
    <x v="1"/>
    <x v="1"/>
    <x v="1"/>
    <x v="1"/>
    <x v="5"/>
    <n v="12.78"/>
    <n v="1"/>
    <n v="0.63900000000000001"/>
    <n v="13.419"/>
    <d v="2019-01-08T00:00:00"/>
    <d v="1899-12-30T14:11:00"/>
    <s v="Billetera electrónica"/>
    <n v="12.78"/>
    <n v="0.63900000000000001"/>
    <n v="9.5"/>
    <n v="1"/>
  </r>
  <r>
    <s v="NuevaFactura1213"/>
    <x v="2"/>
    <x v="2"/>
    <x v="1"/>
    <x v="1"/>
    <x v="1"/>
    <n v="45.35"/>
    <n v="6"/>
    <n v="13.605000000000002"/>
    <n v="285.70499999999998"/>
    <d v="2019-01-31T00:00:00"/>
    <d v="1899-12-30T13:44:00"/>
    <s v="Billetera electrónica"/>
    <n v="272.10000000000002"/>
    <n v="13.605"/>
    <n v="6.1"/>
    <n v="1"/>
  </r>
  <r>
    <s v="NuevaFactura6726"/>
    <x v="0"/>
    <x v="0"/>
    <x v="1"/>
    <x v="1"/>
    <x v="3"/>
    <n v="98.09"/>
    <n v="9"/>
    <n v="44.140500000000003"/>
    <n v="926.95050000000003"/>
    <d v="2019-02-17T00:00:00"/>
    <d v="1899-12-30T19:41:00"/>
    <s v="Efectivo"/>
    <n v="882.81"/>
    <n v="44.140500000000003"/>
    <n v="9.3000000000000007"/>
    <n v="2"/>
  </r>
  <r>
    <s v="NuevaFactura9857"/>
    <x v="2"/>
    <x v="2"/>
    <x v="0"/>
    <x v="0"/>
    <x v="0"/>
    <n v="25.32"/>
    <n v="8"/>
    <n v="10.128"/>
    <n v="212.68799999999999"/>
    <d v="2019-03-05T00:00:00"/>
    <d v="1899-12-30T20:24:00"/>
    <s v="Billetera electrónica"/>
    <n v="202.56"/>
    <n v="10.128"/>
    <n v="8.6999999999999993"/>
    <n v="3"/>
  </r>
  <r>
    <s v="NuevaFactura5373"/>
    <x v="1"/>
    <x v="1"/>
    <x v="1"/>
    <x v="1"/>
    <x v="4"/>
    <n v="31.77"/>
    <n v="4"/>
    <n v="6.3540000000000001"/>
    <n v="133.434"/>
    <d v="2019-01-14T00:00:00"/>
    <d v="1899-12-30T14:43:00"/>
    <s v="Billetera electrónica"/>
    <n v="127.08"/>
    <n v="6.3540000000000001"/>
    <n v="6.2"/>
    <n v="1"/>
  </r>
  <r>
    <s v="NuevaFactura3641"/>
    <x v="2"/>
    <x v="2"/>
    <x v="1"/>
    <x v="0"/>
    <x v="3"/>
    <n v="90.28"/>
    <n v="9"/>
    <n v="40.626000000000005"/>
    <n v="853.14599999999996"/>
    <d v="2019-02-08T00:00:00"/>
    <d v="1899-12-30T11:15:00"/>
    <s v="Billetera electrónica"/>
    <n v="812.52"/>
    <n v="40.625999999999998"/>
    <n v="7.2"/>
    <n v="2"/>
  </r>
  <r>
    <s v="NuevaFactura3781"/>
    <x v="0"/>
    <x v="0"/>
    <x v="1"/>
    <x v="0"/>
    <x v="5"/>
    <n v="12.09"/>
    <n v="1"/>
    <n v="0.60450000000000004"/>
    <n v="12.6945"/>
    <d v="2019-01-26T00:00:00"/>
    <d v="1899-12-30T18:19:00"/>
    <s v="Tarjeta de crédito"/>
    <n v="12.09"/>
    <n v="0.60450000000000004"/>
    <n v="8.1999999999999993"/>
    <n v="1"/>
  </r>
  <r>
    <s v="NuevaFactura2939"/>
    <x v="2"/>
    <x v="2"/>
    <x v="0"/>
    <x v="1"/>
    <x v="4"/>
    <n v="57.89"/>
    <n v="2"/>
    <n v="5.7890000000000006"/>
    <n v="121.569"/>
    <d v="2019-01-17T00:00:00"/>
    <d v="1899-12-30T10:37:00"/>
    <s v="Billetera electrónica"/>
    <n v="115.78"/>
    <n v="5.7889999999999997"/>
    <n v="8.9"/>
    <n v="1"/>
  </r>
  <r>
    <s v="NuevaFactura2039"/>
    <x v="1"/>
    <x v="1"/>
    <x v="0"/>
    <x v="1"/>
    <x v="5"/>
    <n v="99.82"/>
    <n v="9"/>
    <n v="44.918999999999997"/>
    <n v="943.29899999999998"/>
    <d v="2019-03-27T00:00:00"/>
    <d v="1899-12-30T10:43:00"/>
    <s v="Efectivo"/>
    <n v="898.38"/>
    <n v="44.918999999999997"/>
    <n v="6.6"/>
    <n v="3"/>
  </r>
  <r>
    <s v="NuevaFactura6222"/>
    <x v="1"/>
    <x v="1"/>
    <x v="1"/>
    <x v="0"/>
    <x v="3"/>
    <n v="23.75"/>
    <n v="9"/>
    <n v="10.6875"/>
    <n v="224.4375"/>
    <d v="2019-01-31T00:00:00"/>
    <d v="1899-12-30T12:02:00"/>
    <s v="Efectivo"/>
    <n v="213.75"/>
    <n v="10.6875"/>
    <n v="9.5"/>
    <n v="1"/>
  </r>
  <r>
    <s v="NuevaFactura3766"/>
    <x v="0"/>
    <x v="0"/>
    <x v="1"/>
    <x v="1"/>
    <x v="0"/>
    <n v="96.58"/>
    <n v="2"/>
    <n v="9.6580000000000013"/>
    <n v="202.81800000000001"/>
    <d v="2019-03-15T00:00:00"/>
    <d v="1899-12-30T10:12:00"/>
    <s v="Tarjeta de crédito"/>
    <n v="193.16"/>
    <n v="9.6579999999999995"/>
    <n v="5.0999999999999996"/>
    <n v="3"/>
  </r>
  <r>
    <s v="NuevaFactura5335"/>
    <x v="0"/>
    <x v="0"/>
    <x v="0"/>
    <x v="1"/>
    <x v="2"/>
    <n v="19.36"/>
    <n v="9"/>
    <n v="8.7120000000000015"/>
    <n v="182.952"/>
    <d v="2019-01-18T00:00:00"/>
    <d v="1899-12-30T18:43:00"/>
    <s v="Billetera electrónica"/>
    <n v="174.24"/>
    <n v="8.7119999999999997"/>
    <n v="8.6999999999999993"/>
    <n v="1"/>
  </r>
  <r>
    <s v="NuevaFactura3719"/>
    <x v="2"/>
    <x v="2"/>
    <x v="0"/>
    <x v="1"/>
    <x v="5"/>
    <n v="81.31"/>
    <n v="7"/>
    <n v="28.458500000000004"/>
    <n v="597.62850000000003"/>
    <d v="2019-03-01T00:00:00"/>
    <d v="1899-12-30T19:49:00"/>
    <s v="Billetera electrónica"/>
    <n v="569.16999999999996"/>
    <n v="28.458500000000001"/>
    <n v="6.3"/>
    <n v="3"/>
  </r>
  <r>
    <s v="NuevaFactura1032"/>
    <x v="1"/>
    <x v="1"/>
    <x v="0"/>
    <x v="1"/>
    <x v="5"/>
    <n v="15.43"/>
    <n v="1"/>
    <n v="0.77150000000000007"/>
    <n v="16.201499999999999"/>
    <d v="2019-01-25T00:00:00"/>
    <d v="1899-12-30T15:46:00"/>
    <s v="Tarjeta de crédito"/>
    <n v="15.43"/>
    <n v="0.77149999999999996"/>
    <n v="6.1"/>
    <n v="1"/>
  </r>
  <r>
    <s v="NuevaFactura2201"/>
    <x v="2"/>
    <x v="2"/>
    <x v="1"/>
    <x v="0"/>
    <x v="5"/>
    <n v="60.96"/>
    <n v="2"/>
    <n v="6.0960000000000001"/>
    <n v="128.01599999999999"/>
    <d v="2019-01-25T00:00:00"/>
    <d v="1899-12-30T19:39:00"/>
    <s v="Tarjeta de crédito"/>
    <n v="121.92"/>
    <n v="6.0960000000000001"/>
    <n v="4.9000000000000004"/>
    <n v="1"/>
  </r>
  <r>
    <s v="NuevaFactura7813"/>
    <x v="0"/>
    <x v="0"/>
    <x v="0"/>
    <x v="0"/>
    <x v="2"/>
    <n v="72.42"/>
    <n v="3"/>
    <n v="10.863"/>
    <n v="228.12299999999999"/>
    <d v="2019-03-29T00:00:00"/>
    <d v="1899-12-30T16:54:00"/>
    <s v="Billetera electrónica"/>
    <n v="217.26"/>
    <n v="10.863"/>
    <n v="8.1999999999999993"/>
    <n v="3"/>
  </r>
  <r>
    <s v="NuevaFactura4390"/>
    <x v="1"/>
    <x v="1"/>
    <x v="1"/>
    <x v="1"/>
    <x v="2"/>
    <n v="22.96"/>
    <n v="1"/>
    <n v="1.1480000000000001"/>
    <n v="24.108000000000001"/>
    <d v="2019-01-30T00:00:00"/>
    <d v="1899-12-30T20:47:00"/>
    <s v="Efectivo"/>
    <n v="22.96"/>
    <n v="1.1479999999999999"/>
    <n v="4.3"/>
    <n v="1"/>
  </r>
  <r>
    <s v="NuevaFactura4480"/>
    <x v="2"/>
    <x v="2"/>
    <x v="0"/>
    <x v="0"/>
    <x v="4"/>
    <n v="73.05"/>
    <n v="10"/>
    <n v="36.524999999999999"/>
    <n v="767.02499999999998"/>
    <d v="2019-03-03T00:00:00"/>
    <d v="1899-12-30T12:25:00"/>
    <s v="Tarjeta de crédito"/>
    <n v="730.5"/>
    <n v="36.524999999999999"/>
    <n v="8.6999999999999993"/>
    <n v="3"/>
  </r>
  <r>
    <s v="NuevaFactura9407"/>
    <x v="0"/>
    <x v="0"/>
    <x v="1"/>
    <x v="0"/>
    <x v="1"/>
    <n v="75.06"/>
    <n v="9"/>
    <n v="33.777000000000001"/>
    <n v="709.31700000000001"/>
    <d v="2019-03-19T00:00:00"/>
    <d v="1899-12-30T13:25:00"/>
    <s v="Billetera electrónica"/>
    <n v="675.54"/>
    <n v="33.777000000000001"/>
    <n v="6.2"/>
    <n v="3"/>
  </r>
  <r>
    <s v="NuevaFactura8692"/>
    <x v="0"/>
    <x v="0"/>
    <x v="1"/>
    <x v="1"/>
    <x v="0"/>
    <n v="59.77"/>
    <n v="2"/>
    <n v="5.9770000000000003"/>
    <n v="125.517"/>
    <d v="2019-03-11T00:00:00"/>
    <d v="1899-12-30T12:01:00"/>
    <s v="Tarjeta de crédito"/>
    <n v="119.54"/>
    <n v="5.9770000000000003"/>
    <n v="5.8"/>
    <n v="3"/>
  </r>
  <r>
    <s v="NuevaFactura6134"/>
    <x v="2"/>
    <x v="2"/>
    <x v="1"/>
    <x v="0"/>
    <x v="3"/>
    <n v="90.28"/>
    <n v="9"/>
    <n v="40.626000000000005"/>
    <n v="853.14599999999996"/>
    <d v="2019-02-08T00:00:00"/>
    <d v="1899-12-30T11:15:00"/>
    <s v="Billetera electrónica"/>
    <n v="812.52"/>
    <n v="40.625999999999998"/>
    <n v="7.2"/>
    <n v="2"/>
  </r>
  <r>
    <s v="NuevaFactura3521"/>
    <x v="0"/>
    <x v="0"/>
    <x v="1"/>
    <x v="0"/>
    <x v="1"/>
    <n v="26.31"/>
    <n v="5"/>
    <n v="6.5774999999999997"/>
    <n v="138.1275"/>
    <d v="2019-01-18T00:00:00"/>
    <d v="1899-12-30T20:59:00"/>
    <s v="Tarjeta de crédito"/>
    <n v="131.55000000000001"/>
    <n v="6.5774999999999997"/>
    <n v="8.8000000000000007"/>
    <n v="1"/>
  </r>
  <r>
    <s v="NuevaFactura2145"/>
    <x v="1"/>
    <x v="1"/>
    <x v="1"/>
    <x v="0"/>
    <x v="4"/>
    <n v="41.24"/>
    <n v="4"/>
    <n v="8.2480000000000011"/>
    <n v="173.208"/>
    <d v="2019-02-19T00:00:00"/>
    <d v="1899-12-30T16:23:00"/>
    <s v="Efectivo"/>
    <n v="164.96"/>
    <n v="8.2479999999999993"/>
    <n v="7.1"/>
    <n v="2"/>
  </r>
  <r>
    <s v="NuevaFactura9764"/>
    <x v="2"/>
    <x v="2"/>
    <x v="1"/>
    <x v="1"/>
    <x v="3"/>
    <n v="44.63"/>
    <n v="6"/>
    <n v="13.389000000000003"/>
    <n v="281.16899999999998"/>
    <d v="2019-01-02T00:00:00"/>
    <d v="1899-12-30T20:08:00"/>
    <s v="Tarjeta de crédito"/>
    <n v="267.77999999999997"/>
    <n v="13.388999999999999"/>
    <n v="5.0999999999999996"/>
    <n v="1"/>
  </r>
  <r>
    <s v="NuevaFactura8147"/>
    <x v="2"/>
    <x v="2"/>
    <x v="1"/>
    <x v="0"/>
    <x v="3"/>
    <n v="24.77"/>
    <n v="5"/>
    <n v="6.1924999999999999"/>
    <n v="130.04249999999999"/>
    <d v="2019-03-24T00:00:00"/>
    <d v="1899-12-30T18:27:00"/>
    <s v="Efectivo"/>
    <n v="123.85"/>
    <n v="6.1924999999999999"/>
    <n v="8.5"/>
    <n v="3"/>
  </r>
  <r>
    <s v="NuevaFactura9598"/>
    <x v="2"/>
    <x v="2"/>
    <x v="0"/>
    <x v="1"/>
    <x v="1"/>
    <n v="18.93"/>
    <n v="6"/>
    <n v="5.6790000000000003"/>
    <n v="119.259"/>
    <d v="2019-02-10T00:00:00"/>
    <d v="1899-12-30T12:45:00"/>
    <s v="Tarjeta de crédito"/>
    <n v="113.58"/>
    <n v="5.6790000000000003"/>
    <n v="8.1"/>
    <n v="2"/>
  </r>
  <r>
    <s v="NuevaFactura5342"/>
    <x v="2"/>
    <x v="2"/>
    <x v="1"/>
    <x v="1"/>
    <x v="1"/>
    <n v="79.39"/>
    <n v="10"/>
    <n v="39.695"/>
    <n v="833.59500000000003"/>
    <d v="2019-02-07T00:00:00"/>
    <d v="1899-12-30T20:24:00"/>
    <s v="Efectivo"/>
    <n v="793.9"/>
    <n v="39.695"/>
    <n v="6.2"/>
    <n v="2"/>
  </r>
  <r>
    <s v="NuevaFactura7267"/>
    <x v="1"/>
    <x v="1"/>
    <x v="1"/>
    <x v="1"/>
    <x v="5"/>
    <n v="90.22"/>
    <n v="3"/>
    <n v="13.532999999999999"/>
    <n v="284.19299999999998"/>
    <d v="2019-02-18T00:00:00"/>
    <d v="1899-12-30T19:39:00"/>
    <s v="Efectivo"/>
    <n v="270.66000000000003"/>
    <n v="13.532999999999999"/>
    <n v="6.2"/>
    <n v="2"/>
  </r>
  <r>
    <s v="NuevaFactura3689"/>
    <x v="2"/>
    <x v="2"/>
    <x v="0"/>
    <x v="0"/>
    <x v="0"/>
    <n v="27.07"/>
    <n v="1"/>
    <n v="1.3535000000000001"/>
    <n v="28.423500000000001"/>
    <d v="2019-01-12T00:00:00"/>
    <d v="1899-12-30T20:07:00"/>
    <s v="Tarjeta de crédito"/>
    <n v="27.07"/>
    <n v="1.3534999999999999"/>
    <n v="5.3"/>
    <n v="1"/>
  </r>
  <r>
    <s v="NuevaFactura9527"/>
    <x v="0"/>
    <x v="0"/>
    <x v="0"/>
    <x v="1"/>
    <x v="0"/>
    <n v="48.63"/>
    <n v="10"/>
    <n v="24.315000000000001"/>
    <n v="510.61500000000001"/>
    <d v="2019-03-04T00:00:00"/>
    <d v="1899-12-30T12:44:00"/>
    <s v="Efectivo"/>
    <n v="486.3"/>
    <n v="24.315000000000001"/>
    <n v="8.8000000000000007"/>
    <n v="3"/>
  </r>
  <r>
    <s v="NuevaFactura9114"/>
    <x v="0"/>
    <x v="0"/>
    <x v="1"/>
    <x v="0"/>
    <x v="2"/>
    <n v="28.32"/>
    <n v="5"/>
    <n v="7.08"/>
    <n v="148.68"/>
    <d v="2019-03-11T00:00:00"/>
    <d v="1899-12-30T13:28:00"/>
    <s v="Billetera electrónica"/>
    <n v="141.6"/>
    <n v="7.08"/>
    <n v="6.2"/>
    <n v="3"/>
  </r>
  <r>
    <s v="NuevaFactura5951"/>
    <x v="0"/>
    <x v="0"/>
    <x v="0"/>
    <x v="0"/>
    <x v="3"/>
    <n v="21.98"/>
    <n v="7"/>
    <n v="7.6930000000000014"/>
    <n v="161.553"/>
    <d v="2019-01-10T00:00:00"/>
    <d v="1899-12-30T16:42:00"/>
    <s v="Billetera electrónica"/>
    <n v="153.86000000000001"/>
    <n v="7.6929999999999996"/>
    <n v="5.0999999999999996"/>
    <n v="1"/>
  </r>
  <r>
    <s v="NuevaFactura7957"/>
    <x v="2"/>
    <x v="2"/>
    <x v="0"/>
    <x v="1"/>
    <x v="3"/>
    <n v="78.069999999999993"/>
    <n v="9"/>
    <n v="35.131499999999996"/>
    <n v="737.76149999999996"/>
    <d v="2019-01-28T00:00:00"/>
    <d v="1899-12-30T12:43:00"/>
    <s v="Efectivo"/>
    <n v="702.63"/>
    <n v="35.131500000000003"/>
    <n v="4.5"/>
    <n v="1"/>
  </r>
  <r>
    <s v="NuevaFactura2602"/>
    <x v="1"/>
    <x v="1"/>
    <x v="1"/>
    <x v="0"/>
    <x v="4"/>
    <n v="57.29"/>
    <n v="6"/>
    <n v="17.187000000000001"/>
    <n v="360.92700000000002"/>
    <d v="2019-03-21T00:00:00"/>
    <d v="1899-12-30T17:04:00"/>
    <s v="Billetera electrónica"/>
    <n v="343.74"/>
    <n v="17.187000000000001"/>
    <n v="5.9"/>
    <n v="3"/>
  </r>
  <r>
    <s v="NuevaFactura9297"/>
    <x v="2"/>
    <x v="2"/>
    <x v="0"/>
    <x v="1"/>
    <x v="1"/>
    <n v="87.87"/>
    <n v="9"/>
    <n v="39.541500000000006"/>
    <n v="830.37149999999997"/>
    <d v="2019-01-31T00:00:00"/>
    <d v="1899-12-30T20:32:00"/>
    <s v="Billetera electrónica"/>
    <n v="790.83"/>
    <n v="39.541499999999999"/>
    <n v="5.6"/>
    <n v="1"/>
  </r>
  <r>
    <s v="NuevaFactura5929"/>
    <x v="1"/>
    <x v="1"/>
    <x v="0"/>
    <x v="0"/>
    <x v="2"/>
    <n v="12.73"/>
    <n v="2"/>
    <n v="1.2730000000000001"/>
    <n v="26.733000000000001"/>
    <d v="2019-02-22T00:00:00"/>
    <d v="1899-12-30T12:10:00"/>
    <s v="Tarjeta de crédito"/>
    <n v="25.46"/>
    <n v="1.2729999999999999"/>
    <n v="5.2"/>
    <n v="2"/>
  </r>
  <r>
    <s v="NuevaFactura7984"/>
    <x v="0"/>
    <x v="0"/>
    <x v="0"/>
    <x v="1"/>
    <x v="5"/>
    <n v="55.45"/>
    <n v="1"/>
    <n v="2.7725000000000004"/>
    <n v="58.222499999999997"/>
    <d v="2019-02-26T00:00:00"/>
    <d v="1899-12-30T17:46:00"/>
    <s v="Tarjeta de crédito"/>
    <n v="55.45"/>
    <n v="2.7725"/>
    <n v="4.9000000000000004"/>
    <n v="2"/>
  </r>
  <r>
    <s v="NuevaFactura1533"/>
    <x v="1"/>
    <x v="1"/>
    <x v="1"/>
    <x v="1"/>
    <x v="4"/>
    <n v="27.22"/>
    <n v="3"/>
    <n v="4.0830000000000002"/>
    <n v="85.742999999999995"/>
    <d v="2019-01-07T00:00:00"/>
    <d v="1899-12-30T12:37:00"/>
    <s v="Efectivo"/>
    <n v="81.66"/>
    <n v="4.0830000000000002"/>
    <n v="7.3"/>
    <n v="1"/>
  </r>
  <r>
    <s v="NuevaFactura8623"/>
    <x v="1"/>
    <x v="1"/>
    <x v="1"/>
    <x v="0"/>
    <x v="5"/>
    <n v="31.73"/>
    <n v="9"/>
    <n v="14.278500000000001"/>
    <n v="299.8485"/>
    <d v="2019-01-08T00:00:00"/>
    <d v="1899-12-30T16:17:00"/>
    <s v="Tarjeta de crédito"/>
    <n v="285.57"/>
    <n v="14.278499999999999"/>
    <n v="5.9"/>
    <n v="1"/>
  </r>
  <r>
    <s v="NuevaFactura5026"/>
    <x v="0"/>
    <x v="0"/>
    <x v="0"/>
    <x v="0"/>
    <x v="2"/>
    <n v="88.79"/>
    <n v="8"/>
    <n v="35.516000000000005"/>
    <n v="745.83600000000001"/>
    <d v="2019-02-17T00:00:00"/>
    <d v="1899-12-30T17:09:00"/>
    <s v="Efectivo"/>
    <n v="710.32"/>
    <n v="35.515999999999998"/>
    <n v="4.0999999999999996"/>
    <n v="2"/>
  </r>
  <r>
    <s v="NuevaFactura5778"/>
    <x v="2"/>
    <x v="2"/>
    <x v="0"/>
    <x v="0"/>
    <x v="1"/>
    <n v="35.74"/>
    <n v="8"/>
    <n v="14.296000000000001"/>
    <n v="300.21600000000001"/>
    <d v="2019-02-17T00:00:00"/>
    <d v="1899-12-30T15:28:00"/>
    <s v="Billetera electrónica"/>
    <n v="285.92"/>
    <n v="14.295999999999999"/>
    <n v="4.9000000000000004"/>
    <n v="2"/>
  </r>
  <r>
    <s v="NuevaFactura1939"/>
    <x v="0"/>
    <x v="0"/>
    <x v="1"/>
    <x v="0"/>
    <x v="1"/>
    <n v="23.46"/>
    <n v="6"/>
    <n v="7.0380000000000003"/>
    <n v="147.798"/>
    <d v="2019-01-13T00:00:00"/>
    <d v="1899-12-30T19:14:00"/>
    <s v="Billetera electrónica"/>
    <n v="140.76"/>
    <n v="7.0380000000000003"/>
    <n v="6.4"/>
    <n v="1"/>
  </r>
  <r>
    <s v="NuevaFactura4204"/>
    <x v="0"/>
    <x v="0"/>
    <x v="0"/>
    <x v="1"/>
    <x v="4"/>
    <n v="92.29"/>
    <n v="5"/>
    <n v="23.072500000000005"/>
    <n v="484.52249999999998"/>
    <d v="2019-02-20T00:00:00"/>
    <d v="1899-12-30T15:55:00"/>
    <s v="Tarjeta de crédito"/>
    <n v="461.45"/>
    <n v="23.072500000000002"/>
    <n v="9"/>
    <n v="2"/>
  </r>
  <r>
    <s v="NuevaFactura2399"/>
    <x v="2"/>
    <x v="2"/>
    <x v="0"/>
    <x v="1"/>
    <x v="2"/>
    <n v="71.86"/>
    <n v="8"/>
    <n v="28.744"/>
    <n v="603.62400000000002"/>
    <d v="2019-03-06T00:00:00"/>
    <d v="1899-12-30T15:07:00"/>
    <s v="Tarjeta de crédito"/>
    <n v="574.88"/>
    <n v="28.744"/>
    <n v="6.2"/>
    <n v="3"/>
  </r>
  <r>
    <s v="NuevaFactura7102"/>
    <x v="1"/>
    <x v="1"/>
    <x v="1"/>
    <x v="0"/>
    <x v="4"/>
    <n v="16.48"/>
    <n v="6"/>
    <n v="4.944"/>
    <n v="103.824"/>
    <d v="2019-02-07T00:00:00"/>
    <d v="1899-12-30T18:23:00"/>
    <s v="Billetera electrónica"/>
    <n v="98.88"/>
    <n v="4.944"/>
    <n v="9.9"/>
    <n v="2"/>
  </r>
  <r>
    <s v="NuevaFactura1740"/>
    <x v="0"/>
    <x v="0"/>
    <x v="1"/>
    <x v="1"/>
    <x v="2"/>
    <n v="18.28"/>
    <n v="1"/>
    <n v="0.91400000000000015"/>
    <n v="19.193999999999999"/>
    <d v="2019-03-22T00:00:00"/>
    <d v="1899-12-30T15:05:00"/>
    <s v="Tarjeta de crédito"/>
    <n v="18.28"/>
    <n v="0.91400000000000003"/>
    <n v="8.3000000000000007"/>
    <n v="3"/>
  </r>
  <r>
    <s v="NuevaFactura8596"/>
    <x v="2"/>
    <x v="2"/>
    <x v="1"/>
    <x v="0"/>
    <x v="5"/>
    <n v="47.44"/>
    <n v="1"/>
    <n v="2.3719999999999999"/>
    <n v="49.811999999999998"/>
    <d v="2019-02-22T00:00:00"/>
    <d v="1899-12-30T18:19:00"/>
    <s v="Tarjeta de crédito"/>
    <n v="47.44"/>
    <n v="2.3719999999999999"/>
    <n v="6.8"/>
    <n v="2"/>
  </r>
  <r>
    <s v="NuevaFactura3549"/>
    <x v="2"/>
    <x v="2"/>
    <x v="0"/>
    <x v="0"/>
    <x v="5"/>
    <n v="97.61"/>
    <n v="6"/>
    <n v="29.283000000000001"/>
    <n v="614.94299999999998"/>
    <d v="2019-01-07T00:00:00"/>
    <d v="1899-12-30T15:01:00"/>
    <s v="Billetera electrónica"/>
    <n v="585.66"/>
    <n v="29.283000000000001"/>
    <n v="9.9"/>
    <n v="1"/>
  </r>
  <r>
    <s v="NuevaFactura4860"/>
    <x v="1"/>
    <x v="1"/>
    <x v="0"/>
    <x v="0"/>
    <x v="3"/>
    <n v="64.97"/>
    <n v="5"/>
    <n v="16.242500000000003"/>
    <n v="341.09249999999997"/>
    <d v="2019-02-08T00:00:00"/>
    <d v="1899-12-30T12:52:00"/>
    <s v="Tarjeta de crédito"/>
    <n v="324.85000000000002"/>
    <n v="16.2425"/>
    <n v="6.5"/>
    <n v="2"/>
  </r>
  <r>
    <s v="NuevaFactura5349"/>
    <x v="2"/>
    <x v="2"/>
    <x v="1"/>
    <x v="0"/>
    <x v="5"/>
    <n v="25.56"/>
    <n v="7"/>
    <n v="8.9459999999999997"/>
    <n v="187.86600000000001"/>
    <d v="2019-02-02T00:00:00"/>
    <d v="1899-12-30T20:42:00"/>
    <s v="Efectivo"/>
    <n v="178.92"/>
    <n v="8.9459999999999997"/>
    <n v="7.1"/>
    <n v="2"/>
  </r>
  <r>
    <s v="NuevaFactura5883"/>
    <x v="0"/>
    <x v="0"/>
    <x v="1"/>
    <x v="0"/>
    <x v="1"/>
    <n v="46.61"/>
    <n v="2"/>
    <n v="4.6610000000000005"/>
    <n v="97.881"/>
    <d v="2019-02-26T00:00:00"/>
    <d v="1899-12-30T12:28:00"/>
    <s v="Tarjeta de crédito"/>
    <n v="93.22"/>
    <n v="4.6609999999999996"/>
    <n v="6.6"/>
    <n v="2"/>
  </r>
  <r>
    <s v="NuevaFactura1718"/>
    <x v="1"/>
    <x v="1"/>
    <x v="0"/>
    <x v="0"/>
    <x v="2"/>
    <n v="21.82"/>
    <n v="10"/>
    <n v="10.91"/>
    <n v="229.11"/>
    <d v="2019-01-07T00:00:00"/>
    <d v="1899-12-30T17:36:00"/>
    <s v="Efectivo"/>
    <n v="218.2"/>
    <n v="10.91"/>
    <n v="7.1"/>
    <n v="1"/>
  </r>
  <r>
    <s v="NuevaFactura4189"/>
    <x v="1"/>
    <x v="1"/>
    <x v="1"/>
    <x v="1"/>
    <x v="5"/>
    <n v="90.22"/>
    <n v="3"/>
    <n v="13.532999999999999"/>
    <n v="284.19299999999998"/>
    <d v="2019-02-18T00:00:00"/>
    <d v="1899-12-30T19:39:00"/>
    <s v="Efectivo"/>
    <n v="270.66000000000003"/>
    <n v="13.532999999999999"/>
    <n v="6.2"/>
    <n v="2"/>
  </r>
  <r>
    <s v="NuevaFactura9420"/>
    <x v="2"/>
    <x v="2"/>
    <x v="0"/>
    <x v="0"/>
    <x v="3"/>
    <n v="11.85"/>
    <n v="8"/>
    <n v="4.74"/>
    <n v="99.54"/>
    <d v="2019-01-09T00:00:00"/>
    <d v="1899-12-30T16:34:00"/>
    <s v="Efectivo"/>
    <n v="94.8"/>
    <n v="4.74"/>
    <n v="4.0999999999999996"/>
    <n v="1"/>
  </r>
  <r>
    <s v="NuevaFactura9026"/>
    <x v="0"/>
    <x v="0"/>
    <x v="0"/>
    <x v="0"/>
    <x v="3"/>
    <n v="27.93"/>
    <n v="5"/>
    <n v="6.9825000000000008"/>
    <n v="146.63249999999999"/>
    <d v="2019-01-29T00:00:00"/>
    <d v="1899-12-30T15:48:00"/>
    <s v="Efectivo"/>
    <n v="139.65"/>
    <n v="6.9824999999999999"/>
    <n v="5.9"/>
    <n v="1"/>
  </r>
  <r>
    <s v="NuevaFactura6672"/>
    <x v="1"/>
    <x v="1"/>
    <x v="1"/>
    <x v="1"/>
    <x v="5"/>
    <n v="62.12"/>
    <n v="10"/>
    <n v="31.06"/>
    <n v="652.26"/>
    <d v="2019-02-11T00:00:00"/>
    <d v="1899-12-30T16:19:00"/>
    <s v="Efectivo"/>
    <n v="621.20000000000005"/>
    <n v="31.06"/>
    <n v="5.9"/>
    <n v="2"/>
  </r>
  <r>
    <s v="NuevaFactura6740"/>
    <x v="1"/>
    <x v="1"/>
    <x v="0"/>
    <x v="0"/>
    <x v="4"/>
    <n v="38.42"/>
    <n v="1"/>
    <n v="1.9210000000000003"/>
    <n v="40.341000000000001"/>
    <d v="2019-02-02T00:00:00"/>
    <d v="1899-12-30T16:33:00"/>
    <s v="Efectivo"/>
    <n v="38.42"/>
    <n v="1.921"/>
    <n v="8.6"/>
    <n v="2"/>
  </r>
  <r>
    <s v="NuevaFactura6956"/>
    <x v="0"/>
    <x v="0"/>
    <x v="1"/>
    <x v="0"/>
    <x v="1"/>
    <n v="60.88"/>
    <n v="9"/>
    <n v="27.396000000000004"/>
    <n v="575.31600000000003"/>
    <d v="2019-01-15T00:00:00"/>
    <d v="1899-12-30T17:17:00"/>
    <s v="Billetera electrónica"/>
    <n v="547.91999999999996"/>
    <n v="27.396000000000001"/>
    <n v="4.7"/>
    <n v="1"/>
  </r>
  <r>
    <s v="NuevaFactura3487"/>
    <x v="0"/>
    <x v="0"/>
    <x v="0"/>
    <x v="0"/>
    <x v="2"/>
    <n v="70.319999999999993"/>
    <n v="2"/>
    <n v="7.032"/>
    <n v="147.672"/>
    <d v="2019-03-24T00:00:00"/>
    <d v="1899-12-30T14:22:00"/>
    <s v="Billetera electrónica"/>
    <n v="140.63999999999999"/>
    <n v="7.032"/>
    <n v="9.6"/>
    <n v="3"/>
  </r>
  <r>
    <s v="NuevaFactura4664"/>
    <x v="0"/>
    <x v="0"/>
    <x v="1"/>
    <x v="1"/>
    <x v="1"/>
    <n v="32.71"/>
    <n v="5"/>
    <n v="8.1775000000000002"/>
    <n v="171.72749999999999"/>
    <d v="2019-03-19T00:00:00"/>
    <d v="1899-12-30T11:30:00"/>
    <s v="Tarjeta de crédito"/>
    <n v="163.55000000000001"/>
    <n v="8.1775000000000002"/>
    <n v="9.9"/>
    <n v="3"/>
  </r>
  <r>
    <s v="NuevaFactura3279"/>
    <x v="2"/>
    <x v="2"/>
    <x v="1"/>
    <x v="1"/>
    <x v="0"/>
    <n v="18.11"/>
    <n v="10"/>
    <n v="9.0549999999999997"/>
    <n v="190.155"/>
    <d v="2019-03-13T00:00:00"/>
    <d v="1899-12-30T11:46:00"/>
    <s v="Billetera electrónica"/>
    <n v="181.1"/>
    <n v="9.0549999999999997"/>
    <n v="5.9"/>
    <n v="3"/>
  </r>
  <r>
    <s v="NuevaFactura5377"/>
    <x v="1"/>
    <x v="1"/>
    <x v="0"/>
    <x v="0"/>
    <x v="4"/>
    <n v="98.97"/>
    <n v="9"/>
    <n v="44.536500000000004"/>
    <n v="935.26649999999995"/>
    <d v="2019-03-09T00:00:00"/>
    <d v="1899-12-30T11:23:00"/>
    <s v="Efectivo"/>
    <n v="890.73"/>
    <n v="44.536499999999997"/>
    <n v="6.7"/>
    <n v="3"/>
  </r>
  <r>
    <s v="NuevaFactura4272"/>
    <x v="2"/>
    <x v="2"/>
    <x v="0"/>
    <x v="0"/>
    <x v="3"/>
    <n v="39.119999999999997"/>
    <n v="1"/>
    <n v="1.956"/>
    <n v="41.076000000000001"/>
    <d v="2019-03-26T00:00:00"/>
    <d v="1899-12-30T11:02:00"/>
    <s v="Tarjeta de crédito"/>
    <n v="39.119999999999997"/>
    <n v="1.956"/>
    <n v="9.6"/>
    <n v="3"/>
  </r>
  <r>
    <s v="NuevaFactura4786"/>
    <x v="2"/>
    <x v="2"/>
    <x v="0"/>
    <x v="1"/>
    <x v="1"/>
    <n v="50.45"/>
    <n v="6"/>
    <n v="15.135000000000003"/>
    <n v="317.83499999999998"/>
    <d v="2019-02-06T00:00:00"/>
    <d v="1899-12-30T15:16:00"/>
    <s v="Tarjeta de crédito"/>
    <n v="302.7"/>
    <n v="15.135"/>
    <n v="8.9"/>
    <n v="2"/>
  </r>
  <r>
    <s v="NuevaFactura1111"/>
    <x v="1"/>
    <x v="1"/>
    <x v="0"/>
    <x v="1"/>
    <x v="0"/>
    <n v="81.95"/>
    <n v="10"/>
    <n v="40.975000000000001"/>
    <n v="860.47500000000002"/>
    <d v="2019-03-10T00:00:00"/>
    <d v="1899-12-30T12:39:00"/>
    <s v="Tarjeta de crédito"/>
    <n v="819.5"/>
    <n v="40.975000000000001"/>
    <n v="6"/>
    <n v="3"/>
  </r>
  <r>
    <s v="NuevaFactura4300"/>
    <x v="1"/>
    <x v="1"/>
    <x v="0"/>
    <x v="0"/>
    <x v="4"/>
    <n v="98.7"/>
    <n v="8"/>
    <n v="39.480000000000004"/>
    <n v="829.08"/>
    <d v="2019-03-04T00:00:00"/>
    <d v="1899-12-30T20:39:00"/>
    <s v="Efectivo"/>
    <n v="789.6"/>
    <n v="39.479999999999997"/>
    <n v="7.6"/>
    <n v="3"/>
  </r>
  <r>
    <s v="NuevaFactura6791"/>
    <x v="1"/>
    <x v="1"/>
    <x v="1"/>
    <x v="0"/>
    <x v="0"/>
    <n v="33.47"/>
    <n v="2"/>
    <n v="3.347"/>
    <n v="70.287000000000006"/>
    <d v="2019-02-10T00:00:00"/>
    <d v="1899-12-30T15:43:00"/>
    <s v="Billetera electrónica"/>
    <n v="66.94"/>
    <n v="3.347"/>
    <n v="6.7"/>
    <n v="2"/>
  </r>
  <r>
    <s v="NuevaFactura9073"/>
    <x v="2"/>
    <x v="2"/>
    <x v="0"/>
    <x v="1"/>
    <x v="5"/>
    <n v="25.42"/>
    <n v="8"/>
    <n v="10.168000000000001"/>
    <n v="213.52799999999999"/>
    <d v="2019-03-19T00:00:00"/>
    <d v="1899-12-30T19:42:00"/>
    <s v="Tarjeta de crédito"/>
    <n v="203.36"/>
    <n v="10.167999999999999"/>
    <n v="6.7"/>
    <n v="3"/>
  </r>
  <r>
    <s v="NuevaFactura3307"/>
    <x v="0"/>
    <x v="0"/>
    <x v="1"/>
    <x v="1"/>
    <x v="3"/>
    <n v="78.77"/>
    <n v="10"/>
    <n v="39.384999999999998"/>
    <n v="827.08500000000004"/>
    <d v="2019-01-24T00:00:00"/>
    <d v="1899-12-30T10:04:00"/>
    <s v="Efectivo"/>
    <n v="787.7"/>
    <n v="39.384999999999998"/>
    <n v="6.4"/>
    <n v="1"/>
  </r>
  <r>
    <s v="NuevaFactura4786"/>
    <x v="0"/>
    <x v="0"/>
    <x v="1"/>
    <x v="0"/>
    <x v="2"/>
    <n v="12.03"/>
    <n v="2"/>
    <n v="1.2030000000000001"/>
    <n v="25.263000000000002"/>
    <d v="2019-01-27T00:00:00"/>
    <d v="1899-12-30T15:51:00"/>
    <s v="Efectivo"/>
    <n v="24.06"/>
    <n v="1.2030000000000001"/>
    <n v="5.0999999999999996"/>
    <n v="1"/>
  </r>
  <r>
    <s v="NuevaFactura8203"/>
    <x v="1"/>
    <x v="1"/>
    <x v="1"/>
    <x v="0"/>
    <x v="5"/>
    <n v="76.06"/>
    <n v="3"/>
    <n v="11.409000000000001"/>
    <n v="239.589"/>
    <d v="2019-01-05T00:00:00"/>
    <d v="1899-12-30T20:30:00"/>
    <s v="Tarjeta de crédito"/>
    <n v="228.18"/>
    <n v="11.409000000000001"/>
    <n v="9.8000000000000007"/>
    <n v="1"/>
  </r>
  <r>
    <s v="NuevaFactura2053"/>
    <x v="1"/>
    <x v="1"/>
    <x v="0"/>
    <x v="1"/>
    <x v="3"/>
    <n v="42.85"/>
    <n v="1"/>
    <n v="2.1425000000000001"/>
    <n v="44.9925"/>
    <d v="2019-03-14T00:00:00"/>
    <d v="1899-12-30T15:36:00"/>
    <s v="Tarjeta de crédito"/>
    <n v="42.85"/>
    <n v="2.1425000000000001"/>
    <n v="9.3000000000000007"/>
    <n v="3"/>
  </r>
  <r>
    <s v="NuevaFactura4679"/>
    <x v="2"/>
    <x v="2"/>
    <x v="1"/>
    <x v="1"/>
    <x v="5"/>
    <n v="17.489999999999998"/>
    <n v="10"/>
    <n v="8.7449999999999992"/>
    <n v="183.64500000000001"/>
    <d v="2019-02-22T00:00:00"/>
    <d v="1899-12-30T18:35:00"/>
    <s v="Billetera electrónica"/>
    <n v="174.9"/>
    <n v="8.7449999999999992"/>
    <n v="6.6"/>
    <n v="2"/>
  </r>
  <r>
    <s v="NuevaFactura1340"/>
    <x v="0"/>
    <x v="0"/>
    <x v="0"/>
    <x v="1"/>
    <x v="2"/>
    <n v="72.78"/>
    <n v="10"/>
    <n v="36.39"/>
    <n v="764.19"/>
    <d v="2019-02-03T00:00:00"/>
    <d v="1899-12-30T17:24:00"/>
    <s v="Efectivo"/>
    <n v="727.8"/>
    <n v="36.39"/>
    <n v="7.3"/>
    <n v="2"/>
  </r>
  <r>
    <s v="NuevaFactura9599"/>
    <x v="1"/>
    <x v="1"/>
    <x v="1"/>
    <x v="0"/>
    <x v="5"/>
    <n v="60.41"/>
    <n v="8"/>
    <n v="24.164000000000001"/>
    <n v="507.44400000000002"/>
    <d v="2019-02-07T00:00:00"/>
    <d v="1899-12-30T12:23:00"/>
    <s v="Billetera electrónica"/>
    <n v="483.28"/>
    <n v="24.164000000000001"/>
    <n v="9.6"/>
    <n v="2"/>
  </r>
  <r>
    <s v="NuevaFactura1961"/>
    <x v="2"/>
    <x v="2"/>
    <x v="1"/>
    <x v="1"/>
    <x v="4"/>
    <n v="72.39"/>
    <n v="2"/>
    <n v="7.2390000000000008"/>
    <n v="152.01900000000001"/>
    <d v="2019-01-13T00:00:00"/>
    <d v="1899-12-30T19:55:00"/>
    <s v="Tarjeta de crédito"/>
    <n v="144.78"/>
    <n v="7.2389999999999999"/>
    <n v="8.1"/>
    <n v="1"/>
  </r>
  <r>
    <s v="NuevaFactura7565"/>
    <x v="2"/>
    <x v="2"/>
    <x v="0"/>
    <x v="0"/>
    <x v="5"/>
    <n v="72.040000000000006"/>
    <n v="2"/>
    <n v="7.2040000000000006"/>
    <n v="151.28399999999999"/>
    <d v="2019-02-04T00:00:00"/>
    <d v="1899-12-30T19:38:00"/>
    <s v="Efectivo"/>
    <n v="144.08000000000001"/>
    <n v="7.2039999999999997"/>
    <n v="9.5"/>
    <n v="2"/>
  </r>
  <r>
    <s v="NuevaFactura6502"/>
    <x v="0"/>
    <x v="0"/>
    <x v="0"/>
    <x v="1"/>
    <x v="1"/>
    <n v="20.89"/>
    <n v="2"/>
    <n v="2.089"/>
    <n v="43.869"/>
    <d v="2019-02-05T00:00:00"/>
    <d v="1899-12-30T18:45:00"/>
    <s v="Efectivo"/>
    <n v="41.78"/>
    <n v="2.089"/>
    <n v="9.8000000000000007"/>
    <n v="2"/>
  </r>
  <r>
    <s v="NuevaFactura8780"/>
    <x v="1"/>
    <x v="1"/>
    <x v="1"/>
    <x v="0"/>
    <x v="4"/>
    <n v="57.29"/>
    <n v="6"/>
    <n v="17.187000000000001"/>
    <n v="360.92700000000002"/>
    <d v="2019-03-21T00:00:00"/>
    <d v="1899-12-30T17:04:00"/>
    <s v="Billetera electrónica"/>
    <n v="343.74"/>
    <n v="17.187000000000001"/>
    <n v="5.9"/>
    <n v="3"/>
  </r>
  <r>
    <s v="NuevaFactura9853"/>
    <x v="2"/>
    <x v="2"/>
    <x v="0"/>
    <x v="0"/>
    <x v="1"/>
    <n v="12.1"/>
    <n v="8"/>
    <n v="4.84"/>
    <n v="101.64"/>
    <d v="2019-01-19T00:00:00"/>
    <d v="1899-12-30T10:17:00"/>
    <s v="Billetera electrónica"/>
    <n v="96.8"/>
    <n v="4.84"/>
    <n v="8.6"/>
    <n v="1"/>
  </r>
  <r>
    <s v="NuevaFactura8402"/>
    <x v="1"/>
    <x v="1"/>
    <x v="1"/>
    <x v="0"/>
    <x v="0"/>
    <n v="13.85"/>
    <n v="9"/>
    <n v="6.2324999999999999"/>
    <n v="130.88249999999999"/>
    <d v="2019-02-04T00:00:00"/>
    <d v="1899-12-30T12:50:00"/>
    <s v="Billetera electrónica"/>
    <n v="124.65"/>
    <n v="6.2324999999999999"/>
    <n v="6"/>
    <n v="2"/>
  </r>
  <r>
    <s v="NuevaFactura3366"/>
    <x v="1"/>
    <x v="1"/>
    <x v="1"/>
    <x v="1"/>
    <x v="5"/>
    <n v="16.28"/>
    <n v="1"/>
    <n v="0.81400000000000006"/>
    <n v="17.094000000000001"/>
    <d v="2019-03-09T00:00:00"/>
    <d v="1899-12-30T15:36:00"/>
    <s v="Efectivo"/>
    <n v="16.28"/>
    <n v="0.81399999999999995"/>
    <n v="5"/>
    <n v="3"/>
  </r>
  <r>
    <s v="NuevaFactura1069"/>
    <x v="2"/>
    <x v="2"/>
    <x v="0"/>
    <x v="0"/>
    <x v="3"/>
    <n v="16.489999999999998"/>
    <n v="2"/>
    <n v="1.649"/>
    <n v="34.628999999999998"/>
    <d v="2019-02-05T00:00:00"/>
    <d v="1899-12-30T11:32:00"/>
    <s v="Billetera electrónica"/>
    <n v="32.979999999999997"/>
    <n v="1.649"/>
    <n v="4.5999999999999996"/>
    <n v="2"/>
  </r>
  <r>
    <s v="NuevaFactura5717"/>
    <x v="2"/>
    <x v="2"/>
    <x v="1"/>
    <x v="0"/>
    <x v="5"/>
    <n v="36.51"/>
    <n v="9"/>
    <n v="16.429500000000001"/>
    <n v="345.01949999999999"/>
    <d v="2019-02-16T00:00:00"/>
    <d v="1899-12-30T10:52:00"/>
    <s v="Efectivo"/>
    <n v="328.59"/>
    <n v="16.429500000000001"/>
    <n v="4.2"/>
    <n v="2"/>
  </r>
  <r>
    <s v="NuevaFactura2475"/>
    <x v="0"/>
    <x v="0"/>
    <x v="1"/>
    <x v="0"/>
    <x v="1"/>
    <n v="50.23"/>
    <n v="4"/>
    <n v="10.045999999999999"/>
    <n v="210.96600000000001"/>
    <d v="2019-01-08T00:00:00"/>
    <d v="1899-12-30T17:12:00"/>
    <s v="Efectivo"/>
    <n v="200.92"/>
    <n v="10.045999999999999"/>
    <n v="9"/>
    <n v="1"/>
  </r>
  <r>
    <s v="NuevaFactura1816"/>
    <x v="1"/>
    <x v="1"/>
    <x v="0"/>
    <x v="1"/>
    <x v="4"/>
    <n v="24.31"/>
    <n v="3"/>
    <n v="3.6464999999999996"/>
    <n v="76.576499999999996"/>
    <d v="2019-01-08T00:00:00"/>
    <d v="1899-12-30T19:09:00"/>
    <s v="Tarjeta de crédito"/>
    <n v="72.930000000000007"/>
    <n v="3.6465000000000001"/>
    <n v="4.3"/>
    <n v="1"/>
  </r>
  <r>
    <s v="NuevaFactura8540"/>
    <x v="1"/>
    <x v="1"/>
    <x v="1"/>
    <x v="0"/>
    <x v="1"/>
    <n v="56.13"/>
    <n v="4"/>
    <n v="11.226000000000001"/>
    <n v="235.74600000000001"/>
    <d v="2019-01-19T00:00:00"/>
    <d v="1899-12-30T11:43:00"/>
    <s v="Billetera electrónica"/>
    <n v="224.52"/>
    <n v="11.226000000000001"/>
    <n v="8.6"/>
    <n v="1"/>
  </r>
  <r>
    <s v="NuevaFactura6691"/>
    <x v="1"/>
    <x v="1"/>
    <x v="1"/>
    <x v="1"/>
    <x v="4"/>
    <n v="21.58"/>
    <n v="1"/>
    <n v="1.079"/>
    <n v="22.658999999999999"/>
    <d v="2019-02-09T00:00:00"/>
    <d v="1899-12-30T10:02:00"/>
    <s v="Billetera electrónica"/>
    <n v="21.58"/>
    <n v="1.079"/>
    <n v="7.2"/>
    <n v="2"/>
  </r>
  <r>
    <s v="NuevaFactura2587"/>
    <x v="0"/>
    <x v="0"/>
    <x v="1"/>
    <x v="1"/>
    <x v="3"/>
    <n v="64.59"/>
    <n v="4"/>
    <n v="12.918000000000001"/>
    <n v="271.27800000000002"/>
    <d v="2019-01-06T00:00:00"/>
    <d v="1899-12-30T13:35:00"/>
    <s v="Billetera electrónica"/>
    <n v="258.36"/>
    <n v="12.917999999999999"/>
    <n v="9.3000000000000007"/>
    <n v="1"/>
  </r>
  <r>
    <s v="NuevaFactura2573"/>
    <x v="1"/>
    <x v="1"/>
    <x v="0"/>
    <x v="0"/>
    <x v="2"/>
    <n v="89.25"/>
    <n v="8"/>
    <n v="35.700000000000003"/>
    <n v="749.7"/>
    <d v="2019-01-20T00:00:00"/>
    <d v="1899-12-30T10:13:00"/>
    <s v="Efectivo"/>
    <n v="714"/>
    <n v="35.700000000000003"/>
    <n v="4.7"/>
    <n v="1"/>
  </r>
  <r>
    <s v="NuevaFactura9767"/>
    <x v="0"/>
    <x v="0"/>
    <x v="0"/>
    <x v="0"/>
    <x v="0"/>
    <n v="95.95"/>
    <n v="5"/>
    <n v="23.987500000000001"/>
    <n v="503.73750000000001"/>
    <d v="2019-01-23T00:00:00"/>
    <d v="1899-12-30T14:21:00"/>
    <s v="Billetera electrónica"/>
    <n v="479.75"/>
    <n v="23.987500000000001"/>
    <n v="8.8000000000000007"/>
    <n v="1"/>
  </r>
  <r>
    <s v="NuevaFactura2351"/>
    <x v="2"/>
    <x v="2"/>
    <x v="0"/>
    <x v="1"/>
    <x v="3"/>
    <n v="96.8"/>
    <n v="3"/>
    <n v="14.52"/>
    <n v="304.92"/>
    <d v="2019-03-15T00:00:00"/>
    <d v="1899-12-30T13:05:00"/>
    <s v="Efectivo"/>
    <n v="290.39999999999998"/>
    <n v="14.52"/>
    <n v="5.3"/>
    <n v="3"/>
  </r>
  <r>
    <s v="NuevaFactura3355"/>
    <x v="1"/>
    <x v="1"/>
    <x v="1"/>
    <x v="1"/>
    <x v="2"/>
    <n v="95.58"/>
    <n v="10"/>
    <n v="47.79"/>
    <n v="1003.59"/>
    <d v="2019-01-16T00:00:00"/>
    <d v="1899-12-30T13:32:00"/>
    <s v="Efectivo"/>
    <n v="955.8"/>
    <n v="47.79"/>
    <n v="4.8"/>
    <n v="1"/>
  </r>
  <r>
    <s v="NuevaFactura2624"/>
    <x v="2"/>
    <x v="2"/>
    <x v="1"/>
    <x v="1"/>
    <x v="0"/>
    <n v="66.680000000000007"/>
    <n v="5"/>
    <n v="16.670000000000002"/>
    <n v="350.07"/>
    <d v="2019-02-20T00:00:00"/>
    <d v="1899-12-30T18:01:00"/>
    <s v="Efectivo"/>
    <n v="333.4"/>
    <n v="16.670000000000002"/>
    <n v="7.6"/>
    <n v="2"/>
  </r>
  <r>
    <s v="NuevaFactura6437"/>
    <x v="0"/>
    <x v="0"/>
    <x v="0"/>
    <x v="1"/>
    <x v="1"/>
    <n v="11.94"/>
    <n v="3"/>
    <n v="1.7910000000000001"/>
    <n v="37.610999999999997"/>
    <d v="2019-01-19T00:00:00"/>
    <d v="1899-12-30T12:47:00"/>
    <s v="Tarjeta de crédito"/>
    <n v="35.82"/>
    <n v="1.7909999999999999"/>
    <n v="8.1"/>
    <n v="1"/>
  </r>
  <r>
    <s v="NuevaFactura5801"/>
    <x v="0"/>
    <x v="0"/>
    <x v="0"/>
    <x v="1"/>
    <x v="4"/>
    <n v="48.5"/>
    <n v="6"/>
    <n v="14.55"/>
    <n v="305.55"/>
    <d v="2019-01-11T00:00:00"/>
    <d v="1899-12-30T13:57:00"/>
    <s v="Billetera electrónica"/>
    <n v="291"/>
    <n v="14.55"/>
    <n v="9.4"/>
    <n v="1"/>
  </r>
  <r>
    <s v="NuevaFactura7204"/>
    <x v="2"/>
    <x v="2"/>
    <x v="0"/>
    <x v="0"/>
    <x v="3"/>
    <n v="64.08"/>
    <n v="7"/>
    <n v="22.428000000000001"/>
    <n v="470.988"/>
    <d v="2019-02-19T00:00:00"/>
    <d v="1899-12-30T19:29:00"/>
    <s v="Tarjeta de crédito"/>
    <n v="448.56"/>
    <n v="22.428000000000001"/>
    <n v="7.3"/>
    <n v="2"/>
  </r>
  <r>
    <s v="NuevaFactura4432"/>
    <x v="1"/>
    <x v="1"/>
    <x v="0"/>
    <x v="0"/>
    <x v="0"/>
    <n v="68.599999999999994"/>
    <n v="10"/>
    <n v="34.300000000000004"/>
    <n v="720.3"/>
    <d v="2019-02-05T00:00:00"/>
    <d v="1899-12-30T19:57:00"/>
    <s v="Efectivo"/>
    <n v="686"/>
    <n v="34.299999999999997"/>
    <n v="9.1"/>
    <n v="2"/>
  </r>
  <r>
    <s v="NuevaFactura2117"/>
    <x v="1"/>
    <x v="1"/>
    <x v="0"/>
    <x v="1"/>
    <x v="1"/>
    <n v="81.97"/>
    <n v="10"/>
    <n v="40.985000000000007"/>
    <n v="860.68499999999995"/>
    <d v="2019-03-03T00:00:00"/>
    <d v="1899-12-30T14:30:00"/>
    <s v="Efectivo"/>
    <n v="819.7"/>
    <n v="40.984999999999999"/>
    <n v="9.1999999999999993"/>
    <n v="3"/>
  </r>
  <r>
    <s v="NuevaFactura6494"/>
    <x v="1"/>
    <x v="1"/>
    <x v="1"/>
    <x v="0"/>
    <x v="5"/>
    <n v="49.32"/>
    <n v="6"/>
    <n v="14.796000000000001"/>
    <n v="310.71600000000001"/>
    <d v="2019-01-09T00:00:00"/>
    <d v="1899-12-30T13:46:00"/>
    <s v="Billetera electrónica"/>
    <n v="295.92"/>
    <n v="14.795999999999999"/>
    <n v="7.1"/>
    <n v="1"/>
  </r>
  <r>
    <s v="NuevaFactura4235"/>
    <x v="2"/>
    <x v="2"/>
    <x v="1"/>
    <x v="1"/>
    <x v="4"/>
    <n v="18.22"/>
    <n v="7"/>
    <n v="6.3769999999999998"/>
    <n v="133.917"/>
    <d v="2019-03-10T00:00:00"/>
    <d v="1899-12-30T14:04:00"/>
    <s v="Tarjeta de crédito"/>
    <n v="127.54"/>
    <n v="6.3769999999999998"/>
    <n v="6.6"/>
    <n v="3"/>
  </r>
  <r>
    <s v="NuevaFactura8304"/>
    <x v="0"/>
    <x v="0"/>
    <x v="1"/>
    <x v="0"/>
    <x v="5"/>
    <n v="81.91"/>
    <n v="2"/>
    <n v="8.1910000000000007"/>
    <n v="172.011"/>
    <d v="2019-03-05T00:00:00"/>
    <d v="1899-12-30T17:43:00"/>
    <s v="Efectivo"/>
    <n v="163.82"/>
    <n v="8.1910000000000007"/>
    <n v="7.8"/>
    <n v="3"/>
  </r>
  <r>
    <s v="NuevaFactura9053"/>
    <x v="1"/>
    <x v="1"/>
    <x v="0"/>
    <x v="0"/>
    <x v="4"/>
    <n v="68.540000000000006"/>
    <n v="8"/>
    <n v="27.416000000000004"/>
    <n v="575.73599999999999"/>
    <d v="2019-01-08T00:00:00"/>
    <d v="1899-12-30T15:57:00"/>
    <s v="Billetera electrónica"/>
    <n v="548.32000000000005"/>
    <n v="27.416"/>
    <n v="8.5"/>
    <n v="1"/>
  </r>
  <r>
    <s v="NuevaFactura2524"/>
    <x v="2"/>
    <x v="2"/>
    <x v="1"/>
    <x v="1"/>
    <x v="0"/>
    <n v="69.510000000000005"/>
    <n v="2"/>
    <n v="6.9510000000000005"/>
    <n v="145.971"/>
    <d v="2019-03-01T00:00:00"/>
    <d v="1899-12-30T12:15:00"/>
    <s v="Billetera electrónica"/>
    <n v="139.02000000000001"/>
    <n v="6.9509999999999996"/>
    <n v="8.1"/>
    <n v="3"/>
  </r>
  <r>
    <s v="NuevaFactura9859"/>
    <x v="0"/>
    <x v="0"/>
    <x v="0"/>
    <x v="1"/>
    <x v="3"/>
    <n v="15.81"/>
    <n v="10"/>
    <n v="7.9050000000000002"/>
    <n v="166.005"/>
    <d v="2019-03-06T00:00:00"/>
    <d v="1899-12-30T12:27:00"/>
    <s v="Tarjeta de crédito"/>
    <n v="158.1"/>
    <n v="7.9050000000000002"/>
    <n v="8.6"/>
    <n v="3"/>
  </r>
  <r>
    <s v="NuevaFactura7275"/>
    <x v="2"/>
    <x v="2"/>
    <x v="0"/>
    <x v="0"/>
    <x v="2"/>
    <n v="35.380000000000003"/>
    <n v="9"/>
    <n v="15.921000000000001"/>
    <n v="334.34100000000001"/>
    <d v="2019-01-05T00:00:00"/>
    <d v="1899-12-30T19:50:00"/>
    <s v="Tarjeta de crédito"/>
    <n v="318.42"/>
    <n v="15.920999999999999"/>
    <n v="9.6"/>
    <n v="1"/>
  </r>
  <r>
    <s v="NuevaFactura3871"/>
    <x v="1"/>
    <x v="1"/>
    <x v="0"/>
    <x v="0"/>
    <x v="0"/>
    <n v="10.16"/>
    <n v="5"/>
    <n v="2.54"/>
    <n v="53.34"/>
    <d v="2019-02-24T00:00:00"/>
    <d v="1899-12-30T13:08:00"/>
    <s v="Billetera electrónica"/>
    <n v="50.8"/>
    <n v="2.54"/>
    <n v="4.0999999999999996"/>
    <n v="2"/>
  </r>
  <r>
    <s v="NuevaFactura3671"/>
    <x v="1"/>
    <x v="1"/>
    <x v="0"/>
    <x v="0"/>
    <x v="3"/>
    <n v="67.989999999999995"/>
    <n v="7"/>
    <n v="23.796499999999998"/>
    <n v="499.72649999999999"/>
    <d v="2019-02-17T00:00:00"/>
    <d v="1899-12-30T16:50:00"/>
    <s v="Billetera electrónica"/>
    <n v="475.93"/>
    <n v="23.796500000000002"/>
    <n v="5.7"/>
    <n v="2"/>
  </r>
  <r>
    <s v="NuevaFactura1909"/>
    <x v="2"/>
    <x v="2"/>
    <x v="1"/>
    <x v="0"/>
    <x v="4"/>
    <n v="67.77"/>
    <n v="1"/>
    <n v="3.3885000000000001"/>
    <n v="71.158500000000004"/>
    <d v="2019-02-04T00:00:00"/>
    <d v="1899-12-30T20:43:00"/>
    <s v="Tarjeta de crédito"/>
    <n v="67.77"/>
    <n v="3.3885000000000001"/>
    <n v="6.5"/>
    <n v="2"/>
  </r>
  <r>
    <s v="NuevaFactura3144"/>
    <x v="2"/>
    <x v="2"/>
    <x v="1"/>
    <x v="0"/>
    <x v="3"/>
    <n v="40.619999999999997"/>
    <n v="2"/>
    <n v="4.0620000000000003"/>
    <n v="85.302000000000007"/>
    <d v="2019-01-17T00:00:00"/>
    <d v="1899-12-30T10:01:00"/>
    <s v="Tarjeta de crédito"/>
    <n v="81.239999999999995"/>
    <n v="4.0620000000000003"/>
    <n v="4.0999999999999996"/>
    <n v="1"/>
  </r>
  <r>
    <s v="NuevaFactura7193"/>
    <x v="0"/>
    <x v="0"/>
    <x v="0"/>
    <x v="1"/>
    <x v="5"/>
    <n v="17.940000000000001"/>
    <n v="5"/>
    <n v="4.4850000000000003"/>
    <n v="94.185000000000002"/>
    <d v="2019-01-23T00:00:00"/>
    <d v="1899-12-30T14:04:00"/>
    <s v="Billetera electrónica"/>
    <n v="89.7"/>
    <n v="4.4850000000000003"/>
    <n v="6.8"/>
    <n v="1"/>
  </r>
  <r>
    <s v="NuevaFactura9291"/>
    <x v="0"/>
    <x v="0"/>
    <x v="0"/>
    <x v="0"/>
    <x v="0"/>
    <n v="95.95"/>
    <n v="5"/>
    <n v="23.987500000000001"/>
    <n v="503.73750000000001"/>
    <d v="2019-01-23T00:00:00"/>
    <d v="1899-12-30T14:21:00"/>
    <s v="Billetera electrónica"/>
    <n v="479.75"/>
    <n v="23.987500000000001"/>
    <n v="8.8000000000000007"/>
    <n v="1"/>
  </r>
  <r>
    <s v="NuevaFactura8051"/>
    <x v="1"/>
    <x v="1"/>
    <x v="0"/>
    <x v="1"/>
    <x v="4"/>
    <n v="27.66"/>
    <n v="10"/>
    <n v="13.830000000000002"/>
    <n v="290.43"/>
    <d v="2019-02-14T00:00:00"/>
    <d v="1899-12-30T11:26:00"/>
    <s v="Tarjeta de crédito"/>
    <n v="276.60000000000002"/>
    <n v="13.83"/>
    <n v="8.9"/>
    <n v="2"/>
  </r>
  <r>
    <s v="NuevaFactura9927"/>
    <x v="2"/>
    <x v="2"/>
    <x v="1"/>
    <x v="0"/>
    <x v="5"/>
    <n v="60.96"/>
    <n v="2"/>
    <n v="6.0960000000000001"/>
    <n v="128.01599999999999"/>
    <d v="2019-01-25T00:00:00"/>
    <d v="1899-12-30T19:39:00"/>
    <s v="Tarjeta de crédito"/>
    <n v="121.92"/>
    <n v="6.0960000000000001"/>
    <n v="4.9000000000000004"/>
    <n v="1"/>
  </r>
  <r>
    <s v="NuevaFactura2391"/>
    <x v="2"/>
    <x v="2"/>
    <x v="1"/>
    <x v="1"/>
    <x v="2"/>
    <n v="16.16"/>
    <n v="2"/>
    <n v="1.6160000000000001"/>
    <n v="33.936"/>
    <d v="2019-03-07T00:00:00"/>
    <d v="1899-12-30T11:49:00"/>
    <s v="Billetera electrónica"/>
    <n v="32.32"/>
    <n v="1.6160000000000001"/>
    <n v="6.5"/>
    <n v="3"/>
  </r>
  <r>
    <s v="NuevaFactura1101"/>
    <x v="1"/>
    <x v="1"/>
    <x v="0"/>
    <x v="1"/>
    <x v="1"/>
    <n v="81.97"/>
    <n v="10"/>
    <n v="40.985000000000007"/>
    <n v="860.68499999999995"/>
    <d v="2019-03-03T00:00:00"/>
    <d v="1899-12-30T14:30:00"/>
    <s v="Efectivo"/>
    <n v="819.7"/>
    <n v="40.984999999999999"/>
    <n v="9.1999999999999993"/>
    <n v="3"/>
  </r>
  <r>
    <s v="NuevaFactura2571"/>
    <x v="0"/>
    <x v="0"/>
    <x v="0"/>
    <x v="1"/>
    <x v="4"/>
    <n v="24.82"/>
    <n v="7"/>
    <n v="8.6870000000000012"/>
    <n v="182.42699999999999"/>
    <d v="2019-02-16T00:00:00"/>
    <d v="1899-12-30T10:33:00"/>
    <s v="Tarjeta de crédito"/>
    <n v="173.74"/>
    <n v="8.6869999999999994"/>
    <n v="7.1"/>
    <n v="2"/>
  </r>
  <r>
    <s v="NuevaFactura7003"/>
    <x v="1"/>
    <x v="1"/>
    <x v="0"/>
    <x v="0"/>
    <x v="5"/>
    <n v="83.35"/>
    <n v="2"/>
    <n v="8.3349999999999991"/>
    <n v="175.035"/>
    <d v="2019-02-02T00:00:00"/>
    <d v="1899-12-30T14:05:00"/>
    <s v="Tarjeta de crédito"/>
    <n v="166.7"/>
    <n v="8.3350000000000009"/>
    <n v="9.5"/>
    <n v="2"/>
  </r>
  <r>
    <s v="NuevaFactura5151"/>
    <x v="2"/>
    <x v="2"/>
    <x v="0"/>
    <x v="1"/>
    <x v="1"/>
    <n v="25.51"/>
    <n v="4"/>
    <n v="5.1020000000000003"/>
    <n v="107.142"/>
    <d v="2019-03-09T00:00:00"/>
    <d v="1899-12-30T17:03:00"/>
    <s v="Efectivo"/>
    <n v="102.04"/>
    <n v="5.1020000000000003"/>
    <n v="6.8"/>
    <n v="3"/>
  </r>
  <r>
    <s v="NuevaFactura4051"/>
    <x v="0"/>
    <x v="0"/>
    <x v="0"/>
    <x v="0"/>
    <x v="4"/>
    <n v="36.36"/>
    <n v="2"/>
    <n v="3.6360000000000001"/>
    <n v="76.355999999999995"/>
    <d v="2019-01-21T00:00:00"/>
    <d v="1899-12-30T10:00:00"/>
    <s v="Efectivo"/>
    <n v="72.72"/>
    <n v="3.6360000000000001"/>
    <n v="7.1"/>
    <n v="1"/>
  </r>
  <r>
    <s v="NuevaFactura8575"/>
    <x v="0"/>
    <x v="0"/>
    <x v="0"/>
    <x v="0"/>
    <x v="1"/>
    <n v="26.48"/>
    <n v="3"/>
    <n v="3.972"/>
    <n v="83.412000000000006"/>
    <d v="2019-03-21T00:00:00"/>
    <d v="1899-12-30T10:40:00"/>
    <s v="Billetera electrónica"/>
    <n v="79.44"/>
    <n v="3.972"/>
    <n v="4.7"/>
    <n v="3"/>
  </r>
  <r>
    <s v="NuevaFactura2392"/>
    <x v="0"/>
    <x v="0"/>
    <x v="0"/>
    <x v="1"/>
    <x v="4"/>
    <n v="98.53"/>
    <n v="6"/>
    <n v="29.559000000000005"/>
    <n v="620.73900000000003"/>
    <d v="2019-01-23T00:00:00"/>
    <d v="1899-12-30T11:22:00"/>
    <s v="Tarjeta de crédito"/>
    <n v="591.17999999999995"/>
    <n v="29.559000000000001"/>
    <n v="4"/>
    <n v="1"/>
  </r>
  <r>
    <s v="NuevaFactura9627"/>
    <x v="0"/>
    <x v="0"/>
    <x v="1"/>
    <x v="0"/>
    <x v="2"/>
    <n v="33.299999999999997"/>
    <n v="9"/>
    <n v="14.984999999999999"/>
    <n v="314.685"/>
    <d v="2019-03-04T00:00:00"/>
    <d v="1899-12-30T15:27:00"/>
    <s v="Billetera electrónica"/>
    <n v="299.7"/>
    <n v="14.984999999999999"/>
    <n v="7.2"/>
    <n v="3"/>
  </r>
  <r>
    <s v="NuevaFactura8792"/>
    <x v="1"/>
    <x v="1"/>
    <x v="1"/>
    <x v="1"/>
    <x v="4"/>
    <n v="46.77"/>
    <n v="6"/>
    <n v="14.031000000000001"/>
    <n v="294.65100000000001"/>
    <d v="2019-03-11T00:00:00"/>
    <d v="1899-12-30T13:37:00"/>
    <s v="Efectivo"/>
    <n v="280.62"/>
    <n v="14.031000000000001"/>
    <n v="6"/>
    <n v="3"/>
  </r>
  <r>
    <s v="NuevaFactura4137"/>
    <x v="2"/>
    <x v="2"/>
    <x v="1"/>
    <x v="1"/>
    <x v="2"/>
    <n v="68.97"/>
    <n v="3"/>
    <n v="10.345500000000001"/>
    <n v="217.25550000000001"/>
    <d v="2019-02-22T00:00:00"/>
    <d v="1899-12-30T11:26:00"/>
    <s v="Billetera electrónica"/>
    <n v="206.91"/>
    <n v="10.345499999999999"/>
    <n v="8.6999999999999993"/>
    <n v="2"/>
  </r>
  <r>
    <s v="NuevaFactura7830"/>
    <x v="0"/>
    <x v="0"/>
    <x v="1"/>
    <x v="1"/>
    <x v="5"/>
    <n v="76.400000000000006"/>
    <n v="9"/>
    <n v="34.380000000000003"/>
    <n v="721.98"/>
    <d v="2019-03-19T00:00:00"/>
    <d v="1899-12-30T15:49:00"/>
    <s v="Billetera electrónica"/>
    <n v="687.6"/>
    <n v="34.380000000000003"/>
    <n v="7.5"/>
    <n v="3"/>
  </r>
  <r>
    <s v="NuevaFactura3378"/>
    <x v="0"/>
    <x v="0"/>
    <x v="0"/>
    <x v="0"/>
    <x v="3"/>
    <n v="22.24"/>
    <n v="10"/>
    <n v="11.12"/>
    <n v="233.52"/>
    <d v="2019-02-09T00:00:00"/>
    <d v="1899-12-30T11:00:00"/>
    <s v="Efectivo"/>
    <n v="222.4"/>
    <n v="11.12"/>
    <n v="4.2"/>
    <n v="2"/>
  </r>
  <r>
    <s v="NuevaFactura1889"/>
    <x v="2"/>
    <x v="2"/>
    <x v="1"/>
    <x v="0"/>
    <x v="5"/>
    <n v="41.09"/>
    <n v="10"/>
    <n v="20.545000000000002"/>
    <n v="431.44499999999999"/>
    <d v="2019-02-28T00:00:00"/>
    <d v="1899-12-30T14:42:00"/>
    <s v="Efectivo"/>
    <n v="410.9"/>
    <n v="20.545000000000002"/>
    <n v="7.3"/>
    <n v="2"/>
  </r>
  <r>
    <s v="NuevaFactura9263"/>
    <x v="2"/>
    <x v="2"/>
    <x v="0"/>
    <x v="1"/>
    <x v="4"/>
    <n v="93.4"/>
    <n v="2"/>
    <n v="9.3400000000000016"/>
    <n v="196.14"/>
    <d v="2019-03-30T00:00:00"/>
    <d v="1899-12-30T16:34:00"/>
    <s v="Efectivo"/>
    <n v="186.8"/>
    <n v="9.34"/>
    <n v="5.5"/>
    <n v="3"/>
  </r>
  <r>
    <s v="NuevaFactura5370"/>
    <x v="2"/>
    <x v="2"/>
    <x v="1"/>
    <x v="1"/>
    <x v="5"/>
    <n v="99.89"/>
    <n v="2"/>
    <n v="9.9890000000000008"/>
    <n v="209.76900000000001"/>
    <d v="2019-02-26T00:00:00"/>
    <d v="1899-12-30T11:48:00"/>
    <s v="Billetera electrónica"/>
    <n v="199.78"/>
    <n v="9.9890000000000008"/>
    <n v="7.1"/>
    <n v="2"/>
  </r>
  <r>
    <s v="NuevaFactura8386"/>
    <x v="2"/>
    <x v="2"/>
    <x v="0"/>
    <x v="1"/>
    <x v="5"/>
    <n v="83.77"/>
    <n v="2"/>
    <n v="8.3770000000000007"/>
    <n v="175.917"/>
    <d v="2019-02-24T00:00:00"/>
    <d v="1899-12-30T19:57:00"/>
    <s v="Efectivo"/>
    <n v="167.54"/>
    <n v="8.3770000000000007"/>
    <n v="4.5999999999999996"/>
    <n v="2"/>
  </r>
  <r>
    <s v="NuevaFactura5240"/>
    <x v="1"/>
    <x v="1"/>
    <x v="1"/>
    <x v="1"/>
    <x v="5"/>
    <n v="90.22"/>
    <n v="3"/>
    <n v="13.532999999999999"/>
    <n v="284.19299999999998"/>
    <d v="2019-02-18T00:00:00"/>
    <d v="1899-12-30T19:39:00"/>
    <s v="Efectivo"/>
    <n v="270.66000000000003"/>
    <n v="13.532999999999999"/>
    <n v="6.2"/>
    <n v="2"/>
  </r>
  <r>
    <s v="NuevaFactura9994"/>
    <x v="0"/>
    <x v="0"/>
    <x v="1"/>
    <x v="1"/>
    <x v="2"/>
    <n v="97.94"/>
    <n v="1"/>
    <n v="4.8970000000000002"/>
    <n v="102.837"/>
    <d v="2019-03-07T00:00:00"/>
    <d v="1899-12-30T11:44:00"/>
    <s v="Billetera electrónica"/>
    <n v="97.94"/>
    <n v="4.8970000000000002"/>
    <n v="6.9"/>
    <n v="3"/>
  </r>
  <r>
    <s v="NuevaFactura7021"/>
    <x v="0"/>
    <x v="0"/>
    <x v="0"/>
    <x v="0"/>
    <x v="0"/>
    <n v="39.619999999999997"/>
    <n v="9"/>
    <n v="17.829000000000001"/>
    <n v="374.40899999999999"/>
    <d v="2019-01-13T00:00:00"/>
    <d v="1899-12-30T17:54:00"/>
    <s v="Tarjeta de crédito"/>
    <n v="356.58"/>
    <n v="17.829000000000001"/>
    <n v="6.8"/>
    <n v="1"/>
  </r>
  <r>
    <s v="NuevaFactura6446"/>
    <x v="0"/>
    <x v="0"/>
    <x v="1"/>
    <x v="0"/>
    <x v="4"/>
    <n v="67.099999999999994"/>
    <n v="3"/>
    <n v="10.065"/>
    <n v="211.36500000000001"/>
    <d v="2019-02-15T00:00:00"/>
    <d v="1899-12-30T10:36:00"/>
    <s v="Efectivo"/>
    <n v="201.3"/>
    <n v="10.065"/>
    <n v="7.5"/>
    <n v="2"/>
  </r>
  <r>
    <s v="NuevaFactura3473"/>
    <x v="2"/>
    <x v="2"/>
    <x v="1"/>
    <x v="1"/>
    <x v="4"/>
    <n v="62.08"/>
    <n v="7"/>
    <n v="21.728000000000002"/>
    <n v="456.28800000000001"/>
    <d v="2019-03-06T00:00:00"/>
    <d v="1899-12-30T13:46:00"/>
    <s v="Billetera electrónica"/>
    <n v="434.56"/>
    <n v="21.728000000000002"/>
    <n v="5.4"/>
    <n v="3"/>
  </r>
  <r>
    <s v="NuevaFactura2203"/>
    <x v="2"/>
    <x v="2"/>
    <x v="1"/>
    <x v="0"/>
    <x v="2"/>
    <n v="40.299999999999997"/>
    <n v="2"/>
    <n v="4.03"/>
    <n v="84.63"/>
    <d v="2019-03-11T00:00:00"/>
    <d v="1899-12-30T15:30:00"/>
    <s v="Billetera electrónica"/>
    <n v="80.599999999999994"/>
    <n v="4.03"/>
    <n v="4.4000000000000004"/>
    <n v="3"/>
  </r>
  <r>
    <s v="NuevaFactura6345"/>
    <x v="0"/>
    <x v="0"/>
    <x v="1"/>
    <x v="1"/>
    <x v="4"/>
    <n v="54.67"/>
    <n v="3"/>
    <n v="8.2004999999999999"/>
    <n v="172.2105"/>
    <d v="2019-01-21T00:00:00"/>
    <d v="1899-12-30T18:00:00"/>
    <s v="Tarjeta de crédito"/>
    <n v="164.01"/>
    <n v="8.2004999999999999"/>
    <n v="8.6"/>
    <n v="1"/>
  </r>
  <r>
    <s v="NuevaFactura3105"/>
    <x v="2"/>
    <x v="2"/>
    <x v="0"/>
    <x v="1"/>
    <x v="1"/>
    <n v="55.67"/>
    <n v="2"/>
    <n v="5.5670000000000002"/>
    <n v="116.907"/>
    <d v="2019-03-27T00:00:00"/>
    <d v="1899-12-30T15:08:00"/>
    <s v="Billetera electrónica"/>
    <n v="111.34"/>
    <n v="5.5670000000000002"/>
    <n v="6"/>
    <n v="3"/>
  </r>
  <r>
    <s v="NuevaFactura5169"/>
    <x v="0"/>
    <x v="0"/>
    <x v="1"/>
    <x v="1"/>
    <x v="1"/>
    <n v="95.15"/>
    <n v="1"/>
    <n v="4.7575000000000003"/>
    <n v="99.907499999999999"/>
    <d v="2019-03-22T00:00:00"/>
    <d v="1899-12-30T14:00:00"/>
    <s v="Efectivo"/>
    <n v="95.15"/>
    <n v="4.7575000000000003"/>
    <n v="6"/>
    <n v="3"/>
  </r>
  <r>
    <s v="NuevaFactura5431"/>
    <x v="0"/>
    <x v="0"/>
    <x v="1"/>
    <x v="0"/>
    <x v="2"/>
    <n v="96.52"/>
    <n v="6"/>
    <n v="28.956000000000003"/>
    <n v="608.07600000000002"/>
    <d v="2019-01-11T00:00:00"/>
    <d v="1899-12-30T11:52:00"/>
    <s v="Efectivo"/>
    <n v="579.12"/>
    <n v="28.956"/>
    <n v="4.5"/>
    <n v="1"/>
  </r>
  <r>
    <s v="NuevaFactura9477"/>
    <x v="0"/>
    <x v="0"/>
    <x v="1"/>
    <x v="1"/>
    <x v="2"/>
    <n v="74.069999999999993"/>
    <n v="1"/>
    <n v="3.7035"/>
    <n v="77.773499999999999"/>
    <d v="2019-02-10T00:00:00"/>
    <d v="1899-12-30T12:50:00"/>
    <s v="Billetera electrónica"/>
    <n v="74.069999999999993"/>
    <n v="3.7035"/>
    <n v="9.9"/>
    <n v="2"/>
  </r>
  <r>
    <s v="NuevaFactura9945"/>
    <x v="0"/>
    <x v="0"/>
    <x v="1"/>
    <x v="1"/>
    <x v="2"/>
    <n v="80.08"/>
    <n v="3"/>
    <n v="12.012"/>
    <n v="252.25200000000001"/>
    <d v="2019-02-11T00:00:00"/>
    <d v="1899-12-30T15:29:00"/>
    <s v="Efectivo"/>
    <n v="240.24"/>
    <n v="12.012"/>
    <n v="5.4"/>
    <n v="2"/>
  </r>
  <r>
    <s v="NuevaFactura3584"/>
    <x v="0"/>
    <x v="0"/>
    <x v="1"/>
    <x v="0"/>
    <x v="1"/>
    <n v="99.56"/>
    <n v="8"/>
    <n v="39.824000000000005"/>
    <n v="836.30399999999997"/>
    <d v="2019-02-14T00:00:00"/>
    <d v="1899-12-30T17:03:00"/>
    <s v="Tarjeta de crédito"/>
    <n v="796.48"/>
    <n v="39.823999999999998"/>
    <n v="5.2"/>
    <n v="2"/>
  </r>
  <r>
    <s v="NuevaFactura9943"/>
    <x v="2"/>
    <x v="2"/>
    <x v="1"/>
    <x v="1"/>
    <x v="4"/>
    <n v="60.3"/>
    <n v="4"/>
    <n v="12.06"/>
    <n v="253.26"/>
    <d v="2019-02-20T00:00:00"/>
    <d v="1899-12-30T18:43:00"/>
    <s v="Efectivo"/>
    <n v="241.2"/>
    <n v="12.06"/>
    <n v="5.8"/>
    <n v="2"/>
  </r>
  <r>
    <s v="NuevaFactura6846"/>
    <x v="1"/>
    <x v="1"/>
    <x v="1"/>
    <x v="1"/>
    <x v="3"/>
    <n v="95.49"/>
    <n v="7"/>
    <n v="33.421500000000002"/>
    <n v="701.85149999999999"/>
    <d v="2019-02-22T00:00:00"/>
    <d v="1899-12-30T18:17:00"/>
    <s v="Billetera electrónica"/>
    <n v="668.43"/>
    <n v="33.421500000000002"/>
    <n v="8.6999999999999993"/>
    <n v="2"/>
  </r>
  <r>
    <s v="NuevaFactura2720"/>
    <x v="0"/>
    <x v="0"/>
    <x v="0"/>
    <x v="0"/>
    <x v="0"/>
    <n v="68.930000000000007"/>
    <n v="7"/>
    <n v="24.125500000000002"/>
    <n v="506.63549999999998"/>
    <d v="2019-03-11T00:00:00"/>
    <d v="1899-12-30T11:03:00"/>
    <s v="Tarjeta de crédito"/>
    <n v="482.51"/>
    <n v="24.125499999999999"/>
    <n v="4.5999999999999996"/>
    <n v="3"/>
  </r>
  <r>
    <s v="NuevaFactura4333"/>
    <x v="1"/>
    <x v="1"/>
    <x v="1"/>
    <x v="1"/>
    <x v="2"/>
    <n v="16.670000000000002"/>
    <n v="7"/>
    <n v="5.8345000000000011"/>
    <n v="122.5245"/>
    <d v="2019-02-07T00:00:00"/>
    <d v="1899-12-30T11:36:00"/>
    <s v="Billetera electrónica"/>
    <n v="116.69"/>
    <n v="5.8345000000000002"/>
    <n v="7.4"/>
    <n v="2"/>
  </r>
  <r>
    <s v="NuevaFactura5671"/>
    <x v="0"/>
    <x v="0"/>
    <x v="0"/>
    <x v="1"/>
    <x v="4"/>
    <n v="23.48"/>
    <n v="2"/>
    <n v="2.3480000000000003"/>
    <n v="49.308"/>
    <d v="2019-03-14T00:00:00"/>
    <d v="1899-12-30T11:21:00"/>
    <s v="Tarjeta de crédito"/>
    <n v="46.96"/>
    <n v="2.3479999999999999"/>
    <n v="7.9"/>
    <n v="3"/>
  </r>
  <r>
    <s v="NuevaFactura6354"/>
    <x v="1"/>
    <x v="1"/>
    <x v="1"/>
    <x v="0"/>
    <x v="3"/>
    <n v="14.39"/>
    <n v="2"/>
    <n v="1.4390000000000001"/>
    <n v="30.219000000000001"/>
    <d v="2019-03-02T00:00:00"/>
    <d v="1899-12-30T19:44:00"/>
    <s v="Tarjeta de crédito"/>
    <n v="28.78"/>
    <n v="1.4390000000000001"/>
    <n v="7.2"/>
    <n v="3"/>
  </r>
  <r>
    <s v="NuevaFactura4552"/>
    <x v="2"/>
    <x v="2"/>
    <x v="1"/>
    <x v="0"/>
    <x v="2"/>
    <n v="95.46"/>
    <n v="8"/>
    <n v="38.183999999999997"/>
    <n v="801.86400000000003"/>
    <d v="2019-03-05T00:00:00"/>
    <d v="1899-12-30T19:40:00"/>
    <s v="Billetera electrónica"/>
    <n v="763.68"/>
    <n v="38.183999999999997"/>
    <n v="4.7"/>
    <n v="3"/>
  </r>
  <r>
    <s v="NuevaFactura6409"/>
    <x v="2"/>
    <x v="2"/>
    <x v="1"/>
    <x v="0"/>
    <x v="4"/>
    <n v="57.34"/>
    <n v="3"/>
    <n v="8.6010000000000009"/>
    <n v="180.62100000000001"/>
    <d v="2019-03-10T00:00:00"/>
    <d v="1899-12-30T18:59:00"/>
    <s v="Tarjeta de crédito"/>
    <n v="172.02"/>
    <n v="8.6010000000000009"/>
    <n v="7.9"/>
    <n v="3"/>
  </r>
  <r>
    <s v="NuevaFactura6578"/>
    <x v="2"/>
    <x v="2"/>
    <x v="0"/>
    <x v="0"/>
    <x v="4"/>
    <n v="84.63"/>
    <n v="10"/>
    <n v="42.314999999999998"/>
    <n v="888.61500000000001"/>
    <d v="2019-01-01T00:00:00"/>
    <d v="1899-12-30T11:36:00"/>
    <s v="Tarjeta de crédito"/>
    <n v="846.3"/>
    <n v="42.314999999999998"/>
    <n v="9"/>
    <n v="1"/>
  </r>
  <r>
    <s v="NuevaFactura3502"/>
    <x v="1"/>
    <x v="1"/>
    <x v="0"/>
    <x v="0"/>
    <x v="5"/>
    <n v="82.63"/>
    <n v="10"/>
    <n v="41.314999999999998"/>
    <n v="867.61500000000001"/>
    <d v="2019-03-19T00:00:00"/>
    <d v="1899-12-30T17:08:00"/>
    <s v="Billetera electrónica"/>
    <n v="826.3"/>
    <n v="41.314999999999998"/>
    <n v="7.9"/>
    <n v="3"/>
  </r>
  <r>
    <s v="NuevaFactura9347"/>
    <x v="2"/>
    <x v="2"/>
    <x v="0"/>
    <x v="0"/>
    <x v="1"/>
    <n v="90.7"/>
    <n v="6"/>
    <n v="27.210000000000004"/>
    <n v="571.41"/>
    <d v="2019-02-26T00:00:00"/>
    <d v="1899-12-30T10:52:00"/>
    <s v="Efectivo"/>
    <n v="544.20000000000005"/>
    <n v="27.21"/>
    <n v="5.3"/>
    <n v="2"/>
  </r>
  <r>
    <s v="NuevaFactura8188"/>
    <x v="2"/>
    <x v="2"/>
    <x v="1"/>
    <x v="0"/>
    <x v="3"/>
    <n v="40.619999999999997"/>
    <n v="2"/>
    <n v="4.0620000000000003"/>
    <n v="85.302000000000007"/>
    <d v="2019-01-17T00:00:00"/>
    <d v="1899-12-30T10:01:00"/>
    <s v="Tarjeta de crédito"/>
    <n v="81.239999999999995"/>
    <n v="4.0620000000000003"/>
    <n v="4.0999999999999996"/>
    <n v="1"/>
  </r>
  <r>
    <s v="NuevaFactura4760"/>
    <x v="0"/>
    <x v="0"/>
    <x v="0"/>
    <x v="1"/>
    <x v="0"/>
    <n v="10.08"/>
    <n v="7"/>
    <n v="3.5280000000000005"/>
    <n v="74.087999999999994"/>
    <d v="2019-03-28T00:00:00"/>
    <d v="1899-12-30T20:14:00"/>
    <s v="Efectivo"/>
    <n v="70.56"/>
    <n v="3.528"/>
    <n v="4.2"/>
    <n v="3"/>
  </r>
  <r>
    <s v="NuevaFactura4300"/>
    <x v="0"/>
    <x v="0"/>
    <x v="0"/>
    <x v="0"/>
    <x v="2"/>
    <n v="72.42"/>
    <n v="3"/>
    <n v="10.863"/>
    <n v="228.12299999999999"/>
    <d v="2019-03-29T00:00:00"/>
    <d v="1899-12-30T16:54:00"/>
    <s v="Billetera electrónica"/>
    <n v="217.26"/>
    <n v="10.863"/>
    <n v="8.1999999999999993"/>
    <n v="3"/>
  </r>
  <r>
    <s v="NuevaFactura5214"/>
    <x v="2"/>
    <x v="2"/>
    <x v="1"/>
    <x v="0"/>
    <x v="2"/>
    <n v="11.28"/>
    <n v="9"/>
    <n v="5.0760000000000005"/>
    <n v="106.596"/>
    <d v="2019-03-17T00:00:00"/>
    <d v="1899-12-30T11:55:00"/>
    <s v="Tarjeta de crédito"/>
    <n v="101.52"/>
    <n v="5.0759999999999996"/>
    <n v="4.3"/>
    <n v="3"/>
  </r>
  <r>
    <s v="NuevaFactura3199"/>
    <x v="2"/>
    <x v="2"/>
    <x v="1"/>
    <x v="0"/>
    <x v="5"/>
    <n v="73.52"/>
    <n v="2"/>
    <n v="7.3520000000000003"/>
    <n v="154.392"/>
    <d v="2019-01-15T00:00:00"/>
    <d v="1899-12-30T13:41:00"/>
    <s v="Billetera electrónica"/>
    <n v="147.04"/>
    <n v="7.3520000000000003"/>
    <n v="4.5999999999999996"/>
    <n v="1"/>
  </r>
  <r>
    <s v="NuevaFactura4778"/>
    <x v="0"/>
    <x v="0"/>
    <x v="1"/>
    <x v="1"/>
    <x v="4"/>
    <n v="33.880000000000003"/>
    <n v="8"/>
    <n v="13.552000000000001"/>
    <n v="284.59199999999998"/>
    <d v="2019-01-19T00:00:00"/>
    <d v="1899-12-30T20:29:00"/>
    <s v="Billetera electrónica"/>
    <n v="271.04000000000002"/>
    <n v="13.552"/>
    <n v="9.6"/>
    <n v="1"/>
  </r>
  <r>
    <s v="NuevaFactura1205"/>
    <x v="2"/>
    <x v="2"/>
    <x v="0"/>
    <x v="1"/>
    <x v="5"/>
    <n v="60.18"/>
    <n v="4"/>
    <n v="12.036000000000001"/>
    <n v="252.756"/>
    <d v="2019-02-16T00:00:00"/>
    <d v="1899-12-30T18:04:00"/>
    <s v="Tarjeta de crédito"/>
    <n v="240.72"/>
    <n v="12.036"/>
    <n v="9.4"/>
    <n v="2"/>
  </r>
  <r>
    <s v="NuevaFactura7920"/>
    <x v="0"/>
    <x v="0"/>
    <x v="1"/>
    <x v="1"/>
    <x v="5"/>
    <n v="51.94"/>
    <n v="3"/>
    <n v="7.7910000000000004"/>
    <n v="163.61099999999999"/>
    <d v="2019-02-15T00:00:00"/>
    <d v="1899-12-30T15:21:00"/>
    <s v="Efectivo"/>
    <n v="155.82"/>
    <n v="7.7910000000000004"/>
    <n v="7.9"/>
    <n v="2"/>
  </r>
  <r>
    <s v="NuevaFactura7378"/>
    <x v="1"/>
    <x v="1"/>
    <x v="0"/>
    <x v="0"/>
    <x v="5"/>
    <n v="51.47"/>
    <n v="1"/>
    <n v="2.5735000000000001"/>
    <n v="54.043500000000002"/>
    <d v="2019-03-18T00:00:00"/>
    <d v="1899-12-30T15:52:00"/>
    <s v="Billetera electrónica"/>
    <n v="51.47"/>
    <n v="2.5735000000000001"/>
    <n v="8.5"/>
    <n v="3"/>
  </r>
  <r>
    <s v="NuevaFactura3553"/>
    <x v="0"/>
    <x v="0"/>
    <x v="0"/>
    <x v="0"/>
    <x v="1"/>
    <n v="26.48"/>
    <n v="3"/>
    <n v="3.972"/>
    <n v="83.412000000000006"/>
    <d v="2019-03-21T00:00:00"/>
    <d v="1899-12-30T10:40:00"/>
    <s v="Billetera electrónica"/>
    <n v="79.44"/>
    <n v="3.972"/>
    <n v="4.7"/>
    <n v="3"/>
  </r>
  <r>
    <s v="NuevaFactura2167"/>
    <x v="2"/>
    <x v="2"/>
    <x v="0"/>
    <x v="1"/>
    <x v="2"/>
    <n v="60.38"/>
    <n v="10"/>
    <n v="30.190000000000005"/>
    <n v="633.99"/>
    <d v="2019-02-12T00:00:00"/>
    <d v="1899-12-30T16:19:00"/>
    <s v="Efectivo"/>
    <n v="603.79999999999995"/>
    <n v="30.19"/>
    <n v="6"/>
    <n v="2"/>
  </r>
  <r>
    <s v="NuevaFactura4474"/>
    <x v="1"/>
    <x v="1"/>
    <x v="0"/>
    <x v="1"/>
    <x v="0"/>
    <n v="68.55"/>
    <n v="4"/>
    <n v="13.71"/>
    <n v="287.91000000000003"/>
    <d v="2019-02-15T00:00:00"/>
    <d v="1899-12-30T20:21:00"/>
    <s v="Tarjeta de crédito"/>
    <n v="274.2"/>
    <n v="13.71"/>
    <n v="9.1999999999999993"/>
    <n v="2"/>
  </r>
  <r>
    <s v="NuevaFactura7173"/>
    <x v="2"/>
    <x v="2"/>
    <x v="0"/>
    <x v="0"/>
    <x v="3"/>
    <n v="20.18"/>
    <n v="4"/>
    <n v="4.0360000000000005"/>
    <n v="84.756"/>
    <d v="2019-02-13T00:00:00"/>
    <d v="1899-12-30T12:14:00"/>
    <s v="Tarjeta de crédito"/>
    <n v="80.72"/>
    <n v="4.0359999999999996"/>
    <n v="5"/>
    <n v="2"/>
  </r>
  <r>
    <s v="NuevaFactura1357"/>
    <x v="2"/>
    <x v="2"/>
    <x v="1"/>
    <x v="1"/>
    <x v="3"/>
    <n v="13.69"/>
    <n v="6"/>
    <n v="4.1070000000000002"/>
    <n v="86.247"/>
    <d v="2019-02-13T00:00:00"/>
    <d v="1899-12-30T13:59:00"/>
    <s v="Efectivo"/>
    <n v="82.14"/>
    <n v="4.1070000000000002"/>
    <n v="6.3"/>
    <n v="2"/>
  </r>
  <r>
    <s v="NuevaFactura3467"/>
    <x v="1"/>
    <x v="1"/>
    <x v="1"/>
    <x v="0"/>
    <x v="4"/>
    <n v="39.43"/>
    <n v="6"/>
    <n v="11.829000000000001"/>
    <n v="248.40899999999999"/>
    <d v="2019-03-25T00:00:00"/>
    <d v="1899-12-30T20:18:00"/>
    <s v="Tarjeta de crédito"/>
    <n v="236.58"/>
    <n v="11.829000000000001"/>
    <n v="9.4"/>
    <n v="3"/>
  </r>
  <r>
    <s v="NuevaFactura6285"/>
    <x v="2"/>
    <x v="2"/>
    <x v="0"/>
    <x v="0"/>
    <x v="3"/>
    <n v="64.83"/>
    <n v="2"/>
    <n v="6.4830000000000005"/>
    <n v="136.143"/>
    <d v="2019-01-08T00:00:00"/>
    <d v="1899-12-30T11:59:00"/>
    <s v="Tarjeta de crédito"/>
    <n v="129.66"/>
    <n v="6.4829999999999997"/>
    <n v="8"/>
    <n v="1"/>
  </r>
  <r>
    <s v="NuevaFactura3126"/>
    <x v="1"/>
    <x v="1"/>
    <x v="1"/>
    <x v="1"/>
    <x v="2"/>
    <n v="97.5"/>
    <n v="10"/>
    <n v="48.75"/>
    <n v="1023.75"/>
    <d v="2019-01-12T00:00:00"/>
    <d v="1899-12-30T16:18:00"/>
    <s v="Billetera electrónica"/>
    <n v="975"/>
    <n v="48.75"/>
    <n v="8"/>
    <n v="1"/>
  </r>
  <r>
    <s v="NuevaFactura3658"/>
    <x v="1"/>
    <x v="1"/>
    <x v="1"/>
    <x v="1"/>
    <x v="5"/>
    <n v="90.22"/>
    <n v="3"/>
    <n v="13.532999999999999"/>
    <n v="284.19299999999998"/>
    <d v="2019-02-18T00:00:00"/>
    <d v="1899-12-30T19:39:00"/>
    <s v="Efectivo"/>
    <n v="270.66000000000003"/>
    <n v="13.532999999999999"/>
    <n v="6.2"/>
    <n v="2"/>
  </r>
  <r>
    <s v="NuevaFactura1154"/>
    <x v="0"/>
    <x v="0"/>
    <x v="0"/>
    <x v="0"/>
    <x v="4"/>
    <n v="44.59"/>
    <n v="5"/>
    <n v="11.147500000000001"/>
    <n v="234.0975"/>
    <d v="2019-02-10T00:00:00"/>
    <d v="1899-12-30T15:10:00"/>
    <s v="Efectivo"/>
    <n v="222.95"/>
    <n v="11.147500000000001"/>
    <n v="8.5"/>
    <n v="2"/>
  </r>
  <r>
    <s v="NuevaFactura6671"/>
    <x v="2"/>
    <x v="2"/>
    <x v="0"/>
    <x v="0"/>
    <x v="3"/>
    <n v="93.72"/>
    <n v="6"/>
    <n v="28.116"/>
    <n v="590.43600000000004"/>
    <d v="2019-01-15T00:00:00"/>
    <d v="1899-12-30T16:19:00"/>
    <s v="Efectivo"/>
    <n v="562.32000000000005"/>
    <n v="28.116"/>
    <n v="4.5"/>
    <n v="1"/>
  </r>
  <r>
    <s v="NuevaFactura5978"/>
    <x v="1"/>
    <x v="1"/>
    <x v="0"/>
    <x v="0"/>
    <x v="4"/>
    <n v="98.52"/>
    <n v="10"/>
    <n v="49.26"/>
    <n v="1034.46"/>
    <d v="2019-01-30T00:00:00"/>
    <d v="1899-12-30T20:23:00"/>
    <s v="Billetera electrónica"/>
    <n v="985.2"/>
    <n v="49.26"/>
    <n v="4.5"/>
    <n v="1"/>
  </r>
  <r>
    <s v="NuevaFactura7011"/>
    <x v="0"/>
    <x v="0"/>
    <x v="0"/>
    <x v="0"/>
    <x v="3"/>
    <n v="91.41"/>
    <n v="5"/>
    <n v="22.852499999999999"/>
    <n v="479.90249999999997"/>
    <d v="2019-02-25T00:00:00"/>
    <d v="1899-12-30T16:03:00"/>
    <s v="Billetera electrónica"/>
    <n v="457.05"/>
    <n v="22.852499999999999"/>
    <n v="7.1"/>
    <n v="2"/>
  </r>
  <r>
    <s v="NuevaFactura4692"/>
    <x v="1"/>
    <x v="1"/>
    <x v="0"/>
    <x v="0"/>
    <x v="4"/>
    <n v="38.42"/>
    <n v="1"/>
    <n v="1.9210000000000003"/>
    <n v="40.341000000000001"/>
    <d v="2019-02-02T00:00:00"/>
    <d v="1899-12-30T16:33:00"/>
    <s v="Efectivo"/>
    <n v="38.42"/>
    <n v="1.921"/>
    <n v="8.6"/>
    <n v="2"/>
  </r>
  <r>
    <s v="NuevaFactura1640"/>
    <x v="2"/>
    <x v="2"/>
    <x v="1"/>
    <x v="1"/>
    <x v="0"/>
    <n v="18.11"/>
    <n v="10"/>
    <n v="9.0549999999999997"/>
    <n v="190.155"/>
    <d v="2019-03-13T00:00:00"/>
    <d v="1899-12-30T11:46:00"/>
    <s v="Billetera electrónica"/>
    <n v="181.1"/>
    <n v="9.0549999999999997"/>
    <n v="5.9"/>
    <n v="3"/>
  </r>
  <r>
    <s v="NuevaFactura1376"/>
    <x v="1"/>
    <x v="1"/>
    <x v="0"/>
    <x v="1"/>
    <x v="2"/>
    <n v="35.81"/>
    <n v="5"/>
    <n v="8.9525000000000006"/>
    <n v="188.0025"/>
    <d v="2019-02-06T00:00:00"/>
    <d v="1899-12-30T18:44:00"/>
    <s v="Billetera electrónica"/>
    <n v="179.05"/>
    <n v="8.9525000000000006"/>
    <n v="7.9"/>
    <n v="2"/>
  </r>
  <r>
    <s v="NuevaFactura6451"/>
    <x v="1"/>
    <x v="1"/>
    <x v="0"/>
    <x v="1"/>
    <x v="0"/>
    <n v="65.31"/>
    <n v="7"/>
    <n v="22.858500000000003"/>
    <n v="480.02850000000001"/>
    <d v="2019-03-05T00:00:00"/>
    <d v="1899-12-30T18:02:00"/>
    <s v="Tarjeta de crédito"/>
    <n v="457.17"/>
    <n v="22.858499999999999"/>
    <n v="4.2"/>
    <n v="3"/>
  </r>
  <r>
    <s v="NuevaFactura8835"/>
    <x v="2"/>
    <x v="2"/>
    <x v="0"/>
    <x v="1"/>
    <x v="5"/>
    <n v="49.92"/>
    <n v="2"/>
    <n v="4.9920000000000009"/>
    <n v="104.83199999999999"/>
    <d v="2019-03-06T00:00:00"/>
    <d v="1899-12-30T11:55:00"/>
    <s v="Tarjeta de crédito"/>
    <n v="99.84"/>
    <n v="4.992"/>
    <n v="7"/>
    <n v="3"/>
  </r>
  <r>
    <s v="NuevaFactura4973"/>
    <x v="0"/>
    <x v="0"/>
    <x v="0"/>
    <x v="1"/>
    <x v="0"/>
    <n v="20.97"/>
    <n v="5"/>
    <n v="5.2424999999999997"/>
    <n v="110.0925"/>
    <d v="2019-01-04T00:00:00"/>
    <d v="1899-12-30T13:21:00"/>
    <s v="Efectivo"/>
    <n v="104.85"/>
    <n v="5.2424999999999997"/>
    <n v="7.8"/>
    <n v="1"/>
  </r>
  <r>
    <s v="NuevaFactura6464"/>
    <x v="1"/>
    <x v="1"/>
    <x v="0"/>
    <x v="1"/>
    <x v="1"/>
    <n v="18.77"/>
    <n v="6"/>
    <n v="5.6310000000000002"/>
    <n v="118.251"/>
    <d v="2019-01-28T00:00:00"/>
    <d v="1899-12-30T16:43:00"/>
    <s v="Tarjeta de crédito"/>
    <n v="112.62"/>
    <n v="5.6310000000000002"/>
    <n v="5.5"/>
    <n v="1"/>
  </r>
  <r>
    <s v="NuevaFactura6636"/>
    <x v="1"/>
    <x v="1"/>
    <x v="0"/>
    <x v="1"/>
    <x v="5"/>
    <n v="93.2"/>
    <n v="2"/>
    <n v="9.32"/>
    <n v="195.72"/>
    <d v="2019-02-28T00:00:00"/>
    <d v="1899-12-30T18:37:00"/>
    <s v="Tarjeta de crédito"/>
    <n v="186.4"/>
    <n v="9.32"/>
    <n v="6"/>
    <n v="2"/>
  </r>
  <r>
    <s v="NuevaFactura3511"/>
    <x v="0"/>
    <x v="0"/>
    <x v="0"/>
    <x v="1"/>
    <x v="5"/>
    <n v="41.28"/>
    <n v="3"/>
    <n v="6.1920000000000002"/>
    <n v="130.03200000000001"/>
    <d v="2019-03-26T00:00:00"/>
    <d v="1899-12-30T18:37:00"/>
    <s v="Tarjeta de crédito"/>
    <n v="123.84"/>
    <n v="6.1920000000000002"/>
    <n v="8.5"/>
    <n v="3"/>
  </r>
  <r>
    <s v="NuevaFactura1512"/>
    <x v="2"/>
    <x v="2"/>
    <x v="1"/>
    <x v="0"/>
    <x v="1"/>
    <n v="25.45"/>
    <n v="1"/>
    <n v="1.2725"/>
    <n v="26.7225"/>
    <d v="2019-03-10T00:00:00"/>
    <d v="1899-12-30T18:10:00"/>
    <s v="Tarjeta de crédito"/>
    <n v="25.45"/>
    <n v="1.2725"/>
    <n v="5.0999999999999996"/>
    <n v="3"/>
  </r>
  <r>
    <s v="NuevaFactura9473"/>
    <x v="1"/>
    <x v="1"/>
    <x v="0"/>
    <x v="0"/>
    <x v="1"/>
    <n v="60.95"/>
    <n v="1"/>
    <n v="3.0475000000000003"/>
    <n v="63.997500000000002"/>
    <d v="2019-02-18T00:00:00"/>
    <d v="1899-12-30T11:40:00"/>
    <s v="Billetera electrónica"/>
    <n v="60.95"/>
    <n v="3.0474999999999999"/>
    <n v="5.9"/>
    <n v="2"/>
  </r>
  <r>
    <s v="NuevaFactura2106"/>
    <x v="0"/>
    <x v="0"/>
    <x v="0"/>
    <x v="1"/>
    <x v="5"/>
    <n v="86.68"/>
    <n v="8"/>
    <n v="34.672000000000004"/>
    <n v="728.11199999999997"/>
    <d v="2019-01-24T00:00:00"/>
    <d v="1899-12-30T18:04:00"/>
    <s v="Tarjeta de crédito"/>
    <n v="693.44"/>
    <n v="34.671999999999997"/>
    <n v="7.2"/>
    <n v="1"/>
  </r>
  <r>
    <s v="NuevaFactura3449"/>
    <x v="2"/>
    <x v="2"/>
    <x v="0"/>
    <x v="1"/>
    <x v="0"/>
    <n v="39.909999999999997"/>
    <n v="3"/>
    <n v="5.9864999999999995"/>
    <n v="125.7165"/>
    <d v="2019-02-21T00:00:00"/>
    <d v="1899-12-30T12:40:00"/>
    <s v="Billetera electrónica"/>
    <n v="119.73"/>
    <n v="5.9865000000000004"/>
    <n v="9.3000000000000007"/>
    <n v="2"/>
  </r>
  <r>
    <s v="NuevaFactura9579"/>
    <x v="1"/>
    <x v="1"/>
    <x v="1"/>
    <x v="1"/>
    <x v="2"/>
    <n v="55.73"/>
    <n v="6"/>
    <n v="16.719000000000001"/>
    <n v="351.09899999999999"/>
    <d v="2019-02-24T00:00:00"/>
    <d v="1899-12-30T10:55:00"/>
    <s v="Billetera electrónica"/>
    <n v="334.38"/>
    <n v="16.719000000000001"/>
    <n v="7"/>
    <n v="2"/>
  </r>
  <r>
    <s v="NuevaFactura1431"/>
    <x v="0"/>
    <x v="0"/>
    <x v="0"/>
    <x v="1"/>
    <x v="2"/>
    <n v="19.36"/>
    <n v="9"/>
    <n v="8.7120000000000015"/>
    <n v="182.952"/>
    <d v="2019-01-18T00:00:00"/>
    <d v="1899-12-30T18:43:00"/>
    <s v="Billetera electrónica"/>
    <n v="174.24"/>
    <n v="8.7119999999999997"/>
    <n v="8.6999999999999993"/>
    <n v="1"/>
  </r>
  <r>
    <s v="NuevaFactura3375"/>
    <x v="1"/>
    <x v="1"/>
    <x v="0"/>
    <x v="0"/>
    <x v="4"/>
    <n v="36.770000000000003"/>
    <n v="7"/>
    <n v="12.869500000000002"/>
    <n v="270.2595"/>
    <d v="2019-01-11T00:00:00"/>
    <d v="1899-12-30T20:10:00"/>
    <s v="Efectivo"/>
    <n v="257.39"/>
    <n v="12.8695"/>
    <n v="7.4"/>
    <n v="1"/>
  </r>
  <r>
    <s v="NuevaFactura2464"/>
    <x v="2"/>
    <x v="2"/>
    <x v="0"/>
    <x v="0"/>
    <x v="1"/>
    <n v="57.49"/>
    <n v="4"/>
    <n v="11.498000000000001"/>
    <n v="241.458"/>
    <d v="2019-03-15T00:00:00"/>
    <d v="1899-12-30T11:57:00"/>
    <s v="Efectivo"/>
    <n v="229.96"/>
    <n v="11.497999999999999"/>
    <n v="6.6"/>
    <n v="3"/>
  </r>
  <r>
    <s v="NuevaFactura3734"/>
    <x v="0"/>
    <x v="0"/>
    <x v="1"/>
    <x v="1"/>
    <x v="3"/>
    <n v="44.65"/>
    <n v="3"/>
    <n v="6.6974999999999998"/>
    <n v="140.64750000000001"/>
    <d v="2019-02-14T00:00:00"/>
    <d v="1899-12-30T15:04:00"/>
    <s v="Efectivo"/>
    <n v="133.94999999999999"/>
    <n v="6.6974999999999998"/>
    <n v="6.2"/>
    <n v="2"/>
  </r>
  <r>
    <s v="NuevaFactura7065"/>
    <x v="1"/>
    <x v="1"/>
    <x v="1"/>
    <x v="1"/>
    <x v="0"/>
    <n v="41.5"/>
    <n v="4"/>
    <n v="8.3000000000000007"/>
    <n v="174.3"/>
    <d v="2019-03-12T00:00:00"/>
    <d v="1899-12-30T19:58:00"/>
    <s v="Tarjeta de crédito"/>
    <n v="166"/>
    <n v="8.3000000000000007"/>
    <n v="8.1999999999999993"/>
    <n v="3"/>
  </r>
  <r>
    <s v="NuevaFactura9471"/>
    <x v="0"/>
    <x v="0"/>
    <x v="1"/>
    <x v="1"/>
    <x v="3"/>
    <n v="64.59"/>
    <n v="4"/>
    <n v="12.918000000000001"/>
    <n v="271.27800000000002"/>
    <d v="2019-01-06T00:00:00"/>
    <d v="1899-12-30T13:35:00"/>
    <s v="Billetera electrónica"/>
    <n v="258.36"/>
    <n v="12.917999999999999"/>
    <n v="9.3000000000000007"/>
    <n v="1"/>
  </r>
  <r>
    <s v="NuevaFactura2871"/>
    <x v="1"/>
    <x v="1"/>
    <x v="1"/>
    <x v="0"/>
    <x v="0"/>
    <n v="78.89"/>
    <n v="7"/>
    <n v="27.611500000000003"/>
    <n v="579.8415"/>
    <d v="2019-01-05T00:00:00"/>
    <d v="1899-12-30T19:48:00"/>
    <s v="Billetera electrónica"/>
    <n v="552.23"/>
    <n v="27.611499999999999"/>
    <n v="7.5"/>
    <n v="1"/>
  </r>
  <r>
    <s v="NuevaFactura5520"/>
    <x v="1"/>
    <x v="1"/>
    <x v="0"/>
    <x v="0"/>
    <x v="2"/>
    <n v="28.53"/>
    <n v="10"/>
    <n v="14.265000000000001"/>
    <n v="299.565"/>
    <d v="2019-03-18T00:00:00"/>
    <d v="1899-12-30T17:38:00"/>
    <s v="Billetera electrónica"/>
    <n v="285.3"/>
    <n v="14.265000000000001"/>
    <n v="7.8"/>
    <n v="3"/>
  </r>
  <r>
    <s v="NuevaFactura9138"/>
    <x v="1"/>
    <x v="1"/>
    <x v="0"/>
    <x v="1"/>
    <x v="1"/>
    <n v="12.05"/>
    <n v="5"/>
    <n v="3.0125000000000002"/>
    <n v="63.262500000000003"/>
    <d v="2019-02-16T00:00:00"/>
    <d v="1899-12-30T15:53:00"/>
    <s v="Billetera electrónica"/>
    <n v="60.25"/>
    <n v="3.0125000000000002"/>
    <n v="5.5"/>
    <n v="2"/>
  </r>
  <r>
    <s v="NuevaFactura8620"/>
    <x v="1"/>
    <x v="1"/>
    <x v="0"/>
    <x v="1"/>
    <x v="0"/>
    <n v="60.47"/>
    <n v="3"/>
    <n v="9.0705000000000009"/>
    <n v="190.48050000000001"/>
    <d v="2019-01-14T00:00:00"/>
    <d v="1899-12-30T10:55:00"/>
    <s v="Tarjeta de crédito"/>
    <n v="181.41"/>
    <n v="9.0704999999999991"/>
    <n v="5.6"/>
    <n v="1"/>
  </r>
  <r>
    <s v="NuevaFactura8258"/>
    <x v="1"/>
    <x v="1"/>
    <x v="1"/>
    <x v="0"/>
    <x v="5"/>
    <n v="12.19"/>
    <n v="8"/>
    <n v="4.8760000000000003"/>
    <n v="102.396"/>
    <d v="2019-03-13T00:00:00"/>
    <d v="1899-12-30T12:47:00"/>
    <s v="Billetera electrónica"/>
    <n v="97.52"/>
    <n v="4.8760000000000003"/>
    <n v="6.8"/>
    <n v="3"/>
  </r>
  <r>
    <s v="NuevaFactura8588"/>
    <x v="1"/>
    <x v="1"/>
    <x v="1"/>
    <x v="1"/>
    <x v="1"/>
    <n v="30.61"/>
    <n v="6"/>
    <n v="9.1829999999999998"/>
    <n v="192.84299999999999"/>
    <d v="2019-03-12T00:00:00"/>
    <d v="1899-12-30T20:36:00"/>
    <s v="Efectivo"/>
    <n v="183.66"/>
    <n v="9.1829999999999998"/>
    <n v="9.3000000000000007"/>
    <n v="3"/>
  </r>
  <r>
    <s v="NuevaFactura1557"/>
    <x v="0"/>
    <x v="0"/>
    <x v="0"/>
    <x v="1"/>
    <x v="2"/>
    <n v="37.69"/>
    <n v="2"/>
    <n v="3.7690000000000001"/>
    <n v="79.149000000000001"/>
    <d v="2019-02-20T00:00:00"/>
    <d v="1899-12-30T15:29:00"/>
    <s v="Billetera electrónica"/>
    <n v="75.38"/>
    <n v="3.7690000000000001"/>
    <n v="9.5"/>
    <n v="2"/>
  </r>
  <r>
    <s v="NuevaFactura5024"/>
    <x v="0"/>
    <x v="0"/>
    <x v="1"/>
    <x v="0"/>
    <x v="1"/>
    <n v="28.96"/>
    <n v="1"/>
    <n v="1.4480000000000002"/>
    <n v="30.408000000000001"/>
    <d v="2019-02-07T00:00:00"/>
    <d v="1899-12-30T10:18:00"/>
    <s v="Tarjeta de crédito"/>
    <n v="28.96"/>
    <n v="1.448"/>
    <n v="6.2"/>
    <n v="2"/>
  </r>
  <r>
    <s v="NuevaFactura9643"/>
    <x v="1"/>
    <x v="1"/>
    <x v="0"/>
    <x v="1"/>
    <x v="0"/>
    <n v="60.47"/>
    <n v="3"/>
    <n v="9.0705000000000009"/>
    <n v="190.48050000000001"/>
    <d v="2019-01-14T00:00:00"/>
    <d v="1899-12-30T10:55:00"/>
    <s v="Tarjeta de crédito"/>
    <n v="181.41"/>
    <n v="9.0704999999999991"/>
    <n v="5.6"/>
    <n v="1"/>
  </r>
  <r>
    <s v="NuevaFactura8162"/>
    <x v="0"/>
    <x v="0"/>
    <x v="1"/>
    <x v="1"/>
    <x v="5"/>
    <n v="52.38"/>
    <n v="1"/>
    <n v="2.6190000000000002"/>
    <n v="54.999000000000002"/>
    <d v="2019-03-26T00:00:00"/>
    <d v="1899-12-30T19:44:00"/>
    <s v="Efectivo"/>
    <n v="52.38"/>
    <n v="2.6190000000000002"/>
    <n v="5.8"/>
    <n v="3"/>
  </r>
  <r>
    <s v="NuevaFactura8432"/>
    <x v="0"/>
    <x v="0"/>
    <x v="0"/>
    <x v="1"/>
    <x v="3"/>
    <n v="76.92"/>
    <n v="10"/>
    <n v="38.460000000000008"/>
    <n v="807.66"/>
    <d v="2019-03-17T00:00:00"/>
    <d v="1899-12-30T19:53:00"/>
    <s v="Billetera electrónica"/>
    <n v="769.2"/>
    <n v="38.46"/>
    <n v="5.6"/>
    <n v="3"/>
  </r>
  <r>
    <s v="NuevaFactura9936"/>
    <x v="0"/>
    <x v="0"/>
    <x v="1"/>
    <x v="0"/>
    <x v="0"/>
    <n v="77.5"/>
    <n v="5"/>
    <n v="19.375"/>
    <n v="406.875"/>
    <d v="2019-01-24T00:00:00"/>
    <d v="1899-12-30T20:36:00"/>
    <s v="Billetera electrónica"/>
    <n v="387.5"/>
    <n v="19.375"/>
    <n v="4.3"/>
    <n v="1"/>
  </r>
  <r>
    <s v="NuevaFactura4518"/>
    <x v="1"/>
    <x v="1"/>
    <x v="0"/>
    <x v="1"/>
    <x v="3"/>
    <n v="72.88"/>
    <n v="2"/>
    <n v="7.2880000000000003"/>
    <n v="153.048"/>
    <d v="2019-03-13T00:00:00"/>
    <d v="1899-12-30T12:51:00"/>
    <s v="Efectivo"/>
    <n v="145.76"/>
    <n v="7.2880000000000003"/>
    <n v="6.1"/>
    <n v="3"/>
  </r>
  <r>
    <s v="NuevaFactura9099"/>
    <x v="2"/>
    <x v="2"/>
    <x v="0"/>
    <x v="1"/>
    <x v="3"/>
    <n v="72.599999999999994"/>
    <n v="6"/>
    <n v="21.78"/>
    <n v="457.38"/>
    <d v="2019-01-13T00:00:00"/>
    <d v="1899-12-30T19:51:00"/>
    <s v="Efectivo"/>
    <n v="435.6"/>
    <n v="21.78"/>
    <n v="6.9"/>
    <n v="1"/>
  </r>
  <r>
    <s v="NuevaFactura3611"/>
    <x v="2"/>
    <x v="2"/>
    <x v="0"/>
    <x v="0"/>
    <x v="5"/>
    <n v="19.77"/>
    <n v="10"/>
    <n v="9.8849999999999998"/>
    <n v="207.58500000000001"/>
    <d v="2019-02-27T00:00:00"/>
    <d v="1899-12-30T18:57:00"/>
    <s v="Tarjeta de crédito"/>
    <n v="197.7"/>
    <n v="9.8849999999999998"/>
    <n v="5"/>
    <n v="2"/>
  </r>
  <r>
    <s v="NuevaFactura8280"/>
    <x v="1"/>
    <x v="1"/>
    <x v="1"/>
    <x v="1"/>
    <x v="5"/>
    <n v="60.74"/>
    <n v="7"/>
    <n v="21.259"/>
    <n v="446.43900000000002"/>
    <d v="2019-01-18T00:00:00"/>
    <d v="1899-12-30T16:23:00"/>
    <s v="Billetera electrónica"/>
    <n v="425.18"/>
    <n v="21.259"/>
    <n v="5"/>
    <n v="1"/>
  </r>
  <r>
    <s v="NuevaFactura3609"/>
    <x v="0"/>
    <x v="0"/>
    <x v="1"/>
    <x v="0"/>
    <x v="1"/>
    <n v="66.06"/>
    <n v="6"/>
    <n v="19.818000000000001"/>
    <n v="416.178"/>
    <d v="2019-01-23T00:00:00"/>
    <d v="1899-12-30T10:28:00"/>
    <s v="Efectivo"/>
    <n v="396.36"/>
    <n v="19.818000000000001"/>
    <n v="7.3"/>
    <n v="1"/>
  </r>
  <r>
    <s v="NuevaFactura2269"/>
    <x v="1"/>
    <x v="1"/>
    <x v="0"/>
    <x v="1"/>
    <x v="2"/>
    <n v="74.86"/>
    <n v="1"/>
    <n v="3.7430000000000003"/>
    <n v="78.602999999999994"/>
    <d v="2019-03-24T00:00:00"/>
    <d v="1899-12-30T14:49:00"/>
    <s v="Efectivo"/>
    <n v="74.86"/>
    <n v="3.7429999999999999"/>
    <n v="6.9"/>
    <n v="3"/>
  </r>
  <r>
    <s v="NuevaFactura8730"/>
    <x v="0"/>
    <x v="0"/>
    <x v="0"/>
    <x v="1"/>
    <x v="1"/>
    <n v="20.89"/>
    <n v="2"/>
    <n v="2.089"/>
    <n v="43.869"/>
    <d v="2019-02-05T00:00:00"/>
    <d v="1899-12-30T18:45:00"/>
    <s v="Efectivo"/>
    <n v="41.78"/>
    <n v="2.089"/>
    <n v="9.8000000000000007"/>
    <n v="2"/>
  </r>
  <r>
    <s v="NuevaFactura2805"/>
    <x v="0"/>
    <x v="0"/>
    <x v="1"/>
    <x v="0"/>
    <x v="2"/>
    <n v="77.95"/>
    <n v="6"/>
    <n v="23.385000000000005"/>
    <n v="491.08499999999998"/>
    <d v="2019-01-21T00:00:00"/>
    <d v="1899-12-30T16:37:00"/>
    <s v="Billetera electrónica"/>
    <n v="467.7"/>
    <n v="23.385000000000002"/>
    <n v="8"/>
    <n v="1"/>
  </r>
  <r>
    <s v="NuevaFactura1227"/>
    <x v="2"/>
    <x v="2"/>
    <x v="0"/>
    <x v="0"/>
    <x v="4"/>
    <n v="74.599999999999994"/>
    <n v="10"/>
    <n v="37.300000000000004"/>
    <n v="783.3"/>
    <d v="2019-01-08T00:00:00"/>
    <d v="1899-12-30T20:55:00"/>
    <s v="Efectivo"/>
    <n v="746"/>
    <n v="37.299999999999997"/>
    <n v="9.5"/>
    <n v="1"/>
  </r>
  <r>
    <s v="NuevaFactura6529"/>
    <x v="0"/>
    <x v="0"/>
    <x v="0"/>
    <x v="1"/>
    <x v="2"/>
    <n v="37.69"/>
    <n v="2"/>
    <n v="3.7690000000000001"/>
    <n v="79.149000000000001"/>
    <d v="2019-02-20T00:00:00"/>
    <d v="1899-12-30T15:29:00"/>
    <s v="Billetera electrónica"/>
    <n v="75.38"/>
    <n v="3.7690000000000001"/>
    <n v="9.5"/>
    <n v="2"/>
  </r>
  <r>
    <s v="NuevaFactura2298"/>
    <x v="2"/>
    <x v="2"/>
    <x v="1"/>
    <x v="1"/>
    <x v="3"/>
    <n v="97.74"/>
    <n v="4"/>
    <n v="19.548000000000002"/>
    <n v="410.50799999999998"/>
    <d v="2019-03-12T00:00:00"/>
    <d v="1899-12-30T19:53:00"/>
    <s v="Billetera electrónica"/>
    <n v="390.96"/>
    <n v="19.547999999999998"/>
    <n v="6.4"/>
    <n v="3"/>
  </r>
  <r>
    <s v="NuevaFactura2474"/>
    <x v="2"/>
    <x v="2"/>
    <x v="0"/>
    <x v="0"/>
    <x v="4"/>
    <n v="74.599999999999994"/>
    <n v="10"/>
    <n v="37.300000000000004"/>
    <n v="783.3"/>
    <d v="2019-01-08T00:00:00"/>
    <d v="1899-12-30T20:55:00"/>
    <s v="Efectivo"/>
    <n v="746"/>
    <n v="37.299999999999997"/>
    <n v="9.5"/>
    <n v="1"/>
  </r>
  <r>
    <s v="NuevaFactura4319"/>
    <x v="0"/>
    <x v="0"/>
    <x v="1"/>
    <x v="1"/>
    <x v="5"/>
    <n v="51.94"/>
    <n v="3"/>
    <n v="7.7910000000000004"/>
    <n v="163.61099999999999"/>
    <d v="2019-02-15T00:00:00"/>
    <d v="1899-12-30T15:21:00"/>
    <s v="Efectivo"/>
    <n v="155.82"/>
    <n v="7.7910000000000004"/>
    <n v="7.9"/>
    <n v="2"/>
  </r>
  <r>
    <s v="NuevaFactura3757"/>
    <x v="2"/>
    <x v="2"/>
    <x v="0"/>
    <x v="0"/>
    <x v="3"/>
    <n v="69.12"/>
    <n v="6"/>
    <n v="20.736000000000004"/>
    <n v="435.45600000000002"/>
    <d v="2019-02-08T00:00:00"/>
    <d v="1899-12-30T13:03:00"/>
    <s v="Efectivo"/>
    <n v="414.72"/>
    <n v="20.736000000000001"/>
    <n v="5.6"/>
    <n v="2"/>
  </r>
  <r>
    <s v="NuevaFactura8571"/>
    <x v="0"/>
    <x v="0"/>
    <x v="1"/>
    <x v="1"/>
    <x v="5"/>
    <n v="21.32"/>
    <n v="1"/>
    <n v="1.0660000000000001"/>
    <n v="22.385999999999999"/>
    <d v="2019-01-26T00:00:00"/>
    <d v="1899-12-30T12:43:00"/>
    <s v="Efectivo"/>
    <n v="21.32"/>
    <n v="1.0660000000000001"/>
    <n v="5.9"/>
    <n v="1"/>
  </r>
  <r>
    <s v="NuevaFactura6735"/>
    <x v="1"/>
    <x v="1"/>
    <x v="0"/>
    <x v="0"/>
    <x v="4"/>
    <n v="74.89"/>
    <n v="4"/>
    <n v="14.978000000000002"/>
    <n v="314.53800000000001"/>
    <d v="2019-03-01T00:00:00"/>
    <d v="1899-12-30T15:32:00"/>
    <s v="Billetera electrónica"/>
    <n v="299.56"/>
    <n v="14.978"/>
    <n v="4.2"/>
    <n v="3"/>
  </r>
  <r>
    <s v="NuevaFactura9406"/>
    <x v="2"/>
    <x v="2"/>
    <x v="1"/>
    <x v="1"/>
    <x v="0"/>
    <n v="87.98"/>
    <n v="3"/>
    <n v="13.197000000000001"/>
    <n v="277.137"/>
    <d v="2019-03-05T00:00:00"/>
    <d v="1899-12-30T10:40:00"/>
    <s v="Billetera electrónica"/>
    <n v="263.94"/>
    <n v="13.196999999999999"/>
    <n v="5.0999999999999996"/>
    <n v="3"/>
  </r>
  <r>
    <s v="NuevaFactura3861"/>
    <x v="2"/>
    <x v="2"/>
    <x v="1"/>
    <x v="0"/>
    <x v="5"/>
    <n v="63.71"/>
    <n v="5"/>
    <n v="15.927500000000002"/>
    <n v="334.47750000000002"/>
    <d v="2019-02-07T00:00:00"/>
    <d v="1899-12-30T19:30:00"/>
    <s v="Billetera electrónica"/>
    <n v="318.55"/>
    <n v="15.9275"/>
    <n v="8.5"/>
    <n v="2"/>
  </r>
  <r>
    <s v="NuevaFactura9895"/>
    <x v="2"/>
    <x v="2"/>
    <x v="1"/>
    <x v="1"/>
    <x v="2"/>
    <n v="45.97"/>
    <n v="4"/>
    <n v="9.1940000000000008"/>
    <n v="193.07400000000001"/>
    <d v="2019-02-09T00:00:00"/>
    <d v="1899-12-30T12:02:00"/>
    <s v="Billetera electrónica"/>
    <n v="183.88"/>
    <n v="9.1940000000000008"/>
    <n v="5.0999999999999996"/>
    <n v="2"/>
  </r>
  <r>
    <s v="NuevaFactura8338"/>
    <x v="2"/>
    <x v="2"/>
    <x v="1"/>
    <x v="0"/>
    <x v="4"/>
    <n v="48.51"/>
    <n v="7"/>
    <n v="16.9785"/>
    <n v="356.54849999999999"/>
    <d v="2019-01-25T00:00:00"/>
    <d v="1899-12-30T13:30:00"/>
    <s v="Tarjeta de crédito"/>
    <n v="339.57"/>
    <n v="16.9785"/>
    <n v="5.2"/>
    <n v="1"/>
  </r>
  <r>
    <s v="NuevaFactura9426"/>
    <x v="0"/>
    <x v="0"/>
    <x v="1"/>
    <x v="1"/>
    <x v="0"/>
    <n v="50.79"/>
    <n v="5"/>
    <n v="12.6975"/>
    <n v="266.64749999999998"/>
    <d v="2019-02-19T00:00:00"/>
    <d v="1899-12-30T14:53:00"/>
    <s v="Tarjeta de crédito"/>
    <n v="253.95"/>
    <n v="12.6975"/>
    <n v="5.3"/>
    <n v="2"/>
  </r>
  <r>
    <s v="NuevaFactura6895"/>
    <x v="2"/>
    <x v="2"/>
    <x v="1"/>
    <x v="0"/>
    <x v="5"/>
    <n v="30.37"/>
    <n v="3"/>
    <n v="4.5555000000000003"/>
    <n v="95.665499999999994"/>
    <d v="2019-03-28T00:00:00"/>
    <d v="1899-12-30T13:41:00"/>
    <s v="Billetera electrónica"/>
    <n v="91.11"/>
    <n v="4.5555000000000003"/>
    <n v="5.0999999999999996"/>
    <n v="3"/>
  </r>
  <r>
    <s v="NuevaFactura9591"/>
    <x v="1"/>
    <x v="1"/>
    <x v="0"/>
    <x v="0"/>
    <x v="4"/>
    <n v="30.41"/>
    <n v="1"/>
    <n v="1.5205000000000002"/>
    <n v="31.930499999999999"/>
    <d v="2019-02-22T00:00:00"/>
    <d v="1899-12-30T10:36:00"/>
    <s v="Tarjeta de crédito"/>
    <n v="30.41"/>
    <n v="1.5205"/>
    <n v="8.4"/>
    <n v="2"/>
  </r>
  <r>
    <s v="NuevaFactura8293"/>
    <x v="0"/>
    <x v="0"/>
    <x v="0"/>
    <x v="1"/>
    <x v="2"/>
    <n v="19.36"/>
    <n v="9"/>
    <n v="8.7120000000000015"/>
    <n v="182.952"/>
    <d v="2019-01-18T00:00:00"/>
    <d v="1899-12-30T18:43:00"/>
    <s v="Billetera electrónica"/>
    <n v="174.24"/>
    <n v="8.7119999999999997"/>
    <n v="8.6999999999999993"/>
    <n v="1"/>
  </r>
  <r>
    <s v="NuevaFactura2065"/>
    <x v="1"/>
    <x v="1"/>
    <x v="0"/>
    <x v="1"/>
    <x v="3"/>
    <n v="80.930000000000007"/>
    <n v="1"/>
    <n v="4.0465000000000009"/>
    <n v="84.976500000000001"/>
    <d v="2019-01-19T00:00:00"/>
    <d v="1899-12-30T16:08:00"/>
    <s v="Tarjeta de crédito"/>
    <n v="80.930000000000007"/>
    <n v="4.0465"/>
    <n v="9"/>
    <n v="1"/>
  </r>
  <r>
    <s v="NuevaFactura5852"/>
    <x v="2"/>
    <x v="2"/>
    <x v="0"/>
    <x v="0"/>
    <x v="3"/>
    <n v="23.08"/>
    <n v="6"/>
    <n v="6.9239999999999995"/>
    <n v="145.404"/>
    <d v="2019-01-24T00:00:00"/>
    <d v="1899-12-30T19:20:00"/>
    <s v="Billetera electrónica"/>
    <n v="138.47999999999999"/>
    <n v="6.9240000000000004"/>
    <n v="4.9000000000000004"/>
    <n v="1"/>
  </r>
  <r>
    <s v="NuevaFactura5050"/>
    <x v="0"/>
    <x v="0"/>
    <x v="1"/>
    <x v="0"/>
    <x v="5"/>
    <n v="65.739999999999995"/>
    <n v="9"/>
    <n v="29.582999999999998"/>
    <n v="621.24300000000005"/>
    <d v="2019-01-01T00:00:00"/>
    <d v="1899-12-30T13:55:00"/>
    <s v="Efectivo"/>
    <n v="591.66"/>
    <n v="29.582999999999998"/>
    <n v="7.7"/>
    <n v="1"/>
  </r>
  <r>
    <s v="NuevaFactura6719"/>
    <x v="1"/>
    <x v="1"/>
    <x v="1"/>
    <x v="1"/>
    <x v="5"/>
    <n v="86.13"/>
    <n v="2"/>
    <n v="8.6129999999999995"/>
    <n v="180.87299999999999"/>
    <d v="2019-02-07T00:00:00"/>
    <d v="1899-12-30T17:59:00"/>
    <s v="Efectivo"/>
    <n v="172.26"/>
    <n v="8.6129999999999995"/>
    <n v="8.1999999999999993"/>
    <n v="2"/>
  </r>
  <r>
    <s v="NuevaFactura8654"/>
    <x v="2"/>
    <x v="2"/>
    <x v="0"/>
    <x v="0"/>
    <x v="2"/>
    <n v="52.18"/>
    <n v="7"/>
    <n v="18.263000000000002"/>
    <n v="383.52300000000002"/>
    <d v="2019-03-09T00:00:00"/>
    <d v="1899-12-30T10:54:00"/>
    <s v="Efectivo"/>
    <n v="365.26"/>
    <n v="18.263000000000002"/>
    <n v="9.3000000000000007"/>
    <n v="3"/>
  </r>
  <r>
    <s v="NuevaFactura2539"/>
    <x v="1"/>
    <x v="1"/>
    <x v="1"/>
    <x v="1"/>
    <x v="0"/>
    <n v="58.95"/>
    <n v="10"/>
    <n v="29.475000000000001"/>
    <n v="618.97500000000002"/>
    <d v="2019-02-07T00:00:00"/>
    <d v="1899-12-30T14:27:00"/>
    <s v="Billetera electrónica"/>
    <n v="589.5"/>
    <n v="29.475000000000001"/>
    <n v="8.1"/>
    <n v="2"/>
  </r>
  <r>
    <s v="NuevaFactura7957"/>
    <x v="0"/>
    <x v="0"/>
    <x v="1"/>
    <x v="1"/>
    <x v="0"/>
    <n v="56"/>
    <n v="3"/>
    <n v="8.4"/>
    <n v="176.4"/>
    <d v="2019-02-28T00:00:00"/>
    <d v="1899-12-30T19:33:00"/>
    <s v="Billetera electrónica"/>
    <n v="168"/>
    <n v="8.4"/>
    <n v="4.8"/>
    <n v="2"/>
  </r>
  <r>
    <s v="NuevaFactura1755"/>
    <x v="1"/>
    <x v="1"/>
    <x v="0"/>
    <x v="0"/>
    <x v="4"/>
    <n v="98.97"/>
    <n v="9"/>
    <n v="44.536500000000004"/>
    <n v="935.26649999999995"/>
    <d v="2019-03-09T00:00:00"/>
    <d v="1899-12-30T11:23:00"/>
    <s v="Efectivo"/>
    <n v="890.73"/>
    <n v="44.536499999999997"/>
    <n v="6.7"/>
    <n v="3"/>
  </r>
  <r>
    <s v="NuevaFactura7854"/>
    <x v="2"/>
    <x v="2"/>
    <x v="0"/>
    <x v="1"/>
    <x v="2"/>
    <n v="60.38"/>
    <n v="10"/>
    <n v="30.190000000000005"/>
    <n v="633.99"/>
    <d v="2019-02-12T00:00:00"/>
    <d v="1899-12-30T16:19:00"/>
    <s v="Efectivo"/>
    <n v="603.79999999999995"/>
    <n v="30.19"/>
    <n v="6"/>
    <n v="2"/>
  </r>
  <r>
    <s v="NuevaFactura1012"/>
    <x v="0"/>
    <x v="0"/>
    <x v="0"/>
    <x v="1"/>
    <x v="2"/>
    <n v="47.59"/>
    <n v="8"/>
    <n v="19.036000000000001"/>
    <n v="399.75599999999997"/>
    <d v="2019-01-01T00:00:00"/>
    <d v="1899-12-30T14:47:00"/>
    <s v="Efectivo"/>
    <n v="380.72"/>
    <n v="19.036000000000001"/>
    <n v="5.7"/>
    <n v="1"/>
  </r>
  <r>
    <s v="NuevaFactura9562"/>
    <x v="0"/>
    <x v="0"/>
    <x v="0"/>
    <x v="1"/>
    <x v="1"/>
    <n v="20.77"/>
    <n v="4"/>
    <n v="4.1539999999999999"/>
    <n v="87.233999999999995"/>
    <d v="2019-01-31T00:00:00"/>
    <d v="1899-12-30T13:47:00"/>
    <s v="Efectivo"/>
    <n v="83.08"/>
    <n v="4.1539999999999999"/>
    <n v="4.7"/>
    <n v="1"/>
  </r>
  <r>
    <s v="NuevaFactura7479"/>
    <x v="2"/>
    <x v="2"/>
    <x v="0"/>
    <x v="1"/>
    <x v="0"/>
    <n v="54.86"/>
    <n v="5"/>
    <n v="13.715000000000002"/>
    <n v="288.01499999999999"/>
    <d v="2019-03-29T00:00:00"/>
    <d v="1899-12-30T16:48:00"/>
    <s v="Billetera electrónica"/>
    <n v="274.3"/>
    <n v="13.715"/>
    <n v="9.8000000000000007"/>
    <n v="3"/>
  </r>
  <r>
    <s v="NuevaFactura7590"/>
    <x v="2"/>
    <x v="2"/>
    <x v="1"/>
    <x v="0"/>
    <x v="5"/>
    <n v="37.950000000000003"/>
    <n v="10"/>
    <n v="18.975000000000001"/>
    <n v="398.47500000000002"/>
    <d v="2019-01-26T00:00:00"/>
    <d v="1899-12-30T14:51:00"/>
    <s v="Efectivo"/>
    <n v="379.5"/>
    <n v="18.975000000000001"/>
    <n v="9.6999999999999993"/>
    <n v="1"/>
  </r>
  <r>
    <s v="NuevaFactura8611"/>
    <x v="1"/>
    <x v="1"/>
    <x v="0"/>
    <x v="0"/>
    <x v="0"/>
    <n v="37.15"/>
    <n v="7"/>
    <n v="13.002500000000001"/>
    <n v="273.05250000000001"/>
    <d v="2019-02-08T00:00:00"/>
    <d v="1899-12-30T13:12:00"/>
    <s v="Tarjeta de crédito"/>
    <n v="260.05"/>
    <n v="13.0025"/>
    <n v="7.7"/>
    <n v="2"/>
  </r>
  <r>
    <s v="NuevaFactura8882"/>
    <x v="1"/>
    <x v="1"/>
    <x v="1"/>
    <x v="1"/>
    <x v="5"/>
    <n v="60.74"/>
    <n v="7"/>
    <n v="21.259"/>
    <n v="446.43900000000002"/>
    <d v="2019-01-18T00:00:00"/>
    <d v="1899-12-30T16:23:00"/>
    <s v="Billetera electrónica"/>
    <n v="425.18"/>
    <n v="21.259"/>
    <n v="5"/>
    <n v="1"/>
  </r>
  <r>
    <s v="NuevaFactura6990"/>
    <x v="0"/>
    <x v="0"/>
    <x v="0"/>
    <x v="1"/>
    <x v="4"/>
    <n v="80.62"/>
    <n v="6"/>
    <n v="24.186000000000003"/>
    <n v="507.90600000000001"/>
    <d v="2019-02-28T00:00:00"/>
    <d v="1899-12-30T20:18:00"/>
    <s v="Efectivo"/>
    <n v="483.72"/>
    <n v="24.186"/>
    <n v="9.1"/>
    <n v="2"/>
  </r>
  <r>
    <s v="NuevaFactura1732"/>
    <x v="1"/>
    <x v="1"/>
    <x v="0"/>
    <x v="1"/>
    <x v="4"/>
    <n v="17.04"/>
    <n v="4"/>
    <n v="3.4079999999999999"/>
    <n v="71.567999999999998"/>
    <d v="2019-03-08T00:00:00"/>
    <d v="1899-12-30T20:15:00"/>
    <s v="Billetera electrónica"/>
    <n v="68.16"/>
    <n v="3.4079999999999999"/>
    <n v="7"/>
    <n v="3"/>
  </r>
  <r>
    <s v="NuevaFactura5405"/>
    <x v="0"/>
    <x v="0"/>
    <x v="0"/>
    <x v="0"/>
    <x v="5"/>
    <n v="22.32"/>
    <n v="4"/>
    <n v="4.4640000000000004"/>
    <n v="93.744"/>
    <d v="2019-03-01T00:00:00"/>
    <d v="1899-12-30T16:23:00"/>
    <s v="Tarjeta de crédito"/>
    <n v="89.28"/>
    <n v="4.4640000000000004"/>
    <n v="4.4000000000000004"/>
    <n v="3"/>
  </r>
  <r>
    <s v="NuevaFactura6018"/>
    <x v="1"/>
    <x v="1"/>
    <x v="1"/>
    <x v="1"/>
    <x v="0"/>
    <n v="84.61"/>
    <n v="10"/>
    <n v="42.305000000000007"/>
    <n v="888.40499999999997"/>
    <d v="2019-02-09T00:00:00"/>
    <d v="1899-12-30T18:58:00"/>
    <s v="Tarjeta de crédito"/>
    <n v="846.1"/>
    <n v="42.305"/>
    <n v="8.8000000000000007"/>
    <n v="2"/>
  </r>
  <r>
    <s v="NuevaFactura4345"/>
    <x v="2"/>
    <x v="2"/>
    <x v="0"/>
    <x v="1"/>
    <x v="0"/>
    <n v="96.16"/>
    <n v="4"/>
    <n v="19.231999999999999"/>
    <n v="403.87200000000001"/>
    <d v="2019-01-27T00:00:00"/>
    <d v="1899-12-30T20:03:00"/>
    <s v="Tarjeta de crédito"/>
    <n v="384.64"/>
    <n v="19.231999999999999"/>
    <n v="8.4"/>
    <n v="1"/>
  </r>
  <r>
    <s v="NuevaFactura5822"/>
    <x v="1"/>
    <x v="1"/>
    <x v="1"/>
    <x v="0"/>
    <x v="3"/>
    <n v="14.36"/>
    <n v="10"/>
    <n v="7.18"/>
    <n v="150.78"/>
    <d v="2019-01-27T00:00:00"/>
    <d v="1899-12-30T14:28:00"/>
    <s v="Efectivo"/>
    <n v="143.6"/>
    <n v="7.18"/>
    <n v="5.4"/>
    <n v="1"/>
  </r>
  <r>
    <s v="NuevaFactura3821"/>
    <x v="1"/>
    <x v="1"/>
    <x v="1"/>
    <x v="0"/>
    <x v="1"/>
    <n v="84.05"/>
    <n v="3"/>
    <n v="12.6075"/>
    <n v="264.75749999999999"/>
    <d v="2019-01-23T00:00:00"/>
    <d v="1899-12-30T13:29:00"/>
    <s v="Efectivo"/>
    <n v="252.15"/>
    <n v="12.6075"/>
    <n v="9.8000000000000007"/>
    <n v="1"/>
  </r>
  <r>
    <s v="NuevaFactura3843"/>
    <x v="1"/>
    <x v="1"/>
    <x v="1"/>
    <x v="0"/>
    <x v="1"/>
    <n v="46.2"/>
    <n v="1"/>
    <n v="2.31"/>
    <n v="48.51"/>
    <d v="2019-03-19T00:00:00"/>
    <d v="1899-12-30T12:16:00"/>
    <s v="Efectivo"/>
    <n v="46.2"/>
    <n v="2.31"/>
    <n v="6.3"/>
    <n v="3"/>
  </r>
  <r>
    <s v="NuevaFactura5624"/>
    <x v="0"/>
    <x v="0"/>
    <x v="1"/>
    <x v="1"/>
    <x v="1"/>
    <n v="78.31"/>
    <n v="3"/>
    <n v="11.746500000000001"/>
    <n v="246.6765"/>
    <d v="2019-03-05T00:00:00"/>
    <d v="1899-12-30T16:38:00"/>
    <s v="Billetera electrónica"/>
    <n v="234.93"/>
    <n v="11.746499999999999"/>
    <n v="5.4"/>
    <n v="3"/>
  </r>
  <r>
    <s v="NuevaFactura4161"/>
    <x v="0"/>
    <x v="0"/>
    <x v="1"/>
    <x v="0"/>
    <x v="5"/>
    <n v="48.63"/>
    <n v="4"/>
    <n v="9.7260000000000009"/>
    <n v="204.24600000000001"/>
    <d v="2019-02-04T00:00:00"/>
    <d v="1899-12-30T15:44:00"/>
    <s v="Billetera electrónica"/>
    <n v="194.52"/>
    <n v="9.7260000000000009"/>
    <n v="7.6"/>
    <n v="2"/>
  </r>
  <r>
    <s v="NuevaFactura5023"/>
    <x v="2"/>
    <x v="2"/>
    <x v="1"/>
    <x v="1"/>
    <x v="0"/>
    <n v="92.78"/>
    <n v="1"/>
    <n v="4.6390000000000002"/>
    <n v="97.418999999999997"/>
    <d v="2019-03-15T00:00:00"/>
    <d v="1899-12-30T10:50:00"/>
    <s v="Tarjeta de crédito"/>
    <n v="92.78"/>
    <n v="4.6390000000000002"/>
    <n v="9.8000000000000007"/>
    <n v="3"/>
  </r>
  <r>
    <s v="NuevaFactura1123"/>
    <x v="0"/>
    <x v="0"/>
    <x v="0"/>
    <x v="0"/>
    <x v="5"/>
    <n v="63.88"/>
    <n v="8"/>
    <n v="25.552000000000003"/>
    <n v="536.59199999999998"/>
    <d v="2019-01-20T00:00:00"/>
    <d v="1899-12-30T17:48:00"/>
    <s v="Billetera electrónica"/>
    <n v="511.04"/>
    <n v="25.552"/>
    <n v="9.9"/>
    <n v="1"/>
  </r>
  <r>
    <s v="NuevaFactura1591"/>
    <x v="0"/>
    <x v="0"/>
    <x v="1"/>
    <x v="1"/>
    <x v="4"/>
    <n v="33.880000000000003"/>
    <n v="8"/>
    <n v="13.552000000000001"/>
    <n v="284.59199999999998"/>
    <d v="2019-01-19T00:00:00"/>
    <d v="1899-12-30T20:29:00"/>
    <s v="Billetera electrónica"/>
    <n v="271.04000000000002"/>
    <n v="13.552"/>
    <n v="9.6"/>
    <n v="1"/>
  </r>
  <r>
    <s v="NuevaFactura7046"/>
    <x v="0"/>
    <x v="0"/>
    <x v="1"/>
    <x v="1"/>
    <x v="1"/>
    <n v="51.69"/>
    <n v="7"/>
    <n v="18.0915"/>
    <n v="379.92149999999998"/>
    <d v="2019-01-26T00:00:00"/>
    <d v="1899-12-30T18:22:00"/>
    <s v="Efectivo"/>
    <n v="361.83"/>
    <n v="18.0915"/>
    <n v="5.5"/>
    <n v="1"/>
  </r>
  <r>
    <s v="NuevaFactura9874"/>
    <x v="2"/>
    <x v="2"/>
    <x v="1"/>
    <x v="0"/>
    <x v="5"/>
    <n v="79.86"/>
    <n v="7"/>
    <n v="27.951000000000001"/>
    <n v="586.971"/>
    <d v="2019-01-10T00:00:00"/>
    <d v="1899-12-30T10:33:00"/>
    <s v="Tarjeta de crédito"/>
    <n v="559.02"/>
    <n v="27.951000000000001"/>
    <n v="5.5"/>
    <n v="1"/>
  </r>
  <r>
    <s v="NuevaFactura7793"/>
    <x v="1"/>
    <x v="1"/>
    <x v="1"/>
    <x v="1"/>
    <x v="2"/>
    <n v="55.73"/>
    <n v="6"/>
    <n v="16.719000000000001"/>
    <n v="351.09899999999999"/>
    <d v="2019-02-24T00:00:00"/>
    <d v="1899-12-30T10:55:00"/>
    <s v="Billetera electrónica"/>
    <n v="334.38"/>
    <n v="16.719000000000001"/>
    <n v="7"/>
    <n v="2"/>
  </r>
  <r>
    <s v="NuevaFactura2641"/>
    <x v="0"/>
    <x v="0"/>
    <x v="0"/>
    <x v="0"/>
    <x v="3"/>
    <n v="51.52"/>
    <n v="8"/>
    <n v="20.608000000000004"/>
    <n v="432.76799999999997"/>
    <d v="2019-02-02T00:00:00"/>
    <d v="1899-12-30T15:47:00"/>
    <s v="Efectivo"/>
    <n v="412.16"/>
    <n v="20.608000000000001"/>
    <n v="9.6"/>
    <n v="2"/>
  </r>
  <r>
    <s v="NuevaFactura9808"/>
    <x v="2"/>
    <x v="2"/>
    <x v="0"/>
    <x v="0"/>
    <x v="5"/>
    <n v="97.61"/>
    <n v="6"/>
    <n v="29.283000000000001"/>
    <n v="614.94299999999998"/>
    <d v="2019-01-07T00:00:00"/>
    <d v="1899-12-30T15:01:00"/>
    <s v="Billetera electrónica"/>
    <n v="585.66"/>
    <n v="29.283000000000001"/>
    <n v="9.9"/>
    <n v="1"/>
  </r>
  <r>
    <s v="NuevaFactura9878"/>
    <x v="2"/>
    <x v="2"/>
    <x v="0"/>
    <x v="1"/>
    <x v="2"/>
    <n v="17.77"/>
    <n v="5"/>
    <n v="4.4424999999999999"/>
    <n v="93.292500000000004"/>
    <d v="2019-02-15T00:00:00"/>
    <d v="1899-12-30T12:42:00"/>
    <s v="Tarjeta de crédito"/>
    <n v="88.85"/>
    <n v="4.4424999999999999"/>
    <n v="5.4"/>
    <n v="2"/>
  </r>
  <r>
    <s v="NuevaFactura5443"/>
    <x v="0"/>
    <x v="0"/>
    <x v="0"/>
    <x v="0"/>
    <x v="2"/>
    <n v="47.68"/>
    <n v="2"/>
    <n v="4.7679999999999998"/>
    <n v="100.128"/>
    <d v="2019-02-24T00:00:00"/>
    <d v="1899-12-30T10:10:00"/>
    <s v="Tarjeta de crédito"/>
    <n v="95.36"/>
    <n v="4.7679999999999998"/>
    <n v="4.0999999999999996"/>
    <n v="2"/>
  </r>
  <r>
    <s v="NuevaFactura8790"/>
    <x v="2"/>
    <x v="2"/>
    <x v="0"/>
    <x v="1"/>
    <x v="4"/>
    <n v="18.079999999999998"/>
    <n v="3"/>
    <n v="2.7119999999999997"/>
    <n v="56.951999999999998"/>
    <d v="2019-03-05T00:00:00"/>
    <d v="1899-12-30T19:46:00"/>
    <s v="Billetera electrónica"/>
    <n v="54.24"/>
    <n v="2.7120000000000002"/>
    <n v="8"/>
    <n v="3"/>
  </r>
  <r>
    <s v="NuevaFactura4589"/>
    <x v="2"/>
    <x v="2"/>
    <x v="1"/>
    <x v="1"/>
    <x v="3"/>
    <n v="34.369999999999997"/>
    <n v="10"/>
    <n v="17.184999999999999"/>
    <n v="360.88499999999999"/>
    <d v="2019-03-16T00:00:00"/>
    <d v="1899-12-30T10:11:00"/>
    <s v="Billetera electrónica"/>
    <n v="343.7"/>
    <n v="17.184999999999999"/>
    <n v="6.7"/>
    <n v="3"/>
  </r>
  <r>
    <s v="NuevaFactura7735"/>
    <x v="1"/>
    <x v="1"/>
    <x v="0"/>
    <x v="0"/>
    <x v="5"/>
    <n v="92.49"/>
    <n v="5"/>
    <n v="23.122500000000002"/>
    <n v="485.57249999999999"/>
    <d v="2019-03-02T00:00:00"/>
    <d v="1899-12-30T16:35:00"/>
    <s v="Tarjeta de crédito"/>
    <n v="462.45"/>
    <n v="23.122499999999999"/>
    <n v="8.6"/>
    <n v="3"/>
  </r>
  <r>
    <s v="NuevaFactura4353"/>
    <x v="2"/>
    <x v="2"/>
    <x v="0"/>
    <x v="1"/>
    <x v="3"/>
    <n v="72.599999999999994"/>
    <n v="6"/>
    <n v="21.78"/>
    <n v="457.38"/>
    <d v="2019-01-13T00:00:00"/>
    <d v="1899-12-30T19:51:00"/>
    <s v="Efectivo"/>
    <n v="435.6"/>
    <n v="21.78"/>
    <n v="6.9"/>
    <n v="1"/>
  </r>
  <r>
    <s v="NuevaFactura9252"/>
    <x v="0"/>
    <x v="0"/>
    <x v="1"/>
    <x v="1"/>
    <x v="1"/>
    <n v="26.02"/>
    <n v="7"/>
    <n v="9.1069999999999993"/>
    <n v="191.24700000000001"/>
    <d v="2019-03-28T00:00:00"/>
    <d v="1899-12-30T17:38:00"/>
    <s v="Efectivo"/>
    <n v="182.14"/>
    <n v="9.1069999999999993"/>
    <n v="5.0999999999999996"/>
    <n v="3"/>
  </r>
  <r>
    <s v="NuevaFactura1007"/>
    <x v="1"/>
    <x v="1"/>
    <x v="0"/>
    <x v="0"/>
    <x v="4"/>
    <n v="71.39"/>
    <n v="5"/>
    <n v="17.8475"/>
    <n v="374.79750000000001"/>
    <d v="2019-02-17T00:00:00"/>
    <d v="1899-12-30T19:57:00"/>
    <s v="Tarjeta de crédito"/>
    <n v="356.95"/>
    <n v="17.8475"/>
    <n v="5.5"/>
    <n v="2"/>
  </r>
  <r>
    <s v="NuevaFactura2171"/>
    <x v="2"/>
    <x v="2"/>
    <x v="1"/>
    <x v="1"/>
    <x v="2"/>
    <n v="53.44"/>
    <n v="2"/>
    <n v="5.3440000000000003"/>
    <n v="112.224"/>
    <d v="2019-01-20T00:00:00"/>
    <d v="1899-12-30T20:38:00"/>
    <s v="Billetera electrónica"/>
    <n v="106.88"/>
    <n v="5.3440000000000003"/>
    <n v="4.0999999999999996"/>
    <n v="1"/>
  </r>
  <r>
    <s v="NuevaFactura7003"/>
    <x v="0"/>
    <x v="0"/>
    <x v="1"/>
    <x v="1"/>
    <x v="1"/>
    <n v="78.31"/>
    <n v="3"/>
    <n v="11.746500000000001"/>
    <n v="246.6765"/>
    <d v="2019-03-05T00:00:00"/>
    <d v="1899-12-30T16:38:00"/>
    <s v="Billetera electrónica"/>
    <n v="234.93"/>
    <n v="11.746499999999999"/>
    <n v="5.4"/>
    <n v="3"/>
  </r>
  <r>
    <s v="NuevaFactura6978"/>
    <x v="1"/>
    <x v="1"/>
    <x v="0"/>
    <x v="1"/>
    <x v="4"/>
    <n v="17.04"/>
    <n v="4"/>
    <n v="3.4079999999999999"/>
    <n v="71.567999999999998"/>
    <d v="2019-03-08T00:00:00"/>
    <d v="1899-12-30T20:15:00"/>
    <s v="Billetera electrónica"/>
    <n v="68.16"/>
    <n v="3.4079999999999999"/>
    <n v="7"/>
    <n v="3"/>
  </r>
  <r>
    <s v="NuevaFactura5979"/>
    <x v="2"/>
    <x v="2"/>
    <x v="0"/>
    <x v="0"/>
    <x v="1"/>
    <n v="34.49"/>
    <n v="5"/>
    <n v="8.6225000000000005"/>
    <n v="181.07249999999999"/>
    <d v="2019-03-11T00:00:00"/>
    <d v="1899-12-30T19:44:00"/>
    <s v="Tarjeta de crédito"/>
    <n v="172.45"/>
    <n v="8.6225000000000005"/>
    <n v="9"/>
    <n v="3"/>
  </r>
  <r>
    <s v="NuevaFactura6496"/>
    <x v="1"/>
    <x v="1"/>
    <x v="0"/>
    <x v="1"/>
    <x v="5"/>
    <n v="69.33"/>
    <n v="2"/>
    <n v="6.9329999999999998"/>
    <n v="145.59299999999999"/>
    <d v="2019-02-05T00:00:00"/>
    <d v="1899-12-30T19:05:00"/>
    <s v="Billetera electrónica"/>
    <n v="138.66"/>
    <n v="6.9329999999999998"/>
    <n v="9.6999999999999993"/>
    <n v="2"/>
  </r>
  <r>
    <s v="NuevaFactura9989"/>
    <x v="1"/>
    <x v="1"/>
    <x v="0"/>
    <x v="0"/>
    <x v="5"/>
    <n v="12.54"/>
    <n v="1"/>
    <n v="0.627"/>
    <n v="13.167"/>
    <d v="2019-02-21T00:00:00"/>
    <d v="1899-12-30T12:38:00"/>
    <s v="Efectivo"/>
    <n v="12.54"/>
    <n v="0.627"/>
    <n v="8.1999999999999993"/>
    <n v="2"/>
  </r>
  <r>
    <s v="NuevaFactura8584"/>
    <x v="2"/>
    <x v="2"/>
    <x v="0"/>
    <x v="1"/>
    <x v="2"/>
    <n v="27"/>
    <n v="9"/>
    <n v="12.15"/>
    <n v="255.15"/>
    <d v="2019-03-02T00:00:00"/>
    <d v="1899-12-30T14:16:00"/>
    <s v="Efectivo"/>
    <n v="243"/>
    <n v="12.15"/>
    <n v="4.8"/>
    <n v="3"/>
  </r>
  <r>
    <s v="NuevaFactura3065"/>
    <x v="2"/>
    <x v="2"/>
    <x v="1"/>
    <x v="0"/>
    <x v="0"/>
    <n v="82.88"/>
    <n v="5"/>
    <n v="20.72"/>
    <n v="435.12"/>
    <d v="2019-03-24T00:00:00"/>
    <d v="1899-12-30T14:08:00"/>
    <s v="Tarjeta de crédito"/>
    <n v="414.4"/>
    <n v="20.72"/>
    <n v="6.6"/>
    <n v="3"/>
  </r>
  <r>
    <s v="NuevaFactura6682"/>
    <x v="0"/>
    <x v="0"/>
    <x v="0"/>
    <x v="0"/>
    <x v="1"/>
    <n v="25.22"/>
    <n v="7"/>
    <n v="8.827"/>
    <n v="185.36699999999999"/>
    <d v="2019-02-04T00:00:00"/>
    <d v="1899-12-30T10:23:00"/>
    <s v="Efectivo"/>
    <n v="176.54"/>
    <n v="8.827"/>
    <n v="8.1999999999999993"/>
    <n v="2"/>
  </r>
  <r>
    <s v="NuevaFactura3161"/>
    <x v="1"/>
    <x v="1"/>
    <x v="0"/>
    <x v="1"/>
    <x v="5"/>
    <n v="93.2"/>
    <n v="2"/>
    <n v="9.32"/>
    <n v="195.72"/>
    <d v="2019-02-28T00:00:00"/>
    <d v="1899-12-30T18:37:00"/>
    <s v="Tarjeta de crédito"/>
    <n v="186.4"/>
    <n v="9.32"/>
    <n v="6"/>
    <n v="2"/>
  </r>
  <r>
    <s v="NuevaFactura4005"/>
    <x v="1"/>
    <x v="1"/>
    <x v="0"/>
    <x v="1"/>
    <x v="4"/>
    <n v="94.26"/>
    <n v="4"/>
    <n v="18.852"/>
    <n v="395.892"/>
    <d v="2019-03-12T00:00:00"/>
    <d v="1899-12-30T16:30:00"/>
    <s v="Efectivo"/>
    <n v="377.04"/>
    <n v="18.852"/>
    <n v="8.6"/>
    <n v="3"/>
  </r>
  <r>
    <s v="NuevaFactura5137"/>
    <x v="0"/>
    <x v="0"/>
    <x v="1"/>
    <x v="1"/>
    <x v="2"/>
    <n v="34.729999999999997"/>
    <n v="2"/>
    <n v="3.4729999999999999"/>
    <n v="72.933000000000007"/>
    <d v="2019-03-01T00:00:00"/>
    <d v="1899-12-30T18:14:00"/>
    <s v="Billetera electrónica"/>
    <n v="69.459999999999994"/>
    <n v="3.4729999999999999"/>
    <n v="9.6999999999999993"/>
    <n v="3"/>
  </r>
  <r>
    <s v="NuevaFactura5031"/>
    <x v="1"/>
    <x v="1"/>
    <x v="1"/>
    <x v="0"/>
    <x v="3"/>
    <n v="80.97"/>
    <n v="8"/>
    <n v="32.387999999999998"/>
    <n v="680.14800000000002"/>
    <d v="2019-01-28T00:00:00"/>
    <d v="1899-12-30T13:05:00"/>
    <s v="Efectivo"/>
    <n v="647.76"/>
    <n v="32.387999999999998"/>
    <n v="9.3000000000000007"/>
    <n v="1"/>
  </r>
  <r>
    <s v="NuevaFactura4976"/>
    <x v="1"/>
    <x v="1"/>
    <x v="0"/>
    <x v="1"/>
    <x v="1"/>
    <n v="87.91"/>
    <n v="5"/>
    <n v="21.977499999999999"/>
    <n v="461.52749999999997"/>
    <d v="2019-03-14T00:00:00"/>
    <d v="1899-12-30T18:10:00"/>
    <s v="Billetera electrónica"/>
    <n v="439.55"/>
    <n v="21.977499999999999"/>
    <n v="4.4000000000000004"/>
    <n v="3"/>
  </r>
  <r>
    <s v="NuevaFactura8352"/>
    <x v="1"/>
    <x v="1"/>
    <x v="1"/>
    <x v="1"/>
    <x v="2"/>
    <n v="69.400000000000006"/>
    <n v="2"/>
    <n v="6.9400000000000013"/>
    <n v="145.74"/>
    <d v="2019-01-27T00:00:00"/>
    <d v="1899-12-30T19:48:00"/>
    <s v="Billetera electrónica"/>
    <n v="138.80000000000001"/>
    <n v="6.94"/>
    <n v="9"/>
    <n v="1"/>
  </r>
  <r>
    <s v="NuevaFactura6698"/>
    <x v="0"/>
    <x v="0"/>
    <x v="0"/>
    <x v="1"/>
    <x v="2"/>
    <n v="70.739999999999995"/>
    <n v="4"/>
    <n v="14.148"/>
    <n v="297.108"/>
    <d v="2019-01-05T00:00:00"/>
    <d v="1899-12-30T16:05:00"/>
    <s v="Tarjeta de crédito"/>
    <n v="282.95999999999998"/>
    <n v="14.148"/>
    <n v="4.4000000000000004"/>
    <n v="1"/>
  </r>
  <r>
    <s v="NuevaFactura4728"/>
    <x v="2"/>
    <x v="2"/>
    <x v="1"/>
    <x v="0"/>
    <x v="1"/>
    <n v="38.270000000000003"/>
    <n v="2"/>
    <n v="3.8270000000000004"/>
    <n v="80.367000000000004"/>
    <d v="2019-03-02T00:00:00"/>
    <d v="1899-12-30T18:18:00"/>
    <s v="Tarjeta de crédito"/>
    <n v="76.540000000000006"/>
    <n v="3.827"/>
    <n v="5.8"/>
    <n v="3"/>
  </r>
  <r>
    <s v="NuevaFactura1862"/>
    <x v="1"/>
    <x v="1"/>
    <x v="1"/>
    <x v="0"/>
    <x v="2"/>
    <n v="44.01"/>
    <n v="8"/>
    <n v="17.603999999999999"/>
    <n v="369.68400000000003"/>
    <d v="2019-03-03T00:00:00"/>
    <d v="1899-12-30T17:36:00"/>
    <s v="Efectivo"/>
    <n v="352.08"/>
    <n v="17.603999999999999"/>
    <n v="8.8000000000000007"/>
    <n v="3"/>
  </r>
  <r>
    <s v="NuevaFactura3422"/>
    <x v="0"/>
    <x v="0"/>
    <x v="0"/>
    <x v="1"/>
    <x v="3"/>
    <n v="12.76"/>
    <n v="2"/>
    <n v="1.276"/>
    <n v="26.795999999999999"/>
    <d v="2019-01-08T00:00:00"/>
    <d v="1899-12-30T18:06:00"/>
    <s v="Billetera electrónica"/>
    <n v="25.52"/>
    <n v="1.276"/>
    <n v="7.8"/>
    <n v="1"/>
  </r>
  <r>
    <s v="NuevaFactura7436"/>
    <x v="1"/>
    <x v="1"/>
    <x v="1"/>
    <x v="1"/>
    <x v="0"/>
    <n v="70.209999999999994"/>
    <n v="6"/>
    <n v="21.063000000000002"/>
    <n v="442.32299999999998"/>
    <d v="2019-03-30T00:00:00"/>
    <d v="1899-12-30T14:58:00"/>
    <s v="Efectivo"/>
    <n v="421.26"/>
    <n v="21.062999999999999"/>
    <n v="7.4"/>
    <n v="3"/>
  </r>
  <r>
    <s v="NuevaFactura8274"/>
    <x v="0"/>
    <x v="0"/>
    <x v="0"/>
    <x v="0"/>
    <x v="1"/>
    <n v="25.22"/>
    <n v="7"/>
    <n v="8.827"/>
    <n v="185.36699999999999"/>
    <d v="2019-02-04T00:00:00"/>
    <d v="1899-12-30T10:23:00"/>
    <s v="Efectivo"/>
    <n v="176.54"/>
    <n v="8.827"/>
    <n v="8.1999999999999993"/>
    <n v="2"/>
  </r>
  <r>
    <s v="NuevaFactura6879"/>
    <x v="1"/>
    <x v="1"/>
    <x v="1"/>
    <x v="0"/>
    <x v="2"/>
    <n v="15.8"/>
    <n v="10"/>
    <n v="7.9"/>
    <n v="165.9"/>
    <d v="2019-01-09T00:00:00"/>
    <d v="1899-12-30T12:07:00"/>
    <s v="Efectivo"/>
    <n v="158"/>
    <n v="7.9"/>
    <n v="7.8"/>
    <n v="1"/>
  </r>
  <r>
    <s v="NuevaFactura9167"/>
    <x v="2"/>
    <x v="2"/>
    <x v="1"/>
    <x v="0"/>
    <x v="5"/>
    <n v="37.950000000000003"/>
    <n v="10"/>
    <n v="18.975000000000001"/>
    <n v="398.47500000000002"/>
    <d v="2019-01-26T00:00:00"/>
    <d v="1899-12-30T14:51:00"/>
    <s v="Efectivo"/>
    <n v="379.5"/>
    <n v="18.975000000000001"/>
    <n v="9.6999999999999993"/>
    <n v="1"/>
  </r>
  <r>
    <s v="NuevaFactura6514"/>
    <x v="0"/>
    <x v="0"/>
    <x v="1"/>
    <x v="1"/>
    <x v="2"/>
    <n v="30.68"/>
    <n v="3"/>
    <n v="4.6019999999999994"/>
    <n v="96.641999999999996"/>
    <d v="2019-01-22T00:00:00"/>
    <d v="1899-12-30T11:00:00"/>
    <s v="Billetera electrónica"/>
    <n v="92.04"/>
    <n v="4.6020000000000003"/>
    <n v="9.1"/>
    <n v="1"/>
  </r>
  <r>
    <s v="NuevaFactura6718"/>
    <x v="2"/>
    <x v="2"/>
    <x v="0"/>
    <x v="0"/>
    <x v="0"/>
    <n v="76.900000000000006"/>
    <n v="7"/>
    <n v="26.915000000000006"/>
    <n v="565.21500000000003"/>
    <d v="2019-02-15T00:00:00"/>
    <d v="1899-12-30T20:21:00"/>
    <s v="Efectivo"/>
    <n v="538.29999999999995"/>
    <n v="26.914999999999999"/>
    <n v="7.7"/>
    <n v="2"/>
  </r>
  <r>
    <s v="NuevaFactura7824"/>
    <x v="0"/>
    <x v="0"/>
    <x v="1"/>
    <x v="0"/>
    <x v="2"/>
    <n v="96.52"/>
    <n v="6"/>
    <n v="28.956000000000003"/>
    <n v="608.07600000000002"/>
    <d v="2019-01-11T00:00:00"/>
    <d v="1899-12-30T11:52:00"/>
    <s v="Efectivo"/>
    <n v="579.12"/>
    <n v="28.956"/>
    <n v="4.5"/>
    <n v="1"/>
  </r>
  <r>
    <s v="NuevaFactura5069"/>
    <x v="1"/>
    <x v="1"/>
    <x v="0"/>
    <x v="0"/>
    <x v="1"/>
    <n v="78.13"/>
    <n v="10"/>
    <n v="39.064999999999998"/>
    <n v="820.36500000000001"/>
    <d v="2019-02-10T00:00:00"/>
    <d v="1899-12-30T20:51:00"/>
    <s v="Efectivo"/>
    <n v="781.3"/>
    <n v="39.064999999999998"/>
    <n v="4.4000000000000004"/>
    <n v="2"/>
  </r>
  <r>
    <s v="NuevaFactura8320"/>
    <x v="0"/>
    <x v="0"/>
    <x v="1"/>
    <x v="0"/>
    <x v="1"/>
    <n v="51.19"/>
    <n v="4"/>
    <n v="10.238"/>
    <n v="214.99799999999999"/>
    <d v="2019-03-18T00:00:00"/>
    <d v="1899-12-30T17:15:00"/>
    <s v="Tarjeta de crédito"/>
    <n v="204.76"/>
    <n v="10.238"/>
    <n v="4.7"/>
    <n v="3"/>
  </r>
  <r>
    <s v="NuevaFactura4282"/>
    <x v="2"/>
    <x v="2"/>
    <x v="1"/>
    <x v="0"/>
    <x v="0"/>
    <n v="73.41"/>
    <n v="3"/>
    <n v="11.0115"/>
    <n v="231.2415"/>
    <d v="2019-03-02T00:00:00"/>
    <d v="1899-12-30T13:10:00"/>
    <s v="Billetera electrónica"/>
    <n v="220.23"/>
    <n v="11.0115"/>
    <n v="4"/>
    <n v="3"/>
  </r>
  <r>
    <s v="NuevaFactura3202"/>
    <x v="2"/>
    <x v="2"/>
    <x v="1"/>
    <x v="1"/>
    <x v="1"/>
    <n v="72.13"/>
    <n v="10"/>
    <n v="36.064999999999998"/>
    <n v="757.36500000000001"/>
    <d v="2019-01-31T00:00:00"/>
    <d v="1899-12-30T15:12:00"/>
    <s v="Tarjeta de crédito"/>
    <n v="721.3"/>
    <n v="36.064999999999998"/>
    <n v="4.2"/>
    <n v="1"/>
  </r>
  <r>
    <s v="NuevaFactura9737"/>
    <x v="0"/>
    <x v="0"/>
    <x v="1"/>
    <x v="0"/>
    <x v="4"/>
    <n v="67.099999999999994"/>
    <n v="3"/>
    <n v="10.065"/>
    <n v="211.36500000000001"/>
    <d v="2019-02-15T00:00:00"/>
    <d v="1899-12-30T10:36:00"/>
    <s v="Efectivo"/>
    <n v="201.3"/>
    <n v="10.065"/>
    <n v="7.5"/>
    <n v="2"/>
  </r>
  <r>
    <s v="NuevaFactura6199"/>
    <x v="2"/>
    <x v="2"/>
    <x v="0"/>
    <x v="1"/>
    <x v="4"/>
    <n v="93.4"/>
    <n v="2"/>
    <n v="9.3400000000000016"/>
    <n v="196.14"/>
    <d v="2019-03-30T00:00:00"/>
    <d v="1899-12-30T16:34:00"/>
    <s v="Efectivo"/>
    <n v="186.8"/>
    <n v="9.34"/>
    <n v="5.5"/>
    <n v="3"/>
  </r>
  <r>
    <s v="NuevaFactura8148"/>
    <x v="1"/>
    <x v="1"/>
    <x v="1"/>
    <x v="1"/>
    <x v="1"/>
    <n v="30.61"/>
    <n v="6"/>
    <n v="9.1829999999999998"/>
    <n v="192.84299999999999"/>
    <d v="2019-03-12T00:00:00"/>
    <d v="1899-12-30T20:36:00"/>
    <s v="Efectivo"/>
    <n v="183.66"/>
    <n v="9.1829999999999998"/>
    <n v="9.3000000000000007"/>
    <n v="3"/>
  </r>
  <r>
    <s v="NuevaFactura2741"/>
    <x v="2"/>
    <x v="2"/>
    <x v="0"/>
    <x v="0"/>
    <x v="1"/>
    <n v="35.74"/>
    <n v="8"/>
    <n v="14.296000000000001"/>
    <n v="300.21600000000001"/>
    <d v="2019-02-17T00:00:00"/>
    <d v="1899-12-30T15:28:00"/>
    <s v="Billetera electrónica"/>
    <n v="285.92"/>
    <n v="14.295999999999999"/>
    <n v="4.9000000000000004"/>
    <n v="2"/>
  </r>
  <r>
    <s v="NuevaFactura9466"/>
    <x v="1"/>
    <x v="1"/>
    <x v="1"/>
    <x v="1"/>
    <x v="1"/>
    <n v="84.07"/>
    <n v="4"/>
    <n v="16.814"/>
    <n v="353.09399999999999"/>
    <d v="2019-03-07T00:00:00"/>
    <d v="1899-12-30T16:54:00"/>
    <s v="Billetera electrónica"/>
    <n v="336.28"/>
    <n v="16.814"/>
    <n v="4.4000000000000004"/>
    <n v="3"/>
  </r>
  <r>
    <s v="NuevaFactura6837"/>
    <x v="1"/>
    <x v="1"/>
    <x v="1"/>
    <x v="1"/>
    <x v="0"/>
    <n v="33.64"/>
    <n v="8"/>
    <n v="13.456000000000001"/>
    <n v="282.57600000000002"/>
    <d v="2019-02-15T00:00:00"/>
    <d v="1899-12-30T17:10:00"/>
    <s v="Tarjeta de crédito"/>
    <n v="269.12"/>
    <n v="13.456"/>
    <n v="9.3000000000000007"/>
    <n v="2"/>
  </r>
  <r>
    <s v="NuevaFactura3847"/>
    <x v="2"/>
    <x v="2"/>
    <x v="1"/>
    <x v="1"/>
    <x v="4"/>
    <n v="33.33"/>
    <n v="2"/>
    <n v="3.3330000000000002"/>
    <n v="69.992999999999995"/>
    <d v="2019-01-26T00:00:00"/>
    <d v="1899-12-30T14:41:00"/>
    <s v="Tarjeta de crédito"/>
    <n v="66.66"/>
    <n v="3.3330000000000002"/>
    <n v="6.4"/>
    <n v="1"/>
  </r>
  <r>
    <s v="NuevaFactura5076"/>
    <x v="2"/>
    <x v="2"/>
    <x v="0"/>
    <x v="1"/>
    <x v="5"/>
    <n v="32.619999999999997"/>
    <n v="4"/>
    <n v="6.524"/>
    <n v="137.00399999999999"/>
    <d v="2019-01-29T00:00:00"/>
    <d v="1899-12-30T14:12:00"/>
    <s v="Efectivo"/>
    <n v="130.47999999999999"/>
    <n v="6.524"/>
    <n v="9"/>
    <n v="1"/>
  </r>
  <r>
    <s v="NuevaFactura1769"/>
    <x v="0"/>
    <x v="0"/>
    <x v="1"/>
    <x v="0"/>
    <x v="1"/>
    <n v="28.96"/>
    <n v="1"/>
    <n v="1.4480000000000002"/>
    <n v="30.408000000000001"/>
    <d v="2019-02-07T00:00:00"/>
    <d v="1899-12-30T10:18:00"/>
    <s v="Tarjeta de crédito"/>
    <n v="28.96"/>
    <n v="1.448"/>
    <n v="6.2"/>
    <n v="2"/>
  </r>
  <r>
    <s v="NuevaFactura7871"/>
    <x v="2"/>
    <x v="2"/>
    <x v="1"/>
    <x v="1"/>
    <x v="2"/>
    <n v="99.92"/>
    <n v="6"/>
    <n v="29.975999999999999"/>
    <n v="629.49599999999998"/>
    <d v="2019-03-24T00:00:00"/>
    <d v="1899-12-30T13:33:00"/>
    <s v="Billetera electrónica"/>
    <n v="599.52"/>
    <n v="29.975999999999999"/>
    <n v="7.1"/>
    <n v="3"/>
  </r>
  <r>
    <s v="NuevaFactura4503"/>
    <x v="2"/>
    <x v="2"/>
    <x v="0"/>
    <x v="0"/>
    <x v="4"/>
    <n v="77.400000000000006"/>
    <n v="9"/>
    <n v="34.830000000000005"/>
    <n v="731.43"/>
    <d v="2019-02-15T00:00:00"/>
    <d v="1899-12-30T14:15:00"/>
    <s v="Tarjeta de crédito"/>
    <n v="696.6"/>
    <n v="34.83"/>
    <n v="4.5"/>
    <n v="2"/>
  </r>
  <r>
    <s v="NuevaFactura4683"/>
    <x v="2"/>
    <x v="2"/>
    <x v="1"/>
    <x v="1"/>
    <x v="1"/>
    <n v="72.13"/>
    <n v="10"/>
    <n v="36.064999999999998"/>
    <n v="757.36500000000001"/>
    <d v="2019-01-31T00:00:00"/>
    <d v="1899-12-30T15:12:00"/>
    <s v="Tarjeta de crédito"/>
    <n v="721.3"/>
    <n v="36.064999999999998"/>
    <n v="4.2"/>
    <n v="1"/>
  </r>
  <r>
    <s v="NuevaFactura7063"/>
    <x v="0"/>
    <x v="0"/>
    <x v="0"/>
    <x v="0"/>
    <x v="0"/>
    <n v="95.95"/>
    <n v="5"/>
    <n v="23.987500000000001"/>
    <n v="503.73750000000001"/>
    <d v="2019-01-23T00:00:00"/>
    <d v="1899-12-30T14:21:00"/>
    <s v="Billetera electrónica"/>
    <n v="479.75"/>
    <n v="23.987500000000001"/>
    <n v="8.8000000000000007"/>
    <n v="1"/>
  </r>
  <r>
    <s v="NuevaFactura3870"/>
    <x v="2"/>
    <x v="2"/>
    <x v="1"/>
    <x v="0"/>
    <x v="5"/>
    <n v="79.86"/>
    <n v="7"/>
    <n v="27.951000000000001"/>
    <n v="586.971"/>
    <d v="2019-01-10T00:00:00"/>
    <d v="1899-12-30T10:33:00"/>
    <s v="Tarjeta de crédito"/>
    <n v="559.02"/>
    <n v="27.951000000000001"/>
    <n v="5.5"/>
    <n v="1"/>
  </r>
  <r>
    <s v="NuevaFactura7861"/>
    <x v="2"/>
    <x v="2"/>
    <x v="1"/>
    <x v="0"/>
    <x v="3"/>
    <n v="42.97"/>
    <n v="3"/>
    <n v="6.4455"/>
    <n v="135.35550000000001"/>
    <d v="2019-02-03T00:00:00"/>
    <d v="1899-12-30T11:46:00"/>
    <s v="Efectivo"/>
    <n v="128.91"/>
    <n v="6.4455"/>
    <n v="9.3000000000000007"/>
    <n v="2"/>
  </r>
  <r>
    <s v="NuevaFactura9143"/>
    <x v="2"/>
    <x v="2"/>
    <x v="1"/>
    <x v="0"/>
    <x v="5"/>
    <n v="25.56"/>
    <n v="7"/>
    <n v="8.9459999999999997"/>
    <n v="187.86600000000001"/>
    <d v="2019-02-02T00:00:00"/>
    <d v="1899-12-30T20:42:00"/>
    <s v="Efectivo"/>
    <n v="178.92"/>
    <n v="8.9459999999999997"/>
    <n v="7.1"/>
    <n v="2"/>
  </r>
  <r>
    <s v="NuevaFactura4688"/>
    <x v="2"/>
    <x v="2"/>
    <x v="1"/>
    <x v="1"/>
    <x v="3"/>
    <n v="23.01"/>
    <n v="6"/>
    <n v="6.9030000000000005"/>
    <n v="144.96299999999999"/>
    <d v="2019-01-12T00:00:00"/>
    <d v="1899-12-30T16:45:00"/>
    <s v="Billetera electrónica"/>
    <n v="138.06"/>
    <n v="6.9029999999999996"/>
    <n v="7.9"/>
    <n v="1"/>
  </r>
  <r>
    <s v="NuevaFactura6870"/>
    <x v="2"/>
    <x v="2"/>
    <x v="0"/>
    <x v="1"/>
    <x v="4"/>
    <n v="23.34"/>
    <n v="4"/>
    <n v="4.6680000000000001"/>
    <n v="98.028000000000006"/>
    <d v="2019-02-04T00:00:00"/>
    <d v="1899-12-30T18:53:00"/>
    <s v="Billetera electrónica"/>
    <n v="93.36"/>
    <n v="4.6680000000000001"/>
    <n v="7.4"/>
    <n v="2"/>
  </r>
  <r>
    <s v="NuevaFactura2441"/>
    <x v="2"/>
    <x v="2"/>
    <x v="1"/>
    <x v="0"/>
    <x v="1"/>
    <n v="42.42"/>
    <n v="8"/>
    <n v="16.968"/>
    <n v="356.32799999999997"/>
    <d v="2019-01-30T00:00:00"/>
    <d v="1899-12-30T13:58:00"/>
    <s v="Billetera electrónica"/>
    <n v="339.36"/>
    <n v="16.968"/>
    <n v="5.7"/>
    <n v="1"/>
  </r>
  <r>
    <s v="NuevaFactura2918"/>
    <x v="2"/>
    <x v="2"/>
    <x v="0"/>
    <x v="0"/>
    <x v="4"/>
    <n v="78.88"/>
    <n v="2"/>
    <n v="7.8879999999999999"/>
    <n v="165.648"/>
    <d v="2019-01-26T00:00:00"/>
    <d v="1899-12-30T16:04:00"/>
    <s v="Efectivo"/>
    <n v="157.76"/>
    <n v="7.8879999999999999"/>
    <n v="9.1"/>
    <n v="1"/>
  </r>
  <r>
    <s v="NuevaFactura4420"/>
    <x v="2"/>
    <x v="2"/>
    <x v="0"/>
    <x v="1"/>
    <x v="5"/>
    <n v="33.630000000000003"/>
    <n v="1"/>
    <n v="1.6815000000000002"/>
    <n v="35.311500000000002"/>
    <d v="2019-03-20T00:00:00"/>
    <d v="1899-12-30T19:55:00"/>
    <s v="Efectivo"/>
    <n v="33.630000000000003"/>
    <n v="1.6815"/>
    <n v="5.6"/>
    <n v="3"/>
  </r>
  <r>
    <s v="NuevaFactura6166"/>
    <x v="2"/>
    <x v="2"/>
    <x v="0"/>
    <x v="0"/>
    <x v="4"/>
    <n v="74.599999999999994"/>
    <n v="10"/>
    <n v="37.300000000000004"/>
    <n v="783.3"/>
    <d v="2019-01-08T00:00:00"/>
    <d v="1899-12-30T20:55:00"/>
    <s v="Efectivo"/>
    <n v="746"/>
    <n v="37.299999999999997"/>
    <n v="9.5"/>
    <n v="1"/>
  </r>
  <r>
    <s v="NuevaFactura3408"/>
    <x v="1"/>
    <x v="1"/>
    <x v="1"/>
    <x v="0"/>
    <x v="2"/>
    <n v="69.81"/>
    <n v="4"/>
    <n v="13.962000000000002"/>
    <n v="293.202"/>
    <d v="2019-01-28T00:00:00"/>
    <d v="1899-12-30T20:50:00"/>
    <s v="Tarjeta de crédito"/>
    <n v="279.24"/>
    <n v="13.962"/>
    <n v="5.9"/>
    <n v="1"/>
  </r>
  <r>
    <s v="NuevaFactura7306"/>
    <x v="2"/>
    <x v="2"/>
    <x v="1"/>
    <x v="1"/>
    <x v="3"/>
    <n v="75.92"/>
    <n v="8"/>
    <n v="30.368000000000002"/>
    <n v="637.72799999999995"/>
    <d v="2019-03-20T00:00:00"/>
    <d v="1899-12-30T14:14:00"/>
    <s v="Efectivo"/>
    <n v="607.36"/>
    <n v="30.367999999999999"/>
    <n v="5.5"/>
    <n v="3"/>
  </r>
  <r>
    <s v="NuevaFactura8515"/>
    <x v="2"/>
    <x v="2"/>
    <x v="0"/>
    <x v="1"/>
    <x v="1"/>
    <n v="40.299999999999997"/>
    <n v="10"/>
    <n v="20.150000000000002"/>
    <n v="423.15"/>
    <d v="2019-01-24T00:00:00"/>
    <d v="1899-12-30T17:37:00"/>
    <s v="Tarjeta de crédito"/>
    <n v="403"/>
    <n v="20.149999999999999"/>
    <n v="7"/>
    <n v="1"/>
  </r>
  <r>
    <s v="NuevaFactura3009"/>
    <x v="1"/>
    <x v="1"/>
    <x v="0"/>
    <x v="0"/>
    <x v="3"/>
    <n v="36.979999999999997"/>
    <n v="10"/>
    <n v="18.489999999999998"/>
    <n v="388.29"/>
    <d v="2019-01-01T00:00:00"/>
    <d v="1899-12-30T19:48:00"/>
    <s v="Tarjeta de crédito"/>
    <n v="369.8"/>
    <n v="18.489999999999998"/>
    <n v="7"/>
    <n v="1"/>
  </r>
  <r>
    <s v="NuevaFactura5621"/>
    <x v="0"/>
    <x v="0"/>
    <x v="1"/>
    <x v="1"/>
    <x v="5"/>
    <n v="76.400000000000006"/>
    <n v="9"/>
    <n v="34.380000000000003"/>
    <n v="721.98"/>
    <d v="2019-03-19T00:00:00"/>
    <d v="1899-12-30T15:49:00"/>
    <s v="Billetera electrónica"/>
    <n v="687.6"/>
    <n v="34.380000000000003"/>
    <n v="7.5"/>
    <n v="3"/>
  </r>
  <r>
    <s v="NuevaFactura8118"/>
    <x v="0"/>
    <x v="0"/>
    <x v="1"/>
    <x v="1"/>
    <x v="5"/>
    <n v="77.02"/>
    <n v="5"/>
    <n v="19.254999999999999"/>
    <n v="404.35500000000002"/>
    <d v="2019-02-03T00:00:00"/>
    <d v="1899-12-30T15:59:00"/>
    <s v="Efectivo"/>
    <n v="385.1"/>
    <n v="19.254999999999999"/>
    <n v="5.5"/>
    <n v="2"/>
  </r>
  <r>
    <s v="NuevaFactura7573"/>
    <x v="0"/>
    <x v="0"/>
    <x v="0"/>
    <x v="0"/>
    <x v="1"/>
    <n v="68.84"/>
    <n v="6"/>
    <n v="20.652000000000001"/>
    <n v="433.69200000000001"/>
    <d v="2019-02-25T00:00:00"/>
    <d v="1899-12-30T14:36:00"/>
    <s v="Billetera electrónica"/>
    <n v="413.04"/>
    <n v="20.652000000000001"/>
    <n v="5.8"/>
    <n v="2"/>
  </r>
  <r>
    <s v="NuevaFactura3839"/>
    <x v="1"/>
    <x v="1"/>
    <x v="0"/>
    <x v="0"/>
    <x v="2"/>
    <n v="12.12"/>
    <n v="10"/>
    <n v="6.06"/>
    <n v="127.26"/>
    <d v="2019-03-05T00:00:00"/>
    <d v="1899-12-30T13:44:00"/>
    <s v="Tarjeta de crédito"/>
    <n v="121.2"/>
    <n v="6.06"/>
    <n v="8.4"/>
    <n v="3"/>
  </r>
  <r>
    <s v="NuevaFactura2669"/>
    <x v="0"/>
    <x v="0"/>
    <x v="0"/>
    <x v="1"/>
    <x v="4"/>
    <n v="23.48"/>
    <n v="2"/>
    <n v="2.3480000000000003"/>
    <n v="49.308"/>
    <d v="2019-03-14T00:00:00"/>
    <d v="1899-12-30T11:21:00"/>
    <s v="Tarjeta de crédito"/>
    <n v="46.96"/>
    <n v="2.3479999999999999"/>
    <n v="7.9"/>
    <n v="3"/>
  </r>
  <r>
    <s v="NuevaFactura4224"/>
    <x v="1"/>
    <x v="1"/>
    <x v="1"/>
    <x v="0"/>
    <x v="3"/>
    <n v="73.98"/>
    <n v="7"/>
    <n v="25.893000000000001"/>
    <n v="543.75300000000004"/>
    <d v="2019-03-02T00:00:00"/>
    <d v="1899-12-30T16:42:00"/>
    <s v="Billetera electrónica"/>
    <n v="517.86"/>
    <n v="25.893000000000001"/>
    <n v="4.0999999999999996"/>
    <n v="3"/>
  </r>
  <r>
    <s v="NuevaFactura3793"/>
    <x v="0"/>
    <x v="0"/>
    <x v="1"/>
    <x v="1"/>
    <x v="2"/>
    <n v="18.28"/>
    <n v="1"/>
    <n v="0.91400000000000015"/>
    <n v="19.193999999999999"/>
    <d v="2019-03-22T00:00:00"/>
    <d v="1899-12-30T15:05:00"/>
    <s v="Tarjeta de crédito"/>
    <n v="18.28"/>
    <n v="0.91400000000000003"/>
    <n v="8.3000000000000007"/>
    <n v="3"/>
  </r>
  <r>
    <s v="NuevaFactura4447"/>
    <x v="2"/>
    <x v="2"/>
    <x v="1"/>
    <x v="1"/>
    <x v="5"/>
    <n v="17.489999999999998"/>
    <n v="10"/>
    <n v="8.7449999999999992"/>
    <n v="183.64500000000001"/>
    <d v="2019-02-22T00:00:00"/>
    <d v="1899-12-30T18:35:00"/>
    <s v="Billetera electrónica"/>
    <n v="174.9"/>
    <n v="8.7449999999999992"/>
    <n v="6.6"/>
    <n v="2"/>
  </r>
  <r>
    <s v="NuevaFactura2091"/>
    <x v="0"/>
    <x v="0"/>
    <x v="1"/>
    <x v="1"/>
    <x v="3"/>
    <n v="45.58"/>
    <n v="7"/>
    <n v="15.953000000000001"/>
    <n v="335.01299999999998"/>
    <d v="2019-01-13T00:00:00"/>
    <d v="1899-12-30T10:03:00"/>
    <s v="Efectivo"/>
    <n v="319.06"/>
    <n v="15.952999999999999"/>
    <n v="5"/>
    <n v="1"/>
  </r>
  <r>
    <s v="NuevaFactura3512"/>
    <x v="0"/>
    <x v="0"/>
    <x v="1"/>
    <x v="1"/>
    <x v="5"/>
    <n v="21.32"/>
    <n v="1"/>
    <n v="1.0660000000000001"/>
    <n v="22.385999999999999"/>
    <d v="2019-01-26T00:00:00"/>
    <d v="1899-12-30T12:43:00"/>
    <s v="Efectivo"/>
    <n v="21.32"/>
    <n v="1.0660000000000001"/>
    <n v="5.9"/>
    <n v="1"/>
  </r>
  <r>
    <s v="NuevaFactura3546"/>
    <x v="1"/>
    <x v="1"/>
    <x v="0"/>
    <x v="1"/>
    <x v="0"/>
    <n v="68.55"/>
    <n v="4"/>
    <n v="13.71"/>
    <n v="287.91000000000003"/>
    <d v="2019-02-15T00:00:00"/>
    <d v="1899-12-30T20:21:00"/>
    <s v="Tarjeta de crédito"/>
    <n v="274.2"/>
    <n v="13.71"/>
    <n v="9.1999999999999993"/>
    <n v="2"/>
  </r>
  <r>
    <s v="NuevaFactura2034"/>
    <x v="1"/>
    <x v="1"/>
    <x v="1"/>
    <x v="0"/>
    <x v="0"/>
    <n v="46.26"/>
    <n v="6"/>
    <n v="13.878"/>
    <n v="291.43799999999999"/>
    <d v="2019-03-08T00:00:00"/>
    <d v="1899-12-30T17:11:00"/>
    <s v="Tarjeta de crédito"/>
    <n v="277.56"/>
    <n v="13.878"/>
    <n v="9.5"/>
    <n v="3"/>
  </r>
  <r>
    <s v="NuevaFactura4279"/>
    <x v="2"/>
    <x v="2"/>
    <x v="1"/>
    <x v="1"/>
    <x v="3"/>
    <n v="46.42"/>
    <n v="3"/>
    <n v="6.9630000000000001"/>
    <n v="146.22300000000001"/>
    <d v="2019-01-04T00:00:00"/>
    <d v="1899-12-30T13:24:00"/>
    <s v="Tarjeta de crédito"/>
    <n v="139.26"/>
    <n v="6.9630000000000001"/>
    <n v="4.4000000000000004"/>
    <n v="1"/>
  </r>
  <r>
    <s v="NuevaFactura5698"/>
    <x v="0"/>
    <x v="0"/>
    <x v="1"/>
    <x v="0"/>
    <x v="2"/>
    <n v="93.12"/>
    <n v="8"/>
    <n v="37.248000000000005"/>
    <n v="782.20799999999997"/>
    <d v="2019-02-07T00:00:00"/>
    <d v="1899-12-30T10:09:00"/>
    <s v="Efectivo"/>
    <n v="744.96"/>
    <n v="37.247999999999998"/>
    <n v="6.8"/>
    <n v="2"/>
  </r>
  <r>
    <s v="NuevaFactura4168"/>
    <x v="0"/>
    <x v="0"/>
    <x v="0"/>
    <x v="0"/>
    <x v="4"/>
    <n v="47.63"/>
    <n v="9"/>
    <n v="21.433500000000002"/>
    <n v="450.1035"/>
    <d v="2019-01-23T00:00:00"/>
    <d v="1899-12-30T12:35:00"/>
    <s v="Efectivo"/>
    <n v="428.67"/>
    <n v="21.433499999999999"/>
    <n v="5"/>
    <n v="1"/>
  </r>
  <r>
    <s v="NuevaFactura6943"/>
    <x v="2"/>
    <x v="2"/>
    <x v="1"/>
    <x v="0"/>
    <x v="5"/>
    <n v="81.37"/>
    <n v="2"/>
    <n v="8.1370000000000005"/>
    <n v="170.87700000000001"/>
    <d v="2019-01-26T00:00:00"/>
    <d v="1899-12-30T19:28:00"/>
    <s v="Efectivo"/>
    <n v="162.74"/>
    <n v="8.1370000000000005"/>
    <n v="6.5"/>
    <n v="1"/>
  </r>
  <r>
    <s v="NuevaFactura2781"/>
    <x v="2"/>
    <x v="2"/>
    <x v="1"/>
    <x v="0"/>
    <x v="4"/>
    <n v="67.77"/>
    <n v="1"/>
    <n v="3.3885000000000001"/>
    <n v="71.158500000000004"/>
    <d v="2019-02-04T00:00:00"/>
    <d v="1899-12-30T20:43:00"/>
    <s v="Tarjeta de crédito"/>
    <n v="67.77"/>
    <n v="3.3885000000000001"/>
    <n v="6.5"/>
    <n v="2"/>
  </r>
  <r>
    <s v="NuevaFactura8944"/>
    <x v="2"/>
    <x v="2"/>
    <x v="0"/>
    <x v="1"/>
    <x v="5"/>
    <n v="32.619999999999997"/>
    <n v="4"/>
    <n v="6.524"/>
    <n v="137.00399999999999"/>
    <d v="2019-01-29T00:00:00"/>
    <d v="1899-12-30T14:12:00"/>
    <s v="Efectivo"/>
    <n v="130.47999999999999"/>
    <n v="6.524"/>
    <n v="9"/>
    <n v="1"/>
  </r>
  <r>
    <s v="NuevaFactura9540"/>
    <x v="1"/>
    <x v="1"/>
    <x v="1"/>
    <x v="0"/>
    <x v="5"/>
    <n v="76.06"/>
    <n v="3"/>
    <n v="11.409000000000001"/>
    <n v="239.589"/>
    <d v="2019-01-05T00:00:00"/>
    <d v="1899-12-30T20:30:00"/>
    <s v="Tarjeta de crédito"/>
    <n v="228.18"/>
    <n v="11.409000000000001"/>
    <n v="9.8000000000000007"/>
    <n v="1"/>
  </r>
  <r>
    <s v="NuevaFactura9554"/>
    <x v="1"/>
    <x v="1"/>
    <x v="0"/>
    <x v="0"/>
    <x v="4"/>
    <n v="87.1"/>
    <n v="10"/>
    <n v="43.550000000000004"/>
    <n v="914.55"/>
    <d v="2019-02-12T00:00:00"/>
    <d v="1899-12-30T14:45:00"/>
    <s v="Tarjeta de crédito"/>
    <n v="871"/>
    <n v="43.55"/>
    <n v="9.9"/>
    <n v="2"/>
  </r>
  <r>
    <s v="NuevaFactura9378"/>
    <x v="2"/>
    <x v="2"/>
    <x v="1"/>
    <x v="0"/>
    <x v="0"/>
    <n v="57.22"/>
    <n v="2"/>
    <n v="5.7220000000000004"/>
    <n v="120.16200000000001"/>
    <d v="2019-01-12T00:00:00"/>
    <d v="1899-12-30T17:13:00"/>
    <s v="Billetera electrónica"/>
    <n v="114.44"/>
    <n v="5.7220000000000004"/>
    <n v="8.3000000000000007"/>
    <n v="1"/>
  </r>
  <r>
    <s v="NuevaFactura4222"/>
    <x v="1"/>
    <x v="1"/>
    <x v="0"/>
    <x v="1"/>
    <x v="4"/>
    <n v="99.37"/>
    <n v="2"/>
    <n v="9.9370000000000012"/>
    <n v="208.67699999999999"/>
    <d v="2019-02-14T00:00:00"/>
    <d v="1899-12-30T17:29:00"/>
    <s v="Efectivo"/>
    <n v="198.74"/>
    <n v="9.9369999999999994"/>
    <n v="5.2"/>
    <n v="2"/>
  </r>
  <r>
    <s v="NuevaFactura2582"/>
    <x v="0"/>
    <x v="0"/>
    <x v="0"/>
    <x v="1"/>
    <x v="0"/>
    <n v="51.94"/>
    <n v="10"/>
    <n v="25.97"/>
    <n v="545.37"/>
    <d v="2019-03-09T00:00:00"/>
    <d v="1899-12-30T18:24:00"/>
    <s v="Billetera electrónica"/>
    <n v="519.4"/>
    <n v="25.97"/>
    <n v="6.5"/>
    <n v="3"/>
  </r>
  <r>
    <s v="NuevaFactura9915"/>
    <x v="2"/>
    <x v="2"/>
    <x v="0"/>
    <x v="1"/>
    <x v="0"/>
    <n v="54.86"/>
    <n v="5"/>
    <n v="13.715000000000002"/>
    <n v="288.01499999999999"/>
    <d v="2019-03-29T00:00:00"/>
    <d v="1899-12-30T16:48:00"/>
    <s v="Billetera electrónica"/>
    <n v="274.3"/>
    <n v="13.715"/>
    <n v="9.8000000000000007"/>
    <n v="3"/>
  </r>
  <r>
    <s v="NuevaFactura5063"/>
    <x v="2"/>
    <x v="2"/>
    <x v="1"/>
    <x v="0"/>
    <x v="1"/>
    <n v="52.79"/>
    <n v="10"/>
    <n v="26.395"/>
    <n v="554.29499999999996"/>
    <d v="2019-02-25T00:00:00"/>
    <d v="1899-12-30T11:58:00"/>
    <s v="Billetera electrónica"/>
    <n v="527.9"/>
    <n v="26.395"/>
    <n v="10"/>
    <n v="2"/>
  </r>
  <r>
    <s v="NuevaFactura1032"/>
    <x v="1"/>
    <x v="1"/>
    <x v="0"/>
    <x v="0"/>
    <x v="3"/>
    <n v="64.97"/>
    <n v="5"/>
    <n v="16.242500000000003"/>
    <n v="341.09249999999997"/>
    <d v="2019-02-08T00:00:00"/>
    <d v="1899-12-30T12:52:00"/>
    <s v="Tarjeta de crédito"/>
    <n v="324.85000000000002"/>
    <n v="16.2425"/>
    <n v="6.5"/>
    <n v="2"/>
  </r>
  <r>
    <s v="NuevaFactura5878"/>
    <x v="0"/>
    <x v="0"/>
    <x v="1"/>
    <x v="1"/>
    <x v="5"/>
    <n v="52.38"/>
    <n v="1"/>
    <n v="2.6190000000000002"/>
    <n v="54.999000000000002"/>
    <d v="2019-03-26T00:00:00"/>
    <d v="1899-12-30T19:44:00"/>
    <s v="Efectivo"/>
    <n v="52.38"/>
    <n v="2.6190000000000002"/>
    <n v="5.8"/>
    <n v="3"/>
  </r>
  <r>
    <s v="NuevaFactura6196"/>
    <x v="0"/>
    <x v="0"/>
    <x v="1"/>
    <x v="1"/>
    <x v="3"/>
    <n v="25.84"/>
    <n v="3"/>
    <n v="3.8759999999999999"/>
    <n v="81.396000000000001"/>
    <d v="2019-03-10T00:00:00"/>
    <d v="1899-12-30T18:55:00"/>
    <s v="Billetera electrónica"/>
    <n v="77.52"/>
    <n v="3.8759999999999999"/>
    <n v="6.6"/>
    <n v="3"/>
  </r>
  <r>
    <s v="NuevaFactura2626"/>
    <x v="2"/>
    <x v="2"/>
    <x v="1"/>
    <x v="1"/>
    <x v="3"/>
    <n v="54.45"/>
    <n v="1"/>
    <n v="2.7225000000000001"/>
    <n v="57.172499999999999"/>
    <d v="2019-02-26T00:00:00"/>
    <d v="1899-12-30T19:24:00"/>
    <s v="Billetera electrónica"/>
    <n v="54.45"/>
    <n v="2.7225000000000001"/>
    <n v="7.9"/>
    <n v="2"/>
  </r>
  <r>
    <s v="NuevaFactura5494"/>
    <x v="2"/>
    <x v="2"/>
    <x v="0"/>
    <x v="1"/>
    <x v="1"/>
    <n v="50.45"/>
    <n v="6"/>
    <n v="15.135000000000003"/>
    <n v="317.83499999999998"/>
    <d v="2019-02-06T00:00:00"/>
    <d v="1899-12-30T15:16:00"/>
    <s v="Tarjeta de crédito"/>
    <n v="302.7"/>
    <n v="15.135"/>
    <n v="8.9"/>
    <n v="2"/>
  </r>
  <r>
    <s v="NuevaFactura4427"/>
    <x v="2"/>
    <x v="2"/>
    <x v="0"/>
    <x v="0"/>
    <x v="0"/>
    <n v="72.11"/>
    <n v="9"/>
    <n v="32.4495"/>
    <n v="681.43949999999995"/>
    <d v="2019-01-28T00:00:00"/>
    <d v="1899-12-30T13:53:00"/>
    <s v="Tarjeta de crédito"/>
    <n v="648.99"/>
    <n v="32.4495"/>
    <n v="7.7"/>
    <n v="1"/>
  </r>
  <r>
    <s v="NuevaFactura8958"/>
    <x v="0"/>
    <x v="0"/>
    <x v="0"/>
    <x v="1"/>
    <x v="2"/>
    <n v="44.34"/>
    <n v="2"/>
    <n v="4.4340000000000002"/>
    <n v="93.114000000000004"/>
    <d v="2019-03-27T00:00:00"/>
    <d v="1899-12-30T11:26:00"/>
    <s v="Efectivo"/>
    <n v="88.68"/>
    <n v="4.4340000000000002"/>
    <n v="5.8"/>
    <n v="3"/>
  </r>
  <r>
    <s v="NuevaFactura7261"/>
    <x v="0"/>
    <x v="0"/>
    <x v="1"/>
    <x v="1"/>
    <x v="0"/>
    <n v="25"/>
    <n v="1"/>
    <n v="1.25"/>
    <n v="26.25"/>
    <d v="2019-03-03T00:00:00"/>
    <d v="1899-12-30T15:09:00"/>
    <s v="Billetera electrónica"/>
    <n v="25"/>
    <n v="1.25"/>
    <n v="5.5"/>
    <n v="3"/>
  </r>
  <r>
    <s v="NuevaFactura9473"/>
    <x v="0"/>
    <x v="0"/>
    <x v="1"/>
    <x v="1"/>
    <x v="4"/>
    <n v="43.25"/>
    <n v="2"/>
    <n v="4.3250000000000002"/>
    <n v="90.825000000000003"/>
    <d v="2019-03-20T00:00:00"/>
    <d v="1899-12-30T15:56:00"/>
    <s v="Efectivo"/>
    <n v="86.5"/>
    <n v="4.3250000000000002"/>
    <n v="6.2"/>
    <n v="3"/>
  </r>
  <r>
    <s v="NuevaFactura1181"/>
    <x v="2"/>
    <x v="2"/>
    <x v="0"/>
    <x v="0"/>
    <x v="5"/>
    <n v="73.959999999999994"/>
    <n v="1"/>
    <n v="3.698"/>
    <n v="77.658000000000001"/>
    <d v="2019-01-05T00:00:00"/>
    <d v="1899-12-30T11:32:00"/>
    <s v="Tarjeta de crédito"/>
    <n v="73.959999999999994"/>
    <n v="3.698"/>
    <n v="5"/>
    <n v="1"/>
  </r>
  <r>
    <s v="NuevaFactura4553"/>
    <x v="2"/>
    <x v="2"/>
    <x v="0"/>
    <x v="0"/>
    <x v="1"/>
    <n v="93.96"/>
    <n v="4"/>
    <n v="18.791999999999998"/>
    <n v="394.63200000000001"/>
    <d v="2019-03-09T00:00:00"/>
    <d v="1899-12-30T18:00:00"/>
    <s v="Efectivo"/>
    <n v="375.84"/>
    <n v="18.792000000000002"/>
    <n v="9.5"/>
    <n v="3"/>
  </r>
  <r>
    <s v="NuevaFactura8633"/>
    <x v="0"/>
    <x v="0"/>
    <x v="1"/>
    <x v="0"/>
    <x v="1"/>
    <n v="26.31"/>
    <n v="5"/>
    <n v="6.5774999999999997"/>
    <n v="138.1275"/>
    <d v="2019-01-18T00:00:00"/>
    <d v="1899-12-30T20:59:00"/>
    <s v="Tarjeta de crédito"/>
    <n v="131.55000000000001"/>
    <n v="6.5774999999999997"/>
    <n v="8.8000000000000007"/>
    <n v="1"/>
  </r>
  <r>
    <s v="NuevaFactura1147"/>
    <x v="2"/>
    <x v="2"/>
    <x v="1"/>
    <x v="0"/>
    <x v="2"/>
    <n v="11.28"/>
    <n v="9"/>
    <n v="5.0760000000000005"/>
    <n v="106.596"/>
    <d v="2019-03-17T00:00:00"/>
    <d v="1899-12-30T11:55:00"/>
    <s v="Tarjeta de crédito"/>
    <n v="101.52"/>
    <n v="5.0759999999999996"/>
    <n v="4.3"/>
    <n v="3"/>
  </r>
  <r>
    <s v="NuevaFactura7137"/>
    <x v="0"/>
    <x v="0"/>
    <x v="1"/>
    <x v="0"/>
    <x v="4"/>
    <n v="71.680000000000007"/>
    <n v="3"/>
    <n v="10.752000000000002"/>
    <n v="225.792"/>
    <d v="2019-03-28T00:00:00"/>
    <d v="1899-12-30T15:30:00"/>
    <s v="Tarjeta de crédito"/>
    <n v="215.04"/>
    <n v="10.752000000000001"/>
    <n v="9.1999999999999993"/>
    <n v="3"/>
  </r>
  <r>
    <s v="NuevaFactura4794"/>
    <x v="1"/>
    <x v="1"/>
    <x v="0"/>
    <x v="1"/>
    <x v="0"/>
    <n v="60.47"/>
    <n v="3"/>
    <n v="9.0705000000000009"/>
    <n v="190.48050000000001"/>
    <d v="2019-01-14T00:00:00"/>
    <d v="1899-12-30T10:55:00"/>
    <s v="Tarjeta de crédito"/>
    <n v="181.41"/>
    <n v="9.0704999999999991"/>
    <n v="5.6"/>
    <n v="1"/>
  </r>
  <r>
    <s v="NuevaFactura5262"/>
    <x v="0"/>
    <x v="0"/>
    <x v="1"/>
    <x v="1"/>
    <x v="3"/>
    <n v="37.14"/>
    <n v="5"/>
    <n v="9.2850000000000001"/>
    <n v="194.98500000000001"/>
    <d v="2019-01-08T00:00:00"/>
    <d v="1899-12-30T13:05:00"/>
    <s v="Billetera electrónica"/>
    <n v="185.7"/>
    <n v="9.2850000000000001"/>
    <n v="5"/>
    <n v="1"/>
  </r>
  <r>
    <s v="NuevaFactura8029"/>
    <x v="0"/>
    <x v="0"/>
    <x v="1"/>
    <x v="1"/>
    <x v="3"/>
    <n v="42.47"/>
    <n v="1"/>
    <n v="2.1234999999999999"/>
    <n v="44.593499999999999"/>
    <d v="2019-01-02T00:00:00"/>
    <d v="1899-12-30T16:57:00"/>
    <s v="Efectivo"/>
    <n v="42.47"/>
    <n v="2.1234999999999999"/>
    <n v="5.7"/>
    <n v="1"/>
  </r>
  <r>
    <s v="NuevaFactura4637"/>
    <x v="1"/>
    <x v="1"/>
    <x v="0"/>
    <x v="1"/>
    <x v="0"/>
    <n v="46.53"/>
    <n v="6"/>
    <n v="13.959000000000001"/>
    <n v="293.13900000000001"/>
    <d v="2019-03-03T00:00:00"/>
    <d v="1899-12-30T10:54:00"/>
    <s v="Tarjeta de crédito"/>
    <n v="279.18"/>
    <n v="13.959"/>
    <n v="4.3"/>
    <n v="3"/>
  </r>
  <r>
    <s v="NuevaFactura9684"/>
    <x v="0"/>
    <x v="0"/>
    <x v="1"/>
    <x v="0"/>
    <x v="3"/>
    <n v="32.25"/>
    <n v="5"/>
    <n v="8.0625"/>
    <n v="169.3125"/>
    <d v="2019-01-27T00:00:00"/>
    <d v="1899-12-30T13:26:00"/>
    <s v="Efectivo"/>
    <n v="161.25"/>
    <n v="8.0625"/>
    <n v="9"/>
    <n v="1"/>
  </r>
  <r>
    <s v="NuevaFactura9183"/>
    <x v="1"/>
    <x v="1"/>
    <x v="0"/>
    <x v="1"/>
    <x v="5"/>
    <n v="48.71"/>
    <n v="1"/>
    <n v="2.4355000000000002"/>
    <n v="51.145499999999998"/>
    <d v="2019-03-26T00:00:00"/>
    <d v="1899-12-30T19:20:00"/>
    <s v="Efectivo"/>
    <n v="48.71"/>
    <n v="2.4355000000000002"/>
    <n v="4.0999999999999996"/>
    <n v="3"/>
  </r>
  <r>
    <s v="NuevaFactura9112"/>
    <x v="1"/>
    <x v="1"/>
    <x v="1"/>
    <x v="0"/>
    <x v="0"/>
    <n v="54.92"/>
    <n v="8"/>
    <n v="21.968000000000004"/>
    <n v="461.32799999999997"/>
    <d v="2019-03-23T00:00:00"/>
    <d v="1899-12-30T13:24:00"/>
    <s v="Billetera electrónica"/>
    <n v="439.36"/>
    <n v="21.968"/>
    <n v="7.6"/>
    <n v="3"/>
  </r>
  <r>
    <s v="NuevaFactura5653"/>
    <x v="2"/>
    <x v="2"/>
    <x v="0"/>
    <x v="1"/>
    <x v="4"/>
    <n v="57.74"/>
    <n v="3"/>
    <n v="8.6609999999999996"/>
    <n v="181.881"/>
    <d v="2019-02-20T00:00:00"/>
    <d v="1899-12-30T13:06:00"/>
    <s v="Billetera electrónica"/>
    <n v="173.22"/>
    <n v="8.6609999999999996"/>
    <n v="7.7"/>
    <n v="2"/>
  </r>
  <r>
    <s v="NuevaFactura1902"/>
    <x v="0"/>
    <x v="0"/>
    <x v="0"/>
    <x v="1"/>
    <x v="2"/>
    <n v="19.36"/>
    <n v="9"/>
    <n v="8.7120000000000015"/>
    <n v="182.952"/>
    <d v="2019-01-18T00:00:00"/>
    <d v="1899-12-30T18:43:00"/>
    <s v="Billetera electrónica"/>
    <n v="174.24"/>
    <n v="8.7119999999999997"/>
    <n v="8.6999999999999993"/>
    <n v="1"/>
  </r>
  <r>
    <s v="NuevaFactura7876"/>
    <x v="1"/>
    <x v="1"/>
    <x v="0"/>
    <x v="1"/>
    <x v="4"/>
    <n v="17.440000000000001"/>
    <n v="5"/>
    <n v="4.3600000000000003"/>
    <n v="91.56"/>
    <d v="2019-01-15T00:00:00"/>
    <d v="1899-12-30T19:25:00"/>
    <s v="Efectivo"/>
    <n v="87.2"/>
    <n v="4.3600000000000003"/>
    <n v="8.1"/>
    <n v="1"/>
  </r>
  <r>
    <s v="NuevaFactura2124"/>
    <x v="2"/>
    <x v="2"/>
    <x v="0"/>
    <x v="1"/>
    <x v="0"/>
    <n v="64.36"/>
    <n v="9"/>
    <n v="28.962000000000003"/>
    <n v="608.202"/>
    <d v="2019-03-12T00:00:00"/>
    <d v="1899-12-30T12:09:00"/>
    <s v="Tarjeta de crédito"/>
    <n v="579.24"/>
    <n v="28.962"/>
    <n v="8.6"/>
    <n v="3"/>
  </r>
  <r>
    <s v="NuevaFactura2374"/>
    <x v="2"/>
    <x v="2"/>
    <x v="1"/>
    <x v="0"/>
    <x v="3"/>
    <n v="90.28"/>
    <n v="9"/>
    <n v="40.626000000000005"/>
    <n v="853.14599999999996"/>
    <d v="2019-02-08T00:00:00"/>
    <d v="1899-12-30T11:15:00"/>
    <s v="Billetera electrónica"/>
    <n v="812.52"/>
    <n v="40.625999999999998"/>
    <n v="7.2"/>
    <n v="2"/>
  </r>
  <r>
    <s v="NuevaFactura7061"/>
    <x v="0"/>
    <x v="0"/>
    <x v="1"/>
    <x v="0"/>
    <x v="5"/>
    <n v="12.09"/>
    <n v="1"/>
    <n v="0.60450000000000004"/>
    <n v="12.6945"/>
    <d v="2019-01-26T00:00:00"/>
    <d v="1899-12-30T18:19:00"/>
    <s v="Tarjeta de crédito"/>
    <n v="12.09"/>
    <n v="0.60450000000000004"/>
    <n v="8.1999999999999993"/>
    <n v="1"/>
  </r>
  <r>
    <s v="NuevaFactura4563"/>
    <x v="0"/>
    <x v="0"/>
    <x v="1"/>
    <x v="0"/>
    <x v="1"/>
    <n v="66.06"/>
    <n v="6"/>
    <n v="19.818000000000001"/>
    <n v="416.178"/>
    <d v="2019-01-23T00:00:00"/>
    <d v="1899-12-30T10:28:00"/>
    <s v="Efectivo"/>
    <n v="396.36"/>
    <n v="19.818000000000001"/>
    <n v="7.3"/>
    <n v="1"/>
  </r>
  <r>
    <s v="NuevaFactura8671"/>
    <x v="1"/>
    <x v="1"/>
    <x v="1"/>
    <x v="0"/>
    <x v="5"/>
    <n v="23.82"/>
    <n v="5"/>
    <n v="5.9550000000000001"/>
    <n v="125.05500000000001"/>
    <d v="2019-01-28T00:00:00"/>
    <d v="1899-12-30T19:24:00"/>
    <s v="Billetera electrónica"/>
    <n v="119.1"/>
    <n v="5.9550000000000001"/>
    <n v="5.4"/>
    <n v="1"/>
  </r>
  <r>
    <s v="NuevaFactura6423"/>
    <x v="1"/>
    <x v="1"/>
    <x v="1"/>
    <x v="1"/>
    <x v="1"/>
    <n v="85.39"/>
    <n v="7"/>
    <n v="29.886500000000002"/>
    <n v="627.61649999999997"/>
    <d v="2019-03-25T00:00:00"/>
    <d v="1899-12-30T18:30:00"/>
    <s v="Billetera electrónica"/>
    <n v="597.73"/>
    <n v="29.886500000000002"/>
    <n v="4.0999999999999996"/>
    <n v="3"/>
  </r>
  <r>
    <s v="NuevaFactura6262"/>
    <x v="1"/>
    <x v="1"/>
    <x v="1"/>
    <x v="1"/>
    <x v="2"/>
    <n v="46.22"/>
    <n v="4"/>
    <n v="9.2439999999999998"/>
    <n v="194.124"/>
    <d v="2019-03-12T00:00:00"/>
    <d v="1899-12-30T20:04:00"/>
    <s v="Tarjeta de crédito"/>
    <n v="184.88"/>
    <n v="9.2439999999999998"/>
    <n v="6.2"/>
    <n v="3"/>
  </r>
  <r>
    <s v="NuevaFactura2340"/>
    <x v="2"/>
    <x v="2"/>
    <x v="1"/>
    <x v="0"/>
    <x v="0"/>
    <n v="14.76"/>
    <n v="2"/>
    <n v="1.476"/>
    <n v="30.995999999999999"/>
    <d v="2019-02-18T00:00:00"/>
    <d v="1899-12-30T14:42:00"/>
    <s v="Billetera electrónica"/>
    <n v="29.52"/>
    <n v="1.476"/>
    <n v="4.3"/>
    <n v="2"/>
  </r>
  <r>
    <s v="NuevaFactura7293"/>
    <x v="1"/>
    <x v="1"/>
    <x v="0"/>
    <x v="1"/>
    <x v="1"/>
    <n v="86.04"/>
    <n v="5"/>
    <n v="21.510000000000005"/>
    <n v="451.71"/>
    <d v="2019-02-25T00:00:00"/>
    <d v="1899-12-30T11:24:00"/>
    <s v="Billetera electrónica"/>
    <n v="430.2"/>
    <n v="21.51"/>
    <n v="4.8"/>
    <n v="2"/>
  </r>
  <r>
    <s v="NuevaFactura1185"/>
    <x v="0"/>
    <x v="0"/>
    <x v="0"/>
    <x v="1"/>
    <x v="2"/>
    <n v="72.78"/>
    <n v="10"/>
    <n v="36.39"/>
    <n v="764.19"/>
    <d v="2019-02-03T00:00:00"/>
    <d v="1899-12-30T17:24:00"/>
    <s v="Efectivo"/>
    <n v="727.8"/>
    <n v="36.39"/>
    <n v="7.3"/>
    <n v="2"/>
  </r>
  <r>
    <s v="NuevaFactura9154"/>
    <x v="2"/>
    <x v="2"/>
    <x v="1"/>
    <x v="1"/>
    <x v="3"/>
    <n v="46.42"/>
    <n v="3"/>
    <n v="6.9630000000000001"/>
    <n v="146.22300000000001"/>
    <d v="2019-01-04T00:00:00"/>
    <d v="1899-12-30T13:24:00"/>
    <s v="Tarjeta de crédito"/>
    <n v="139.26"/>
    <n v="6.9630000000000001"/>
    <n v="4.4000000000000004"/>
    <n v="1"/>
  </r>
  <r>
    <s v="NuevaFactura1572"/>
    <x v="1"/>
    <x v="1"/>
    <x v="1"/>
    <x v="0"/>
    <x v="0"/>
    <n v="78.89"/>
    <n v="7"/>
    <n v="27.611500000000003"/>
    <n v="579.8415"/>
    <d v="2019-01-05T00:00:00"/>
    <d v="1899-12-30T19:48:00"/>
    <s v="Billetera electrónica"/>
    <n v="552.23"/>
    <n v="27.611499999999999"/>
    <n v="7.5"/>
    <n v="1"/>
  </r>
  <r>
    <s v="NuevaFactura9407"/>
    <x v="0"/>
    <x v="0"/>
    <x v="1"/>
    <x v="1"/>
    <x v="3"/>
    <n v="86.31"/>
    <n v="7"/>
    <n v="30.208500000000004"/>
    <n v="634.37850000000003"/>
    <d v="2019-02-08T00:00:00"/>
    <d v="1899-12-30T10:37:00"/>
    <s v="Billetera electrónica"/>
    <n v="604.16999999999996"/>
    <n v="30.208500000000001"/>
    <n v="5.3"/>
    <n v="2"/>
  </r>
  <r>
    <s v="NuevaFactura7672"/>
    <x v="0"/>
    <x v="0"/>
    <x v="0"/>
    <x v="1"/>
    <x v="1"/>
    <n v="19.32"/>
    <n v="7"/>
    <n v="6.7620000000000005"/>
    <n v="142.00200000000001"/>
    <d v="2019-03-25T00:00:00"/>
    <d v="1899-12-30T18:51:00"/>
    <s v="Efectivo"/>
    <n v="135.24"/>
    <n v="6.7619999999999996"/>
    <n v="6.9"/>
    <n v="3"/>
  </r>
  <r>
    <s v="NuevaFactura8790"/>
    <x v="0"/>
    <x v="0"/>
    <x v="0"/>
    <x v="1"/>
    <x v="5"/>
    <n v="41.28"/>
    <n v="3"/>
    <n v="6.1920000000000002"/>
    <n v="130.03200000000001"/>
    <d v="2019-03-26T00:00:00"/>
    <d v="1899-12-30T18:37:00"/>
    <s v="Tarjeta de crédito"/>
    <n v="123.84"/>
    <n v="6.1920000000000002"/>
    <n v="8.5"/>
    <n v="3"/>
  </r>
  <r>
    <s v="NuevaFactura3363"/>
    <x v="1"/>
    <x v="1"/>
    <x v="0"/>
    <x v="0"/>
    <x v="2"/>
    <n v="83.17"/>
    <n v="6"/>
    <n v="24.951000000000001"/>
    <n v="523.971"/>
    <d v="2019-03-20T00:00:00"/>
    <d v="1899-12-30T11:23:00"/>
    <s v="Efectivo"/>
    <n v="499.02"/>
    <n v="24.951000000000001"/>
    <n v="7.3"/>
    <n v="3"/>
  </r>
  <r>
    <s v="NuevaFactura6263"/>
    <x v="0"/>
    <x v="0"/>
    <x v="1"/>
    <x v="1"/>
    <x v="1"/>
    <n v="10.56"/>
    <n v="8"/>
    <n v="4.2240000000000002"/>
    <n v="88.703999999999994"/>
    <d v="2019-01-24T00:00:00"/>
    <d v="1899-12-30T17:43:00"/>
    <s v="Efectivo"/>
    <n v="84.48"/>
    <n v="4.2240000000000002"/>
    <n v="7.6"/>
    <n v="1"/>
  </r>
  <r>
    <s v="NuevaFactura1781"/>
    <x v="2"/>
    <x v="2"/>
    <x v="1"/>
    <x v="0"/>
    <x v="5"/>
    <n v="34.700000000000003"/>
    <n v="2"/>
    <n v="3.4700000000000006"/>
    <n v="72.87"/>
    <d v="2019-03-13T00:00:00"/>
    <d v="1899-12-30T19:48:00"/>
    <s v="Billetera electrónica"/>
    <n v="69.400000000000006"/>
    <n v="3.47"/>
    <n v="8.1999999999999993"/>
    <n v="3"/>
  </r>
  <r>
    <s v="NuevaFactura9142"/>
    <x v="0"/>
    <x v="0"/>
    <x v="1"/>
    <x v="0"/>
    <x v="5"/>
    <n v="65.739999999999995"/>
    <n v="9"/>
    <n v="29.582999999999998"/>
    <n v="621.24300000000005"/>
    <d v="2019-01-01T00:00:00"/>
    <d v="1899-12-30T13:55:00"/>
    <s v="Efectivo"/>
    <n v="591.66"/>
    <n v="29.582999999999998"/>
    <n v="7.7"/>
    <n v="1"/>
  </r>
  <r>
    <s v="NuevaFactura8005"/>
    <x v="0"/>
    <x v="0"/>
    <x v="1"/>
    <x v="1"/>
    <x v="0"/>
    <n v="50.79"/>
    <n v="5"/>
    <n v="12.6975"/>
    <n v="266.64749999999998"/>
    <d v="2019-02-19T00:00:00"/>
    <d v="1899-12-30T14:53:00"/>
    <s v="Tarjeta de crédito"/>
    <n v="253.95"/>
    <n v="12.6975"/>
    <n v="5.3"/>
    <n v="2"/>
  </r>
  <r>
    <s v="NuevaFactura8073"/>
    <x v="1"/>
    <x v="1"/>
    <x v="1"/>
    <x v="1"/>
    <x v="4"/>
    <n v="35.89"/>
    <n v="1"/>
    <n v="1.7945000000000002"/>
    <n v="37.6845"/>
    <d v="2019-02-23T00:00:00"/>
    <d v="1899-12-30T16:52:00"/>
    <s v="Tarjeta de crédito"/>
    <n v="35.89"/>
    <n v="1.7945"/>
    <n v="7.9"/>
    <n v="2"/>
  </r>
  <r>
    <s v="NuevaFactura4294"/>
    <x v="0"/>
    <x v="0"/>
    <x v="0"/>
    <x v="1"/>
    <x v="5"/>
    <n v="41.28"/>
    <n v="3"/>
    <n v="6.1920000000000002"/>
    <n v="130.03200000000001"/>
    <d v="2019-03-26T00:00:00"/>
    <d v="1899-12-30T18:37:00"/>
    <s v="Tarjeta de crédito"/>
    <n v="123.84"/>
    <n v="6.1920000000000002"/>
    <n v="8.5"/>
    <n v="3"/>
  </r>
  <r>
    <s v="NuevaFactura8139"/>
    <x v="1"/>
    <x v="1"/>
    <x v="1"/>
    <x v="1"/>
    <x v="1"/>
    <n v="30.61"/>
    <n v="6"/>
    <n v="9.1829999999999998"/>
    <n v="192.84299999999999"/>
    <d v="2019-03-12T00:00:00"/>
    <d v="1899-12-30T20:36:00"/>
    <s v="Efectivo"/>
    <n v="183.66"/>
    <n v="9.1829999999999998"/>
    <n v="9.3000000000000007"/>
    <n v="3"/>
  </r>
  <r>
    <s v="NuevaFactura4586"/>
    <x v="2"/>
    <x v="2"/>
    <x v="1"/>
    <x v="0"/>
    <x v="5"/>
    <n v="37.950000000000003"/>
    <n v="10"/>
    <n v="18.975000000000001"/>
    <n v="398.47500000000002"/>
    <d v="2019-01-26T00:00:00"/>
    <d v="1899-12-30T14:51:00"/>
    <s v="Efectivo"/>
    <n v="379.5"/>
    <n v="18.975000000000001"/>
    <n v="9.6999999999999993"/>
    <n v="1"/>
  </r>
  <r>
    <s v="NuevaFactura3316"/>
    <x v="0"/>
    <x v="0"/>
    <x v="0"/>
    <x v="0"/>
    <x v="5"/>
    <n v="88.34"/>
    <n v="7"/>
    <n v="30.919"/>
    <n v="649.29899999999998"/>
    <d v="2019-02-18T00:00:00"/>
    <d v="1899-12-30T13:28:00"/>
    <s v="Efectivo"/>
    <n v="618.38"/>
    <n v="30.919"/>
    <n v="6.6"/>
    <n v="2"/>
  </r>
  <r>
    <s v="NuevaFactura2367"/>
    <x v="0"/>
    <x v="0"/>
    <x v="1"/>
    <x v="0"/>
    <x v="4"/>
    <n v="56.56"/>
    <n v="5"/>
    <n v="14.14"/>
    <n v="296.94"/>
    <d v="2019-03-22T00:00:00"/>
    <d v="1899-12-30T19:06:00"/>
    <s v="Tarjeta de crédito"/>
    <n v="282.8"/>
    <n v="14.14"/>
    <n v="4.5"/>
    <n v="3"/>
  </r>
  <r>
    <s v="NuevaFactura2263"/>
    <x v="2"/>
    <x v="2"/>
    <x v="1"/>
    <x v="1"/>
    <x v="2"/>
    <n v="25.55"/>
    <n v="4"/>
    <n v="5.1100000000000003"/>
    <n v="107.31"/>
    <d v="2019-01-26T00:00:00"/>
    <d v="1899-12-30T20:23:00"/>
    <s v="Billetera electrónica"/>
    <n v="102.2"/>
    <n v="5.1100000000000003"/>
    <n v="5.7"/>
    <n v="1"/>
  </r>
  <r>
    <s v="NuevaFactura3436"/>
    <x v="0"/>
    <x v="0"/>
    <x v="1"/>
    <x v="1"/>
    <x v="3"/>
    <n v="78.77"/>
    <n v="10"/>
    <n v="39.384999999999998"/>
    <n v="827.08500000000004"/>
    <d v="2019-01-24T00:00:00"/>
    <d v="1899-12-30T10:04:00"/>
    <s v="Efectivo"/>
    <n v="787.7"/>
    <n v="39.384999999999998"/>
    <n v="6.4"/>
    <n v="1"/>
  </r>
  <r>
    <s v="NuevaFactura9380"/>
    <x v="0"/>
    <x v="0"/>
    <x v="1"/>
    <x v="1"/>
    <x v="3"/>
    <n v="98.09"/>
    <n v="9"/>
    <n v="44.140500000000003"/>
    <n v="926.95050000000003"/>
    <d v="2019-02-17T00:00:00"/>
    <d v="1899-12-30T19:41:00"/>
    <s v="Efectivo"/>
    <n v="882.81"/>
    <n v="44.140500000000003"/>
    <n v="9.3000000000000007"/>
    <n v="2"/>
  </r>
  <r>
    <s v="NuevaFactura3579"/>
    <x v="1"/>
    <x v="1"/>
    <x v="1"/>
    <x v="0"/>
    <x v="1"/>
    <n v="26.61"/>
    <n v="2"/>
    <n v="2.661"/>
    <n v="55.881"/>
    <d v="2019-03-19T00:00:00"/>
    <d v="1899-12-30T14:35:00"/>
    <s v="Efectivo"/>
    <n v="53.22"/>
    <n v="2.661"/>
    <n v="4.2"/>
    <n v="3"/>
  </r>
  <r>
    <s v="NuevaFactura1664"/>
    <x v="0"/>
    <x v="0"/>
    <x v="0"/>
    <x v="0"/>
    <x v="5"/>
    <n v="88.15"/>
    <n v="3"/>
    <n v="13.222500000000004"/>
    <n v="277.67250000000001"/>
    <d v="2019-01-18T00:00:00"/>
    <d v="1899-12-30T10:11:00"/>
    <s v="Billetera electrónica"/>
    <n v="264.45"/>
    <n v="13.2225"/>
    <n v="7.9"/>
    <n v="1"/>
  </r>
  <r>
    <s v="NuevaFactura9002"/>
    <x v="1"/>
    <x v="1"/>
    <x v="0"/>
    <x v="0"/>
    <x v="1"/>
    <n v="30.2"/>
    <n v="8"/>
    <n v="12.08"/>
    <n v="253.68"/>
    <d v="2019-03-03T00:00:00"/>
    <d v="1899-12-30T19:30:00"/>
    <s v="Billetera electrónica"/>
    <n v="241.6"/>
    <n v="12.08"/>
    <n v="5.0999999999999996"/>
    <n v="3"/>
  </r>
  <r>
    <s v="NuevaFactura6859"/>
    <x v="1"/>
    <x v="1"/>
    <x v="1"/>
    <x v="0"/>
    <x v="3"/>
    <n v="23.75"/>
    <n v="9"/>
    <n v="10.6875"/>
    <n v="224.4375"/>
    <d v="2019-01-31T00:00:00"/>
    <d v="1899-12-30T12:02:00"/>
    <s v="Efectivo"/>
    <n v="213.75"/>
    <n v="10.6875"/>
    <n v="9.5"/>
    <n v="1"/>
  </r>
  <r>
    <s v="NuevaFactura6616"/>
    <x v="0"/>
    <x v="0"/>
    <x v="1"/>
    <x v="0"/>
    <x v="5"/>
    <n v="99.1"/>
    <n v="6"/>
    <n v="29.729999999999997"/>
    <n v="624.33000000000004"/>
    <d v="2019-01-19T00:00:00"/>
    <d v="1899-12-30T13:11:00"/>
    <s v="Efectivo"/>
    <n v="594.6"/>
    <n v="29.73"/>
    <n v="4.2"/>
    <n v="1"/>
  </r>
  <r>
    <s v="NuevaFactura1831"/>
    <x v="0"/>
    <x v="0"/>
    <x v="0"/>
    <x v="0"/>
    <x v="5"/>
    <n v="96.7"/>
    <n v="5"/>
    <n v="24.175000000000001"/>
    <n v="507.67500000000001"/>
    <d v="2019-01-14T00:00:00"/>
    <d v="1899-12-30T12:52:00"/>
    <s v="Billetera electrónica"/>
    <n v="483.5"/>
    <n v="24.175000000000001"/>
    <n v="7"/>
    <n v="1"/>
  </r>
  <r>
    <s v="NuevaFactura4965"/>
    <x v="2"/>
    <x v="2"/>
    <x v="1"/>
    <x v="0"/>
    <x v="1"/>
    <n v="99.73"/>
    <n v="9"/>
    <n v="44.878500000000003"/>
    <n v="942.44849999999997"/>
    <d v="2019-03-02T00:00:00"/>
    <d v="1899-12-30T19:42:00"/>
    <s v="Tarjeta de crédito"/>
    <n v="897.57"/>
    <n v="44.878500000000003"/>
    <n v="6.5"/>
    <n v="3"/>
  </r>
  <r>
    <s v="NuevaFactura7139"/>
    <x v="2"/>
    <x v="2"/>
    <x v="0"/>
    <x v="0"/>
    <x v="4"/>
    <n v="73.05"/>
    <n v="10"/>
    <n v="36.524999999999999"/>
    <n v="767.02499999999998"/>
    <d v="2019-03-03T00:00:00"/>
    <d v="1899-12-30T12:25:00"/>
    <s v="Tarjeta de crédito"/>
    <n v="730.5"/>
    <n v="36.524999999999999"/>
    <n v="8.6999999999999993"/>
    <n v="3"/>
  </r>
  <r>
    <s v="NuevaFactura4076"/>
    <x v="2"/>
    <x v="2"/>
    <x v="0"/>
    <x v="0"/>
    <x v="4"/>
    <n v="42.82"/>
    <n v="9"/>
    <n v="19.269000000000002"/>
    <n v="404.649"/>
    <d v="2019-02-05T00:00:00"/>
    <d v="1899-12-30T15:26:00"/>
    <s v="Tarjeta de crédito"/>
    <n v="385.38"/>
    <n v="19.268999999999998"/>
    <n v="8.9"/>
    <n v="2"/>
  </r>
  <r>
    <s v="NuevaFactura2477"/>
    <x v="1"/>
    <x v="1"/>
    <x v="1"/>
    <x v="1"/>
    <x v="2"/>
    <n v="55.61"/>
    <n v="7"/>
    <n v="19.4635"/>
    <n v="408.73349999999999"/>
    <d v="2019-03-23T00:00:00"/>
    <d v="1899-12-30T12:41:00"/>
    <s v="Efectivo"/>
    <n v="389.27"/>
    <n v="19.4635"/>
    <n v="8.5"/>
    <n v="3"/>
  </r>
  <r>
    <s v="NuevaFactura3652"/>
    <x v="2"/>
    <x v="2"/>
    <x v="0"/>
    <x v="1"/>
    <x v="5"/>
    <n v="25.42"/>
    <n v="8"/>
    <n v="10.168000000000001"/>
    <n v="213.52799999999999"/>
    <d v="2019-03-19T00:00:00"/>
    <d v="1899-12-30T19:42:00"/>
    <s v="Tarjeta de crédito"/>
    <n v="203.36"/>
    <n v="10.167999999999999"/>
    <n v="6.7"/>
    <n v="3"/>
  </r>
  <r>
    <s v="NuevaFactura3338"/>
    <x v="1"/>
    <x v="1"/>
    <x v="0"/>
    <x v="0"/>
    <x v="4"/>
    <n v="22.62"/>
    <n v="1"/>
    <n v="1.131"/>
    <n v="23.751000000000001"/>
    <d v="2019-03-17T00:00:00"/>
    <d v="1899-12-30T18:58:00"/>
    <s v="Efectivo"/>
    <n v="22.62"/>
    <n v="1.131"/>
    <n v="6.4"/>
    <n v="3"/>
  </r>
  <r>
    <s v="NuevaFactura1933"/>
    <x v="0"/>
    <x v="0"/>
    <x v="1"/>
    <x v="1"/>
    <x v="4"/>
    <n v="45.79"/>
    <n v="7"/>
    <n v="16.026499999999999"/>
    <n v="336.55650000000003"/>
    <d v="2019-03-13T00:00:00"/>
    <d v="1899-12-30T19:44:00"/>
    <s v="Tarjeta de crédito"/>
    <n v="320.52999999999997"/>
    <n v="16.026499999999999"/>
    <n v="7"/>
    <n v="3"/>
  </r>
  <r>
    <s v="NuevaFactura9668"/>
    <x v="2"/>
    <x v="2"/>
    <x v="1"/>
    <x v="1"/>
    <x v="3"/>
    <n v="93.39"/>
    <n v="6"/>
    <n v="28.017000000000003"/>
    <n v="588.35699999999997"/>
    <d v="2019-03-27T00:00:00"/>
    <d v="1899-12-30T19:18:00"/>
    <s v="Billetera electrónica"/>
    <n v="560.34"/>
    <n v="28.016999999999999"/>
    <n v="10"/>
    <n v="3"/>
  </r>
  <r>
    <s v="NuevaFactura1835"/>
    <x v="0"/>
    <x v="0"/>
    <x v="0"/>
    <x v="1"/>
    <x v="3"/>
    <n v="12.76"/>
    <n v="2"/>
    <n v="1.276"/>
    <n v="26.795999999999999"/>
    <d v="2019-01-08T00:00:00"/>
    <d v="1899-12-30T18:06:00"/>
    <s v="Billetera electrónica"/>
    <n v="25.52"/>
    <n v="1.276"/>
    <n v="7.8"/>
    <n v="1"/>
  </r>
  <r>
    <s v="NuevaFactura4647"/>
    <x v="2"/>
    <x v="2"/>
    <x v="0"/>
    <x v="0"/>
    <x v="4"/>
    <n v="42.82"/>
    <n v="9"/>
    <n v="19.269000000000002"/>
    <n v="404.649"/>
    <d v="2019-02-05T00:00:00"/>
    <d v="1899-12-30T15:26:00"/>
    <s v="Tarjeta de crédito"/>
    <n v="385.38"/>
    <n v="19.268999999999998"/>
    <n v="8.9"/>
    <n v="2"/>
  </r>
  <r>
    <s v="NuevaFactura6699"/>
    <x v="2"/>
    <x v="2"/>
    <x v="0"/>
    <x v="0"/>
    <x v="2"/>
    <n v="35.380000000000003"/>
    <n v="9"/>
    <n v="15.921000000000001"/>
    <n v="334.34100000000001"/>
    <d v="2019-01-05T00:00:00"/>
    <d v="1899-12-30T19:50:00"/>
    <s v="Tarjeta de crédito"/>
    <n v="318.42"/>
    <n v="15.920999999999999"/>
    <n v="9.6"/>
    <n v="1"/>
  </r>
  <r>
    <s v="NuevaFactura5630"/>
    <x v="0"/>
    <x v="0"/>
    <x v="1"/>
    <x v="0"/>
    <x v="1"/>
    <n v="28.96"/>
    <n v="1"/>
    <n v="1.4480000000000002"/>
    <n v="30.408000000000001"/>
    <d v="2019-02-07T00:00:00"/>
    <d v="1899-12-30T10:18:00"/>
    <s v="Tarjeta de crédito"/>
    <n v="28.96"/>
    <n v="1.448"/>
    <n v="6.2"/>
    <n v="2"/>
  </r>
  <r>
    <s v="NuevaFactura3173"/>
    <x v="1"/>
    <x v="1"/>
    <x v="0"/>
    <x v="1"/>
    <x v="4"/>
    <n v="38.47"/>
    <n v="8"/>
    <n v="15.388"/>
    <n v="323.14800000000002"/>
    <d v="2019-01-23T00:00:00"/>
    <d v="1899-12-30T11:51:00"/>
    <s v="Efectivo"/>
    <n v="307.76"/>
    <n v="15.388"/>
    <n v="7.7"/>
    <n v="1"/>
  </r>
  <r>
    <s v="NuevaFactura4173"/>
    <x v="0"/>
    <x v="0"/>
    <x v="1"/>
    <x v="1"/>
    <x v="5"/>
    <n v="51.94"/>
    <n v="3"/>
    <n v="7.7910000000000004"/>
    <n v="163.61099999999999"/>
    <d v="2019-02-15T00:00:00"/>
    <d v="1899-12-30T15:21:00"/>
    <s v="Efectivo"/>
    <n v="155.82"/>
    <n v="7.7910000000000004"/>
    <n v="7.9"/>
    <n v="2"/>
  </r>
  <r>
    <s v="NuevaFactura3676"/>
    <x v="2"/>
    <x v="2"/>
    <x v="1"/>
    <x v="0"/>
    <x v="3"/>
    <n v="51.54"/>
    <n v="5"/>
    <n v="12.885"/>
    <n v="270.58499999999998"/>
    <d v="2019-01-26T00:00:00"/>
    <d v="1899-12-30T17:45:00"/>
    <s v="Efectivo"/>
    <n v="257.7"/>
    <n v="12.885"/>
    <n v="4.2"/>
    <n v="1"/>
  </r>
  <r>
    <s v="NuevaFactura6660"/>
    <x v="0"/>
    <x v="0"/>
    <x v="0"/>
    <x v="0"/>
    <x v="3"/>
    <n v="21.98"/>
    <n v="7"/>
    <n v="7.6930000000000014"/>
    <n v="161.553"/>
    <d v="2019-01-10T00:00:00"/>
    <d v="1899-12-30T16:42:00"/>
    <s v="Billetera electrónica"/>
    <n v="153.86000000000001"/>
    <n v="7.6929999999999996"/>
    <n v="5.0999999999999996"/>
    <n v="1"/>
  </r>
  <r>
    <s v="NuevaFactura2591"/>
    <x v="1"/>
    <x v="1"/>
    <x v="0"/>
    <x v="0"/>
    <x v="3"/>
    <n v="29.22"/>
    <n v="6"/>
    <n v="8.766"/>
    <n v="184.08600000000001"/>
    <d v="2019-01-01T00:00:00"/>
    <d v="1899-12-30T11:40:00"/>
    <s v="Billetera electrónica"/>
    <n v="175.32"/>
    <n v="8.766"/>
    <n v="5"/>
    <n v="1"/>
  </r>
  <r>
    <s v="NuevaFactura8446"/>
    <x v="1"/>
    <x v="1"/>
    <x v="0"/>
    <x v="1"/>
    <x v="5"/>
    <n v="93.2"/>
    <n v="2"/>
    <n v="9.32"/>
    <n v="195.72"/>
    <d v="2019-02-28T00:00:00"/>
    <d v="1899-12-30T18:37:00"/>
    <s v="Tarjeta de crédito"/>
    <n v="186.4"/>
    <n v="9.32"/>
    <n v="6"/>
    <n v="2"/>
  </r>
  <r>
    <s v="NuevaFactura1755"/>
    <x v="2"/>
    <x v="2"/>
    <x v="1"/>
    <x v="1"/>
    <x v="3"/>
    <n v="54.45"/>
    <n v="1"/>
    <n v="2.7225000000000001"/>
    <n v="57.172499999999999"/>
    <d v="2019-02-26T00:00:00"/>
    <d v="1899-12-30T19:24:00"/>
    <s v="Billetera electrónica"/>
    <n v="54.45"/>
    <n v="2.7225000000000001"/>
    <n v="7.9"/>
    <n v="2"/>
  </r>
  <r>
    <s v="NuevaFactura4661"/>
    <x v="0"/>
    <x v="0"/>
    <x v="1"/>
    <x v="0"/>
    <x v="2"/>
    <n v="63.42"/>
    <n v="8"/>
    <n v="25.368000000000002"/>
    <n v="532.72799999999995"/>
    <d v="2019-03-11T00:00:00"/>
    <d v="1899-12-30T12:55:00"/>
    <s v="Billetera electrónica"/>
    <n v="507.36"/>
    <n v="25.367999999999999"/>
    <n v="7.4"/>
    <n v="3"/>
  </r>
  <r>
    <s v="NuevaFactura2497"/>
    <x v="2"/>
    <x v="2"/>
    <x v="0"/>
    <x v="0"/>
    <x v="5"/>
    <n v="97.61"/>
    <n v="6"/>
    <n v="29.283000000000001"/>
    <n v="614.94299999999998"/>
    <d v="2019-01-07T00:00:00"/>
    <d v="1899-12-30T15:01:00"/>
    <s v="Billetera electrónica"/>
    <n v="585.66"/>
    <n v="29.283000000000001"/>
    <n v="9.9"/>
    <n v="1"/>
  </r>
  <r>
    <s v="NuevaFactura7516"/>
    <x v="0"/>
    <x v="0"/>
    <x v="1"/>
    <x v="0"/>
    <x v="5"/>
    <n v="97.29"/>
    <n v="8"/>
    <n v="38.916000000000004"/>
    <n v="817.23599999999999"/>
    <d v="2019-03-09T00:00:00"/>
    <d v="1899-12-30T13:18:00"/>
    <s v="Tarjeta de crédito"/>
    <n v="778.32"/>
    <n v="38.915999999999997"/>
    <n v="6.2"/>
    <n v="3"/>
  </r>
  <r>
    <s v="NuevaFactura9113"/>
    <x v="1"/>
    <x v="1"/>
    <x v="0"/>
    <x v="0"/>
    <x v="4"/>
    <n v="21.08"/>
    <n v="3"/>
    <n v="3.1619999999999999"/>
    <n v="66.402000000000001"/>
    <d v="2019-02-09T00:00:00"/>
    <d v="1899-12-30T10:25:00"/>
    <s v="Efectivo"/>
    <n v="63.24"/>
    <n v="3.1619999999999999"/>
    <n v="7.3"/>
    <n v="2"/>
  </r>
  <r>
    <s v="NuevaFactura3239"/>
    <x v="1"/>
    <x v="1"/>
    <x v="1"/>
    <x v="1"/>
    <x v="0"/>
    <n v="64.08"/>
    <n v="7"/>
    <n v="22.428000000000001"/>
    <n v="470.988"/>
    <d v="2019-01-20T00:00:00"/>
    <d v="1899-12-30T12:27:00"/>
    <s v="Billetera electrónica"/>
    <n v="448.56"/>
    <n v="22.428000000000001"/>
    <n v="7.6"/>
    <n v="1"/>
  </r>
  <r>
    <s v="NuevaFactura4506"/>
    <x v="1"/>
    <x v="1"/>
    <x v="0"/>
    <x v="0"/>
    <x v="4"/>
    <n v="80.36"/>
    <n v="4"/>
    <n v="16.071999999999999"/>
    <n v="337.512"/>
    <d v="2019-02-23T00:00:00"/>
    <d v="1899-12-30T18:45:00"/>
    <s v="Tarjeta de crédito"/>
    <n v="321.44"/>
    <n v="16.071999999999999"/>
    <n v="8.3000000000000007"/>
    <n v="2"/>
  </r>
  <r>
    <s v="NuevaFactura6947"/>
    <x v="1"/>
    <x v="1"/>
    <x v="0"/>
    <x v="1"/>
    <x v="5"/>
    <n v="98.7"/>
    <n v="8"/>
    <n v="39.480000000000004"/>
    <n v="829.08"/>
    <d v="2019-01-31T00:00:00"/>
    <d v="1899-12-30T10:36:00"/>
    <s v="Billetera electrónica"/>
    <n v="789.6"/>
    <n v="39.479999999999997"/>
    <n v="8.5"/>
    <n v="1"/>
  </r>
  <r>
    <s v="NuevaFactura2645"/>
    <x v="1"/>
    <x v="1"/>
    <x v="0"/>
    <x v="0"/>
    <x v="4"/>
    <n v="47.27"/>
    <n v="6"/>
    <n v="14.181000000000001"/>
    <n v="297.80099999999999"/>
    <d v="2019-02-05T00:00:00"/>
    <d v="1899-12-30T10:17:00"/>
    <s v="Efectivo"/>
    <n v="283.62"/>
    <n v="14.180999999999999"/>
    <n v="8.8000000000000007"/>
    <n v="2"/>
  </r>
  <r>
    <s v="NuevaFactura5550"/>
    <x v="1"/>
    <x v="1"/>
    <x v="1"/>
    <x v="0"/>
    <x v="2"/>
    <n v="70.11"/>
    <n v="6"/>
    <n v="21.033000000000001"/>
    <n v="441.69299999999998"/>
    <d v="2019-03-14T00:00:00"/>
    <d v="1899-12-30T17:54:00"/>
    <s v="Billetera electrónica"/>
    <n v="420.66"/>
    <n v="21.033000000000001"/>
    <n v="5.2"/>
    <n v="3"/>
  </r>
  <r>
    <s v="NuevaFactura4581"/>
    <x v="0"/>
    <x v="0"/>
    <x v="1"/>
    <x v="0"/>
    <x v="2"/>
    <n v="69.959999999999994"/>
    <n v="8"/>
    <n v="27.983999999999998"/>
    <n v="587.66399999999999"/>
    <d v="2019-02-15T00:00:00"/>
    <d v="1899-12-30T17:01:00"/>
    <s v="Tarjeta de crédito"/>
    <n v="559.67999999999995"/>
    <n v="27.984000000000002"/>
    <n v="6.4"/>
    <n v="2"/>
  </r>
  <r>
    <s v="NuevaFactura4735"/>
    <x v="0"/>
    <x v="0"/>
    <x v="1"/>
    <x v="0"/>
    <x v="4"/>
    <n v="27.28"/>
    <n v="5"/>
    <n v="6.82"/>
    <n v="143.22"/>
    <d v="2019-02-03T00:00:00"/>
    <d v="1899-12-30T10:31:00"/>
    <s v="Tarjeta de crédito"/>
    <n v="136.4"/>
    <n v="6.82"/>
    <n v="8.6"/>
    <n v="2"/>
  </r>
  <r>
    <s v="NuevaFactura6112"/>
    <x v="0"/>
    <x v="0"/>
    <x v="0"/>
    <x v="1"/>
    <x v="4"/>
    <n v="98.53"/>
    <n v="6"/>
    <n v="29.559000000000005"/>
    <n v="620.73900000000003"/>
    <d v="2019-01-23T00:00:00"/>
    <d v="1899-12-30T11:22:00"/>
    <s v="Tarjeta de crédito"/>
    <n v="591.17999999999995"/>
    <n v="29.559000000000001"/>
    <n v="4"/>
    <n v="1"/>
  </r>
  <r>
    <s v="NuevaFactura1520"/>
    <x v="2"/>
    <x v="2"/>
    <x v="1"/>
    <x v="0"/>
    <x v="5"/>
    <n v="41.09"/>
    <n v="10"/>
    <n v="20.545000000000002"/>
    <n v="431.44499999999999"/>
    <d v="2019-02-28T00:00:00"/>
    <d v="1899-12-30T14:42:00"/>
    <s v="Efectivo"/>
    <n v="410.9"/>
    <n v="20.545000000000002"/>
    <n v="7.3"/>
    <n v="2"/>
  </r>
  <r>
    <s v="NuevaFactura9262"/>
    <x v="2"/>
    <x v="2"/>
    <x v="1"/>
    <x v="1"/>
    <x v="3"/>
    <n v="44.63"/>
    <n v="6"/>
    <n v="13.389000000000003"/>
    <n v="281.16899999999998"/>
    <d v="2019-01-02T00:00:00"/>
    <d v="1899-12-30T20:08:00"/>
    <s v="Tarjeta de crédito"/>
    <n v="267.77999999999997"/>
    <n v="13.388999999999999"/>
    <n v="5.0999999999999996"/>
    <n v="1"/>
  </r>
  <r>
    <s v="NuevaFactura8836"/>
    <x v="0"/>
    <x v="0"/>
    <x v="1"/>
    <x v="0"/>
    <x v="0"/>
    <n v="71.38"/>
    <n v="10"/>
    <n v="35.69"/>
    <n v="749.49"/>
    <d v="2019-03-29T00:00:00"/>
    <d v="1899-12-30T19:21:00"/>
    <s v="Efectivo"/>
    <n v="713.8"/>
    <n v="35.69"/>
    <n v="5.7"/>
    <n v="3"/>
  </r>
  <r>
    <s v="NuevaFactura2336"/>
    <x v="1"/>
    <x v="1"/>
    <x v="1"/>
    <x v="0"/>
    <x v="1"/>
    <n v="51.32"/>
    <n v="9"/>
    <n v="23.094000000000001"/>
    <n v="484.97399999999999"/>
    <d v="2019-03-14T00:00:00"/>
    <d v="1899-12-30T19:33:00"/>
    <s v="Efectivo"/>
    <n v="461.88"/>
    <n v="23.094000000000001"/>
    <n v="5.6"/>
    <n v="3"/>
  </r>
  <r>
    <s v="NuevaFactura8314"/>
    <x v="0"/>
    <x v="0"/>
    <x v="1"/>
    <x v="0"/>
    <x v="2"/>
    <n v="56.53"/>
    <n v="4"/>
    <n v="11.306000000000001"/>
    <n v="237.42599999999999"/>
    <d v="2019-03-04T00:00:00"/>
    <d v="1899-12-30T19:48:00"/>
    <s v="Billetera electrónica"/>
    <n v="226.12"/>
    <n v="11.305999999999999"/>
    <n v="5.5"/>
    <n v="3"/>
  </r>
  <r>
    <s v="NuevaFactura7826"/>
    <x v="1"/>
    <x v="1"/>
    <x v="1"/>
    <x v="0"/>
    <x v="3"/>
    <n v="49.33"/>
    <n v="10"/>
    <n v="24.664999999999999"/>
    <n v="517.96500000000003"/>
    <d v="2019-02-03T00:00:00"/>
    <d v="1899-12-30T16:40:00"/>
    <s v="Tarjeta de crédito"/>
    <n v="493.3"/>
    <n v="24.664999999999999"/>
    <n v="9.4"/>
    <n v="2"/>
  </r>
  <r>
    <s v="NuevaFactura8883"/>
    <x v="1"/>
    <x v="1"/>
    <x v="0"/>
    <x v="0"/>
    <x v="4"/>
    <n v="74.89"/>
    <n v="4"/>
    <n v="14.978000000000002"/>
    <n v="314.53800000000001"/>
    <d v="2019-03-01T00:00:00"/>
    <d v="1899-12-30T15:32:00"/>
    <s v="Billetera electrónica"/>
    <n v="299.56"/>
    <n v="14.978"/>
    <n v="4.2"/>
    <n v="3"/>
  </r>
  <r>
    <s v="NuevaFactura6443"/>
    <x v="0"/>
    <x v="0"/>
    <x v="1"/>
    <x v="1"/>
    <x v="3"/>
    <n v="72.61"/>
    <n v="6"/>
    <n v="21.783000000000001"/>
    <n v="457.44299999999998"/>
    <d v="2019-01-01T00:00:00"/>
    <d v="1899-12-30T10:39:00"/>
    <s v="Tarjeta de crédito"/>
    <n v="435.66"/>
    <n v="21.783000000000001"/>
    <n v="6.9"/>
    <n v="1"/>
  </r>
  <r>
    <s v="NuevaFactura3769"/>
    <x v="0"/>
    <x v="0"/>
    <x v="1"/>
    <x v="0"/>
    <x v="2"/>
    <n v="96.52"/>
    <n v="6"/>
    <n v="28.956000000000003"/>
    <n v="608.07600000000002"/>
    <d v="2019-01-11T00:00:00"/>
    <d v="1899-12-30T11:52:00"/>
    <s v="Efectivo"/>
    <n v="579.12"/>
    <n v="28.956"/>
    <n v="4.5"/>
    <n v="1"/>
  </r>
  <r>
    <s v="NuevaFactura7830"/>
    <x v="0"/>
    <x v="0"/>
    <x v="1"/>
    <x v="1"/>
    <x v="0"/>
    <n v="65.180000000000007"/>
    <n v="3"/>
    <n v="9.777000000000001"/>
    <n v="205.31700000000001"/>
    <d v="2019-02-25T00:00:00"/>
    <d v="1899-12-30T20:35:00"/>
    <s v="Tarjeta de crédito"/>
    <n v="195.54"/>
    <n v="9.7769999999999992"/>
    <n v="6.3"/>
    <n v="2"/>
  </r>
  <r>
    <s v="NuevaFactura6824"/>
    <x v="1"/>
    <x v="1"/>
    <x v="1"/>
    <x v="1"/>
    <x v="2"/>
    <n v="55.73"/>
    <n v="6"/>
    <n v="16.719000000000001"/>
    <n v="351.09899999999999"/>
    <d v="2019-02-24T00:00:00"/>
    <d v="1899-12-30T10:55:00"/>
    <s v="Billetera electrónica"/>
    <n v="334.38"/>
    <n v="16.719000000000001"/>
    <n v="7"/>
    <n v="2"/>
  </r>
  <r>
    <s v="NuevaFactura3092"/>
    <x v="1"/>
    <x v="1"/>
    <x v="0"/>
    <x v="1"/>
    <x v="1"/>
    <n v="12.05"/>
    <n v="5"/>
    <n v="3.0125000000000002"/>
    <n v="63.262500000000003"/>
    <d v="2019-02-16T00:00:00"/>
    <d v="1899-12-30T15:53:00"/>
    <s v="Billetera electrónica"/>
    <n v="60.25"/>
    <n v="3.0125000000000002"/>
    <n v="5.5"/>
    <n v="2"/>
  </r>
  <r>
    <s v="NuevaFactura4596"/>
    <x v="0"/>
    <x v="0"/>
    <x v="1"/>
    <x v="1"/>
    <x v="4"/>
    <n v="33.880000000000003"/>
    <n v="8"/>
    <n v="13.552000000000001"/>
    <n v="284.59199999999998"/>
    <d v="2019-01-19T00:00:00"/>
    <d v="1899-12-30T20:29:00"/>
    <s v="Billetera electrónica"/>
    <n v="271.04000000000002"/>
    <n v="13.552"/>
    <n v="9.6"/>
    <n v="1"/>
  </r>
  <r>
    <s v="NuevaFactura2572"/>
    <x v="1"/>
    <x v="1"/>
    <x v="1"/>
    <x v="0"/>
    <x v="3"/>
    <n v="44.86"/>
    <n v="10"/>
    <n v="22.430000000000003"/>
    <n v="471.03"/>
    <d v="2019-01-26T00:00:00"/>
    <d v="1899-12-30T19:54:00"/>
    <s v="Billetera electrónica"/>
    <n v="448.6"/>
    <n v="22.43"/>
    <n v="8.1999999999999993"/>
    <n v="1"/>
  </r>
  <r>
    <s v="NuevaFactura4306"/>
    <x v="1"/>
    <x v="1"/>
    <x v="0"/>
    <x v="1"/>
    <x v="4"/>
    <n v="91.4"/>
    <n v="7"/>
    <n v="31.990000000000006"/>
    <n v="671.79"/>
    <d v="2019-02-03T00:00:00"/>
    <d v="1899-12-30T10:19:00"/>
    <s v="Efectivo"/>
    <n v="639.79999999999995"/>
    <n v="31.99"/>
    <n v="9.5"/>
    <n v="2"/>
  </r>
  <r>
    <s v="NuevaFactura3855"/>
    <x v="1"/>
    <x v="1"/>
    <x v="1"/>
    <x v="1"/>
    <x v="2"/>
    <n v="37"/>
    <n v="1"/>
    <n v="1.85"/>
    <n v="38.85"/>
    <d v="2019-03-06T00:00:00"/>
    <d v="1899-12-30T13:29:00"/>
    <s v="Tarjeta de crédito"/>
    <n v="37"/>
    <n v="1.85"/>
    <n v="7.9"/>
    <n v="3"/>
  </r>
  <r>
    <s v="NuevaFactura9932"/>
    <x v="1"/>
    <x v="1"/>
    <x v="0"/>
    <x v="0"/>
    <x v="5"/>
    <n v="97.21"/>
    <n v="10"/>
    <n v="48.604999999999997"/>
    <n v="1020.705"/>
    <d v="2019-02-08T00:00:00"/>
    <d v="1899-12-30T13:00:00"/>
    <s v="Tarjeta de crédito"/>
    <n v="972.1"/>
    <n v="48.604999999999997"/>
    <n v="8.6999999999999993"/>
    <n v="2"/>
  </r>
  <r>
    <s v="NuevaFactura1099"/>
    <x v="2"/>
    <x v="2"/>
    <x v="0"/>
    <x v="1"/>
    <x v="2"/>
    <n v="30.12"/>
    <n v="8"/>
    <n v="12.048000000000002"/>
    <n v="253.00800000000001"/>
    <d v="2019-03-03T00:00:00"/>
    <d v="1899-12-30T13:01:00"/>
    <s v="Efectivo"/>
    <n v="240.96"/>
    <n v="12.048"/>
    <n v="7.7"/>
    <n v="3"/>
  </r>
  <r>
    <s v="NuevaFactura6801"/>
    <x v="0"/>
    <x v="0"/>
    <x v="1"/>
    <x v="1"/>
    <x v="0"/>
    <n v="51.71"/>
    <n v="4"/>
    <n v="10.342000000000001"/>
    <n v="217.18199999999999"/>
    <d v="2019-03-09T00:00:00"/>
    <d v="1899-12-30T13:53:00"/>
    <s v="Tarjeta de crédito"/>
    <n v="206.84"/>
    <n v="10.342000000000001"/>
    <n v="9.8000000000000007"/>
    <n v="3"/>
  </r>
  <r>
    <s v="NuevaFactura4927"/>
    <x v="2"/>
    <x v="2"/>
    <x v="1"/>
    <x v="0"/>
    <x v="0"/>
    <n v="34.21"/>
    <n v="10"/>
    <n v="17.105"/>
    <n v="359.20499999999998"/>
    <d v="2019-01-02T00:00:00"/>
    <d v="1899-12-30T13:00:00"/>
    <s v="Efectivo"/>
    <n v="342.1"/>
    <n v="17.105"/>
    <n v="5.0999999999999996"/>
    <n v="1"/>
  </r>
  <r>
    <s v="NuevaFactura2123"/>
    <x v="0"/>
    <x v="0"/>
    <x v="0"/>
    <x v="0"/>
    <x v="0"/>
    <n v="47.67"/>
    <n v="4"/>
    <n v="9.5340000000000007"/>
    <n v="200.214"/>
    <d v="2019-03-12T00:00:00"/>
    <d v="1899-12-30T14:21:00"/>
    <s v="Efectivo"/>
    <n v="190.68"/>
    <n v="9.5340000000000007"/>
    <n v="9.1"/>
    <n v="3"/>
  </r>
  <r>
    <s v="NuevaFactura7073"/>
    <x v="2"/>
    <x v="2"/>
    <x v="0"/>
    <x v="1"/>
    <x v="0"/>
    <n v="75.739999999999995"/>
    <n v="4"/>
    <n v="15.148"/>
    <n v="318.108"/>
    <d v="2019-02-14T00:00:00"/>
    <d v="1899-12-30T14:35:00"/>
    <s v="Efectivo"/>
    <n v="302.95999999999998"/>
    <n v="15.148"/>
    <n v="7.6"/>
    <n v="2"/>
  </r>
  <r>
    <s v="NuevaFactura8840"/>
    <x v="2"/>
    <x v="2"/>
    <x v="1"/>
    <x v="0"/>
    <x v="1"/>
    <n v="95.64"/>
    <n v="4"/>
    <n v="19.128"/>
    <n v="401.68799999999999"/>
    <d v="2019-03-16T00:00:00"/>
    <d v="1899-12-30T18:51:00"/>
    <s v="Efectivo"/>
    <n v="382.56"/>
    <n v="19.128"/>
    <n v="7.9"/>
    <n v="3"/>
  </r>
  <r>
    <s v="NuevaFactura3487"/>
    <x v="0"/>
    <x v="0"/>
    <x v="1"/>
    <x v="1"/>
    <x v="2"/>
    <n v="46.33"/>
    <n v="7"/>
    <n v="16.215500000000002"/>
    <n v="340.52550000000002"/>
    <d v="2019-03-03T00:00:00"/>
    <d v="1899-12-30T13:23:00"/>
    <s v="Tarjeta de crédito"/>
    <n v="324.31"/>
    <n v="16.215499999999999"/>
    <n v="7.4"/>
    <n v="3"/>
  </r>
  <r>
    <s v="NuevaFactura1151"/>
    <x v="2"/>
    <x v="2"/>
    <x v="1"/>
    <x v="0"/>
    <x v="0"/>
    <n v="99.71"/>
    <n v="6"/>
    <n v="29.913"/>
    <n v="628.173"/>
    <d v="2019-02-26T00:00:00"/>
    <d v="1899-12-30T16:52:00"/>
    <s v="Billetera electrónica"/>
    <n v="598.26"/>
    <n v="29.913"/>
    <n v="7.9"/>
    <n v="2"/>
  </r>
  <r>
    <s v="NuevaFactura5440"/>
    <x v="0"/>
    <x v="0"/>
    <x v="1"/>
    <x v="0"/>
    <x v="1"/>
    <n v="45.48"/>
    <n v="10"/>
    <n v="22.74"/>
    <n v="477.54"/>
    <d v="2019-03-01T00:00:00"/>
    <d v="1899-12-30T10:22:00"/>
    <s v="Tarjeta de crédito"/>
    <n v="454.8"/>
    <n v="22.74"/>
    <n v="4.8"/>
    <n v="3"/>
  </r>
  <r>
    <s v="NuevaFactura3423"/>
    <x v="0"/>
    <x v="0"/>
    <x v="0"/>
    <x v="0"/>
    <x v="3"/>
    <n v="98.4"/>
    <n v="7"/>
    <n v="34.440000000000005"/>
    <n v="723.24"/>
    <d v="2019-03-12T00:00:00"/>
    <d v="1899-12-30T12:43:00"/>
    <s v="Tarjeta de crédito"/>
    <n v="688.8"/>
    <n v="34.44"/>
    <n v="8.6999999999999993"/>
    <n v="3"/>
  </r>
  <r>
    <s v="NuevaFactura1758"/>
    <x v="1"/>
    <x v="1"/>
    <x v="1"/>
    <x v="1"/>
    <x v="2"/>
    <n v="55.61"/>
    <n v="7"/>
    <n v="19.4635"/>
    <n v="408.73349999999999"/>
    <d v="2019-03-23T00:00:00"/>
    <d v="1899-12-30T12:41:00"/>
    <s v="Efectivo"/>
    <n v="389.27"/>
    <n v="19.4635"/>
    <n v="8.5"/>
    <n v="3"/>
  </r>
  <r>
    <s v="NuevaFactura2984"/>
    <x v="2"/>
    <x v="2"/>
    <x v="1"/>
    <x v="0"/>
    <x v="5"/>
    <n v="63.71"/>
    <n v="5"/>
    <n v="15.927500000000002"/>
    <n v="334.47750000000002"/>
    <d v="2019-02-07T00:00:00"/>
    <d v="1899-12-30T19:30:00"/>
    <s v="Billetera electrónica"/>
    <n v="318.55"/>
    <n v="15.9275"/>
    <n v="8.5"/>
    <n v="2"/>
  </r>
  <r>
    <s v="NuevaFactura2606"/>
    <x v="2"/>
    <x v="2"/>
    <x v="1"/>
    <x v="0"/>
    <x v="1"/>
    <n v="52.79"/>
    <n v="10"/>
    <n v="26.395"/>
    <n v="554.29499999999996"/>
    <d v="2019-02-25T00:00:00"/>
    <d v="1899-12-30T11:58:00"/>
    <s v="Billetera electrónica"/>
    <n v="527.9"/>
    <n v="26.395"/>
    <n v="10"/>
    <n v="2"/>
  </r>
  <r>
    <s v="NuevaFactura8447"/>
    <x v="1"/>
    <x v="1"/>
    <x v="0"/>
    <x v="1"/>
    <x v="4"/>
    <n v="27.66"/>
    <n v="10"/>
    <n v="13.830000000000002"/>
    <n v="290.43"/>
    <d v="2019-02-14T00:00:00"/>
    <d v="1899-12-30T11:26:00"/>
    <s v="Tarjeta de crédito"/>
    <n v="276.60000000000002"/>
    <n v="13.83"/>
    <n v="8.9"/>
    <n v="2"/>
  </r>
  <r>
    <s v="NuevaFactura7154"/>
    <x v="2"/>
    <x v="2"/>
    <x v="1"/>
    <x v="0"/>
    <x v="5"/>
    <n v="25.56"/>
    <n v="7"/>
    <n v="8.9459999999999997"/>
    <n v="187.86600000000001"/>
    <d v="2019-02-02T00:00:00"/>
    <d v="1899-12-30T20:42:00"/>
    <s v="Efectivo"/>
    <n v="178.92"/>
    <n v="8.9459999999999997"/>
    <n v="7.1"/>
    <n v="2"/>
  </r>
  <r>
    <s v="NuevaFactura1285"/>
    <x v="2"/>
    <x v="2"/>
    <x v="1"/>
    <x v="1"/>
    <x v="1"/>
    <n v="79.39"/>
    <n v="10"/>
    <n v="39.695"/>
    <n v="833.59500000000003"/>
    <d v="2019-02-07T00:00:00"/>
    <d v="1899-12-30T20:24:00"/>
    <s v="Efectivo"/>
    <n v="793.9"/>
    <n v="39.695"/>
    <n v="6.2"/>
    <n v="2"/>
  </r>
  <r>
    <s v="NuevaFactura5113"/>
    <x v="1"/>
    <x v="1"/>
    <x v="0"/>
    <x v="0"/>
    <x v="4"/>
    <n v="98.97"/>
    <n v="9"/>
    <n v="44.536500000000004"/>
    <n v="935.26649999999995"/>
    <d v="2019-03-09T00:00:00"/>
    <d v="1899-12-30T11:23:00"/>
    <s v="Efectivo"/>
    <n v="890.73"/>
    <n v="44.536499999999997"/>
    <n v="6.7"/>
    <n v="3"/>
  </r>
  <r>
    <s v="NuevaFactura6955"/>
    <x v="2"/>
    <x v="2"/>
    <x v="0"/>
    <x v="1"/>
    <x v="4"/>
    <n v="53.72"/>
    <n v="1"/>
    <n v="2.6859999999999999"/>
    <n v="56.405999999999999"/>
    <d v="2019-03-01T00:00:00"/>
    <d v="1899-12-30T20:03:00"/>
    <s v="Billetera electrónica"/>
    <n v="53.72"/>
    <n v="2.6859999999999999"/>
    <n v="6.4"/>
    <n v="3"/>
  </r>
  <r>
    <s v="NuevaFactura3427"/>
    <x v="0"/>
    <x v="0"/>
    <x v="1"/>
    <x v="0"/>
    <x v="1"/>
    <n v="15.69"/>
    <n v="3"/>
    <n v="2.3534999999999999"/>
    <n v="49.423499999999997"/>
    <d v="2019-03-14T00:00:00"/>
    <d v="1899-12-30T14:13:00"/>
    <s v="Tarjeta de crédito"/>
    <n v="47.07"/>
    <n v="2.3534999999999999"/>
    <n v="5.8"/>
    <n v="3"/>
  </r>
  <r>
    <s v="NuevaFactura6396"/>
    <x v="1"/>
    <x v="1"/>
    <x v="0"/>
    <x v="1"/>
    <x v="5"/>
    <n v="67.39"/>
    <n v="7"/>
    <n v="23.586500000000001"/>
    <n v="495.31650000000002"/>
    <d v="2019-03-23T00:00:00"/>
    <d v="1899-12-30T13:23:00"/>
    <s v="Billetera electrónica"/>
    <n v="471.73"/>
    <n v="23.586500000000001"/>
    <n v="6.9"/>
    <n v="3"/>
  </r>
  <r>
    <s v="NuevaFactura3390"/>
    <x v="1"/>
    <x v="1"/>
    <x v="0"/>
    <x v="0"/>
    <x v="5"/>
    <n v="51.89"/>
    <n v="7"/>
    <n v="18.1615"/>
    <n v="381.39150000000001"/>
    <d v="2019-01-08T00:00:00"/>
    <d v="1899-12-30T20:08:00"/>
    <s v="Efectivo"/>
    <n v="363.23"/>
    <n v="18.1615"/>
    <n v="4.5"/>
    <n v="1"/>
  </r>
  <r>
    <s v="NuevaFactura9387"/>
    <x v="0"/>
    <x v="0"/>
    <x v="0"/>
    <x v="0"/>
    <x v="1"/>
    <n v="64.44"/>
    <n v="5"/>
    <n v="16.11"/>
    <n v="338.31"/>
    <d v="2019-03-30T00:00:00"/>
    <d v="1899-12-30T17:04:00"/>
    <s v="Efectivo"/>
    <n v="322.2"/>
    <n v="16.11"/>
    <n v="6.6"/>
    <n v="3"/>
  </r>
  <r>
    <s v="NuevaFactura1180"/>
    <x v="1"/>
    <x v="1"/>
    <x v="0"/>
    <x v="0"/>
    <x v="1"/>
    <n v="44.84"/>
    <n v="9"/>
    <n v="20.178000000000004"/>
    <n v="423.738"/>
    <d v="2019-01-14T00:00:00"/>
    <d v="1899-12-30T14:00:00"/>
    <s v="Tarjeta de crédito"/>
    <n v="403.56"/>
    <n v="20.178000000000001"/>
    <n v="7.5"/>
    <n v="1"/>
  </r>
  <r>
    <s v="NuevaFactura4114"/>
    <x v="0"/>
    <x v="0"/>
    <x v="0"/>
    <x v="1"/>
    <x v="4"/>
    <n v="35.04"/>
    <n v="9"/>
    <n v="15.768000000000001"/>
    <n v="331.12799999999999"/>
    <d v="2019-02-09T00:00:00"/>
    <d v="1899-12-30T19:17:00"/>
    <s v="Billetera electrónica"/>
    <n v="315.36"/>
    <n v="15.768000000000001"/>
    <n v="4.5999999999999996"/>
    <n v="2"/>
  </r>
  <r>
    <s v="NuevaFactura4250"/>
    <x v="1"/>
    <x v="1"/>
    <x v="1"/>
    <x v="1"/>
    <x v="2"/>
    <n v="95.58"/>
    <n v="10"/>
    <n v="47.79"/>
    <n v="1003.59"/>
    <d v="2019-01-16T00:00:00"/>
    <d v="1899-12-30T13:32:00"/>
    <s v="Efectivo"/>
    <n v="955.8"/>
    <n v="47.79"/>
    <n v="4.8"/>
    <n v="1"/>
  </r>
  <r>
    <s v="NuevaFactura9099"/>
    <x v="0"/>
    <x v="0"/>
    <x v="0"/>
    <x v="1"/>
    <x v="1"/>
    <n v="76.819999999999993"/>
    <n v="1"/>
    <n v="3.8409999999999997"/>
    <n v="80.661000000000001"/>
    <d v="2019-02-13T00:00:00"/>
    <d v="1899-12-30T18:27:00"/>
    <s v="Billetera electrónica"/>
    <n v="76.819999999999993"/>
    <n v="3.8410000000000002"/>
    <n v="7.2"/>
    <n v="2"/>
  </r>
  <r>
    <s v="NuevaFactura4196"/>
    <x v="1"/>
    <x v="1"/>
    <x v="1"/>
    <x v="0"/>
    <x v="1"/>
    <n v="51.32"/>
    <n v="9"/>
    <n v="23.094000000000001"/>
    <n v="484.97399999999999"/>
    <d v="2019-03-14T00:00:00"/>
    <d v="1899-12-30T19:33:00"/>
    <s v="Efectivo"/>
    <n v="461.88"/>
    <n v="23.094000000000001"/>
    <n v="5.6"/>
    <n v="3"/>
  </r>
  <r>
    <s v="NuevaFactura1295"/>
    <x v="2"/>
    <x v="2"/>
    <x v="0"/>
    <x v="1"/>
    <x v="5"/>
    <n v="49.92"/>
    <n v="2"/>
    <n v="4.9920000000000009"/>
    <n v="104.83199999999999"/>
    <d v="2019-03-06T00:00:00"/>
    <d v="1899-12-30T11:55:00"/>
    <s v="Tarjeta de crédito"/>
    <n v="99.84"/>
    <n v="4.992"/>
    <n v="7"/>
    <n v="3"/>
  </r>
  <r>
    <s v="NuevaFactura6833"/>
    <x v="0"/>
    <x v="0"/>
    <x v="1"/>
    <x v="0"/>
    <x v="3"/>
    <n v="93.14"/>
    <n v="2"/>
    <n v="9.3140000000000001"/>
    <n v="195.59399999999999"/>
    <d v="2019-01-20T00:00:00"/>
    <d v="1899-12-30T18:09:00"/>
    <s v="Billetera electrónica"/>
    <n v="186.28"/>
    <n v="9.3140000000000001"/>
    <n v="4.0999999999999996"/>
    <n v="1"/>
  </r>
  <r>
    <s v="NuevaFactura8230"/>
    <x v="2"/>
    <x v="2"/>
    <x v="1"/>
    <x v="1"/>
    <x v="3"/>
    <n v="13.69"/>
    <n v="6"/>
    <n v="4.1070000000000002"/>
    <n v="86.247"/>
    <d v="2019-02-13T00:00:00"/>
    <d v="1899-12-30T13:59:00"/>
    <s v="Efectivo"/>
    <n v="82.14"/>
    <n v="4.1070000000000002"/>
    <n v="6.3"/>
    <n v="2"/>
  </r>
  <r>
    <s v="NuevaFactura2814"/>
    <x v="2"/>
    <x v="2"/>
    <x v="0"/>
    <x v="0"/>
    <x v="2"/>
    <n v="35.380000000000003"/>
    <n v="9"/>
    <n v="15.921000000000001"/>
    <n v="334.34100000000001"/>
    <d v="2019-01-05T00:00:00"/>
    <d v="1899-12-30T19:50:00"/>
    <s v="Tarjeta de crédito"/>
    <n v="318.42"/>
    <n v="15.920999999999999"/>
    <n v="9.6"/>
    <n v="1"/>
  </r>
  <r>
    <s v="NuevaFactura6479"/>
    <x v="2"/>
    <x v="2"/>
    <x v="0"/>
    <x v="1"/>
    <x v="5"/>
    <n v="21.94"/>
    <n v="5"/>
    <n v="5.4850000000000003"/>
    <n v="115.185"/>
    <d v="2019-03-05T00:00:00"/>
    <d v="1899-12-30T12:29:00"/>
    <s v="Billetera electrónica"/>
    <n v="109.7"/>
    <n v="5.4850000000000003"/>
    <n v="5.3"/>
    <n v="3"/>
  </r>
  <r>
    <s v="NuevaFactura8840"/>
    <x v="0"/>
    <x v="0"/>
    <x v="0"/>
    <x v="0"/>
    <x v="0"/>
    <n v="18.329999999999998"/>
    <n v="1"/>
    <n v="0.91649999999999998"/>
    <n v="19.246500000000001"/>
    <d v="2019-02-02T00:00:00"/>
    <d v="1899-12-30T18:50:00"/>
    <s v="Efectivo"/>
    <n v="18.329999999999998"/>
    <n v="0.91649999999999998"/>
    <n v="4.3"/>
    <n v="2"/>
  </r>
  <r>
    <s v="NuevaFactura5905"/>
    <x v="0"/>
    <x v="0"/>
    <x v="1"/>
    <x v="1"/>
    <x v="1"/>
    <n v="78.31"/>
    <n v="3"/>
    <n v="11.746500000000001"/>
    <n v="246.6765"/>
    <d v="2019-03-05T00:00:00"/>
    <d v="1899-12-30T16:38:00"/>
    <s v="Billetera electrónica"/>
    <n v="234.93"/>
    <n v="11.746499999999999"/>
    <n v="5.4"/>
    <n v="3"/>
  </r>
  <r>
    <s v="NuevaFactura3501"/>
    <x v="2"/>
    <x v="2"/>
    <x v="1"/>
    <x v="0"/>
    <x v="2"/>
    <n v="16.37"/>
    <n v="6"/>
    <n v="4.9110000000000005"/>
    <n v="103.131"/>
    <d v="2019-02-08T00:00:00"/>
    <d v="1899-12-30T10:58:00"/>
    <s v="Efectivo"/>
    <n v="98.22"/>
    <n v="4.9109999999999996"/>
    <n v="7"/>
    <n v="2"/>
  </r>
  <r>
    <s v="NuevaFactura1065"/>
    <x v="0"/>
    <x v="0"/>
    <x v="0"/>
    <x v="1"/>
    <x v="4"/>
    <n v="48.5"/>
    <n v="6"/>
    <n v="14.55"/>
    <n v="305.55"/>
    <d v="2019-01-11T00:00:00"/>
    <d v="1899-12-30T13:57:00"/>
    <s v="Billetera electrónica"/>
    <n v="291"/>
    <n v="14.55"/>
    <n v="9.4"/>
    <n v="1"/>
  </r>
  <r>
    <s v="NuevaFactura5481"/>
    <x v="1"/>
    <x v="1"/>
    <x v="1"/>
    <x v="0"/>
    <x v="5"/>
    <n v="45.44"/>
    <n v="7"/>
    <n v="15.904"/>
    <n v="333.98399999999998"/>
    <d v="2019-01-23T00:00:00"/>
    <d v="1899-12-30T11:15:00"/>
    <s v="Efectivo"/>
    <n v="318.08"/>
    <n v="15.904"/>
    <n v="9.1999999999999993"/>
    <n v="1"/>
  </r>
  <r>
    <s v="NuevaFactura7957"/>
    <x v="1"/>
    <x v="1"/>
    <x v="1"/>
    <x v="0"/>
    <x v="2"/>
    <n v="15.8"/>
    <n v="10"/>
    <n v="7.9"/>
    <n v="165.9"/>
    <d v="2019-01-09T00:00:00"/>
    <d v="1899-12-30T12:07:00"/>
    <s v="Efectivo"/>
    <n v="158"/>
    <n v="7.9"/>
    <n v="7.8"/>
    <n v="1"/>
  </r>
  <r>
    <s v="NuevaFactura7645"/>
    <x v="0"/>
    <x v="0"/>
    <x v="0"/>
    <x v="1"/>
    <x v="3"/>
    <n v="15.81"/>
    <n v="10"/>
    <n v="7.9050000000000002"/>
    <n v="166.005"/>
    <d v="2019-03-06T00:00:00"/>
    <d v="1899-12-30T12:27:00"/>
    <s v="Tarjeta de crédito"/>
    <n v="158.1"/>
    <n v="7.9050000000000002"/>
    <n v="8.6"/>
    <n v="3"/>
  </r>
  <r>
    <s v="NuevaFactura1858"/>
    <x v="0"/>
    <x v="0"/>
    <x v="1"/>
    <x v="1"/>
    <x v="1"/>
    <n v="34.56"/>
    <n v="5"/>
    <n v="8.64"/>
    <n v="181.44"/>
    <d v="2019-02-17T00:00:00"/>
    <d v="1899-12-30T11:15:00"/>
    <s v="Billetera electrónica"/>
    <n v="172.8"/>
    <n v="8.64"/>
    <n v="9.9"/>
    <n v="2"/>
  </r>
  <r>
    <s v="NuevaFactura9293"/>
    <x v="2"/>
    <x v="2"/>
    <x v="1"/>
    <x v="1"/>
    <x v="1"/>
    <n v="27.5"/>
    <n v="3"/>
    <n v="4.125"/>
    <n v="86.625"/>
    <d v="2019-03-01T00:00:00"/>
    <d v="1899-12-30T15:40:00"/>
    <s v="Billetera electrónica"/>
    <n v="82.5"/>
    <n v="4.125"/>
    <n v="6.5"/>
    <n v="3"/>
  </r>
  <r>
    <s v="NuevaFactura5343"/>
    <x v="2"/>
    <x v="2"/>
    <x v="0"/>
    <x v="1"/>
    <x v="4"/>
    <n v="57.89"/>
    <n v="2"/>
    <n v="5.7890000000000006"/>
    <n v="121.569"/>
    <d v="2019-01-17T00:00:00"/>
    <d v="1899-12-30T10:37:00"/>
    <s v="Billetera electrónica"/>
    <n v="115.78"/>
    <n v="5.7889999999999997"/>
    <n v="8.9"/>
    <n v="1"/>
  </r>
  <r>
    <s v="NuevaFactura2639"/>
    <x v="0"/>
    <x v="0"/>
    <x v="0"/>
    <x v="0"/>
    <x v="5"/>
    <n v="53.65"/>
    <n v="7"/>
    <n v="18.7775"/>
    <n v="394.32749999999999"/>
    <d v="2019-02-10T00:00:00"/>
    <d v="1899-12-30T12:56:00"/>
    <s v="Billetera electrónica"/>
    <n v="375.55"/>
    <n v="18.7775"/>
    <n v="5.2"/>
    <n v="2"/>
  </r>
  <r>
    <s v="NuevaFactura9499"/>
    <x v="1"/>
    <x v="1"/>
    <x v="0"/>
    <x v="0"/>
    <x v="3"/>
    <n v="90.63"/>
    <n v="9"/>
    <n v="40.783500000000004"/>
    <n v="856.45349999999996"/>
    <d v="2019-01-18T00:00:00"/>
    <d v="1899-12-30T15:28:00"/>
    <s v="Efectivo"/>
    <n v="815.67"/>
    <n v="40.783499999999997"/>
    <n v="5.0999999999999996"/>
    <n v="1"/>
  </r>
  <r>
    <s v="NuevaFactura3218"/>
    <x v="0"/>
    <x v="0"/>
    <x v="1"/>
    <x v="1"/>
    <x v="0"/>
    <n v="56"/>
    <n v="3"/>
    <n v="8.4"/>
    <n v="176.4"/>
    <d v="2019-02-28T00:00:00"/>
    <d v="1899-12-30T19:33:00"/>
    <s v="Billetera electrónica"/>
    <n v="168"/>
    <n v="8.4"/>
    <n v="4.8"/>
    <n v="2"/>
  </r>
  <r>
    <s v="NuevaFactura4013"/>
    <x v="2"/>
    <x v="2"/>
    <x v="1"/>
    <x v="1"/>
    <x v="4"/>
    <n v="62.08"/>
    <n v="7"/>
    <n v="21.728000000000002"/>
    <n v="456.28800000000001"/>
    <d v="2019-03-06T00:00:00"/>
    <d v="1899-12-30T13:46:00"/>
    <s v="Billetera electrónica"/>
    <n v="434.56"/>
    <n v="21.728000000000002"/>
    <n v="5.4"/>
    <n v="3"/>
  </r>
  <r>
    <s v="NuevaFactura5227"/>
    <x v="2"/>
    <x v="2"/>
    <x v="1"/>
    <x v="1"/>
    <x v="1"/>
    <n v="22.95"/>
    <n v="10"/>
    <n v="11.475000000000001"/>
    <n v="240.97499999999999"/>
    <d v="2019-02-06T00:00:00"/>
    <d v="1899-12-30T19:20:00"/>
    <s v="Billetera electrónica"/>
    <n v="229.5"/>
    <n v="11.475"/>
    <n v="8.1999999999999993"/>
    <n v="2"/>
  </r>
  <r>
    <s v="NuevaFactura7123"/>
    <x v="2"/>
    <x v="2"/>
    <x v="0"/>
    <x v="1"/>
    <x v="0"/>
    <n v="61.29"/>
    <n v="5"/>
    <n v="15.3225"/>
    <n v="321.77249999999998"/>
    <d v="2019-03-29T00:00:00"/>
    <d v="1899-12-30T14:28:00"/>
    <s v="Efectivo"/>
    <n v="306.45"/>
    <n v="15.3225"/>
    <n v="7"/>
    <n v="3"/>
  </r>
  <r>
    <s v="NuevaFactura6020"/>
    <x v="2"/>
    <x v="2"/>
    <x v="1"/>
    <x v="0"/>
    <x v="0"/>
    <n v="99.71"/>
    <n v="6"/>
    <n v="29.913"/>
    <n v="628.173"/>
    <d v="2019-02-26T00:00:00"/>
    <d v="1899-12-30T16:52:00"/>
    <s v="Billetera electrónica"/>
    <n v="598.26"/>
    <n v="29.913"/>
    <n v="7.9"/>
    <n v="2"/>
  </r>
  <r>
    <s v="NuevaFactura4903"/>
    <x v="1"/>
    <x v="1"/>
    <x v="0"/>
    <x v="1"/>
    <x v="0"/>
    <n v="68.55"/>
    <n v="4"/>
    <n v="13.71"/>
    <n v="287.91000000000003"/>
    <d v="2019-02-15T00:00:00"/>
    <d v="1899-12-30T20:21:00"/>
    <s v="Tarjeta de crédito"/>
    <n v="274.2"/>
    <n v="13.71"/>
    <n v="9.1999999999999993"/>
    <n v="2"/>
  </r>
  <r>
    <s v="NuevaFactura2331"/>
    <x v="2"/>
    <x v="2"/>
    <x v="1"/>
    <x v="0"/>
    <x v="2"/>
    <n v="77.040000000000006"/>
    <n v="3"/>
    <n v="11.556000000000001"/>
    <n v="242.67599999999999"/>
    <d v="2019-02-11T00:00:00"/>
    <d v="1899-12-30T10:39:00"/>
    <s v="Tarjeta de crédito"/>
    <n v="231.12"/>
    <n v="11.555999999999999"/>
    <n v="7.2"/>
    <n v="2"/>
  </r>
  <r>
    <s v="NuevaFactura5281"/>
    <x v="0"/>
    <x v="0"/>
    <x v="0"/>
    <x v="0"/>
    <x v="2"/>
    <n v="94.88"/>
    <n v="7"/>
    <n v="33.207999999999998"/>
    <n v="697.36800000000005"/>
    <d v="2019-02-03T00:00:00"/>
    <d v="1899-12-30T14:38:00"/>
    <s v="Efectivo"/>
    <n v="664.16"/>
    <n v="33.207999999999998"/>
    <n v="4.2"/>
    <n v="2"/>
  </r>
  <r>
    <s v="NuevaFactura7486"/>
    <x v="1"/>
    <x v="1"/>
    <x v="1"/>
    <x v="0"/>
    <x v="2"/>
    <n v="15.8"/>
    <n v="10"/>
    <n v="7.9"/>
    <n v="165.9"/>
    <d v="2019-01-09T00:00:00"/>
    <d v="1899-12-30T12:07:00"/>
    <s v="Efectivo"/>
    <n v="158"/>
    <n v="7.9"/>
    <n v="7.8"/>
    <n v="1"/>
  </r>
  <r>
    <s v="NuevaFactura6766"/>
    <x v="1"/>
    <x v="1"/>
    <x v="1"/>
    <x v="1"/>
    <x v="5"/>
    <n v="62.12"/>
    <n v="10"/>
    <n v="31.06"/>
    <n v="652.26"/>
    <d v="2019-02-11T00:00:00"/>
    <d v="1899-12-30T16:19:00"/>
    <s v="Efectivo"/>
    <n v="621.20000000000005"/>
    <n v="31.06"/>
    <n v="5.9"/>
    <n v="2"/>
  </r>
  <r>
    <s v="NuevaFactura6426"/>
    <x v="0"/>
    <x v="0"/>
    <x v="1"/>
    <x v="0"/>
    <x v="4"/>
    <n v="54.27"/>
    <n v="5"/>
    <n v="13.567500000000003"/>
    <n v="284.91750000000002"/>
    <d v="2019-03-13T00:00:00"/>
    <d v="1899-12-30T14:16:00"/>
    <s v="Billetera electrónica"/>
    <n v="271.35000000000002"/>
    <n v="13.567500000000001"/>
    <n v="4.5999999999999996"/>
    <n v="3"/>
  </r>
  <r>
    <s v="NuevaFactura5922"/>
    <x v="1"/>
    <x v="1"/>
    <x v="0"/>
    <x v="1"/>
    <x v="5"/>
    <n v="96.98"/>
    <n v="4"/>
    <n v="19.396000000000001"/>
    <n v="407.31599999999997"/>
    <d v="2019-02-06T00:00:00"/>
    <d v="1899-12-30T17:20:00"/>
    <s v="Billetera electrónica"/>
    <n v="387.92"/>
    <n v="19.396000000000001"/>
    <n v="9.4"/>
    <n v="2"/>
  </r>
  <r>
    <s v="NuevaFactura7904"/>
    <x v="1"/>
    <x v="1"/>
    <x v="0"/>
    <x v="1"/>
    <x v="5"/>
    <n v="49.04"/>
    <n v="9"/>
    <n v="22.068000000000001"/>
    <n v="463.428"/>
    <d v="2019-01-09T00:00:00"/>
    <d v="1899-12-30T14:20:00"/>
    <s v="Tarjeta de crédito"/>
    <n v="441.36"/>
    <n v="22.068000000000001"/>
    <n v="8.6"/>
    <n v="1"/>
  </r>
  <r>
    <s v="NuevaFactura8575"/>
    <x v="1"/>
    <x v="1"/>
    <x v="0"/>
    <x v="1"/>
    <x v="4"/>
    <n v="17.04"/>
    <n v="4"/>
    <n v="3.4079999999999999"/>
    <n v="71.567999999999998"/>
    <d v="2019-03-08T00:00:00"/>
    <d v="1899-12-30T20:15:00"/>
    <s v="Billetera electrónica"/>
    <n v="68.16"/>
    <n v="3.4079999999999999"/>
    <n v="7"/>
    <n v="3"/>
  </r>
  <r>
    <s v="NuevaFactura6846"/>
    <x v="1"/>
    <x v="1"/>
    <x v="1"/>
    <x v="0"/>
    <x v="4"/>
    <n v="97.03"/>
    <n v="5"/>
    <n v="24.2575"/>
    <n v="509.40750000000003"/>
    <d v="2019-01-30T00:00:00"/>
    <d v="1899-12-30T16:24:00"/>
    <s v="Billetera electrónica"/>
    <n v="485.15"/>
    <n v="24.2575"/>
    <n v="9.3000000000000007"/>
    <n v="1"/>
  </r>
  <r>
    <s v="NuevaFactura9760"/>
    <x v="1"/>
    <x v="1"/>
    <x v="0"/>
    <x v="0"/>
    <x v="4"/>
    <n v="47.27"/>
    <n v="6"/>
    <n v="14.181000000000001"/>
    <n v="297.80099999999999"/>
    <d v="2019-02-05T00:00:00"/>
    <d v="1899-12-30T10:17:00"/>
    <s v="Efectivo"/>
    <n v="283.62"/>
    <n v="14.180999999999999"/>
    <n v="8.8000000000000007"/>
    <n v="2"/>
  </r>
  <r>
    <s v="NuevaFactura3983"/>
    <x v="0"/>
    <x v="0"/>
    <x v="0"/>
    <x v="0"/>
    <x v="2"/>
    <n v="90.65"/>
    <n v="10"/>
    <n v="45.325000000000003"/>
    <n v="951.82500000000005"/>
    <d v="2019-03-08T00:00:00"/>
    <d v="1899-12-30T10:53:00"/>
    <s v="Billetera electrónica"/>
    <n v="906.5"/>
    <n v="45.325000000000003"/>
    <n v="7.3"/>
    <n v="3"/>
  </r>
  <r>
    <s v="NuevaFactura7455"/>
    <x v="0"/>
    <x v="0"/>
    <x v="0"/>
    <x v="1"/>
    <x v="4"/>
    <n v="49.38"/>
    <n v="7"/>
    <n v="17.283000000000001"/>
    <n v="362.94299999999998"/>
    <d v="2019-03-27T00:00:00"/>
    <d v="1899-12-30T20:35:00"/>
    <s v="Tarjeta de crédito"/>
    <n v="345.66"/>
    <n v="17.283000000000001"/>
    <n v="7.3"/>
    <n v="3"/>
  </r>
  <r>
    <s v="NuevaFactura3574"/>
    <x v="0"/>
    <x v="0"/>
    <x v="0"/>
    <x v="1"/>
    <x v="2"/>
    <n v="58.9"/>
    <n v="8"/>
    <n v="23.560000000000002"/>
    <n v="494.76"/>
    <d v="2019-01-06T00:00:00"/>
    <d v="1899-12-30T11:23:00"/>
    <s v="Efectivo"/>
    <n v="471.2"/>
    <n v="23.56"/>
    <n v="8.9"/>
    <n v="1"/>
  </r>
  <r>
    <s v="NuevaFactura1033"/>
    <x v="1"/>
    <x v="1"/>
    <x v="1"/>
    <x v="0"/>
    <x v="1"/>
    <n v="15.28"/>
    <n v="5"/>
    <n v="3.82"/>
    <n v="80.22"/>
    <d v="2019-03-08T00:00:00"/>
    <d v="1899-12-30T10:29:00"/>
    <s v="Efectivo"/>
    <n v="76.400000000000006"/>
    <n v="3.82"/>
    <n v="9.6"/>
    <n v="3"/>
  </r>
  <r>
    <s v="NuevaFactura3971"/>
    <x v="1"/>
    <x v="1"/>
    <x v="0"/>
    <x v="0"/>
    <x v="5"/>
    <n v="73.38"/>
    <n v="7"/>
    <n v="25.683"/>
    <n v="539.34299999999996"/>
    <d v="2019-02-10T00:00:00"/>
    <d v="1899-12-30T13:56:00"/>
    <s v="Efectivo"/>
    <n v="513.66"/>
    <n v="25.683"/>
    <n v="9.5"/>
    <n v="2"/>
  </r>
  <r>
    <s v="NuevaFactura8548"/>
    <x v="1"/>
    <x v="1"/>
    <x v="1"/>
    <x v="1"/>
    <x v="4"/>
    <n v="40.520000000000003"/>
    <n v="5"/>
    <n v="10.130000000000003"/>
    <n v="212.73"/>
    <d v="2019-02-03T00:00:00"/>
    <d v="1899-12-30T15:19:00"/>
    <s v="Efectivo"/>
    <n v="202.6"/>
    <n v="10.130000000000001"/>
    <n v="4.5"/>
    <n v="2"/>
  </r>
  <r>
    <s v="NuevaFactura5073"/>
    <x v="1"/>
    <x v="1"/>
    <x v="0"/>
    <x v="0"/>
    <x v="0"/>
    <n v="47.71"/>
    <n v="6"/>
    <n v="14.313000000000001"/>
    <n v="300.57299999999998"/>
    <d v="2019-02-16T00:00:00"/>
    <d v="1899-12-30T14:19:00"/>
    <s v="Billetera electrónica"/>
    <n v="286.26"/>
    <n v="14.313000000000001"/>
    <n v="4.4000000000000004"/>
    <n v="2"/>
  </r>
  <r>
    <s v="NuevaFactura5123"/>
    <x v="1"/>
    <x v="1"/>
    <x v="1"/>
    <x v="0"/>
    <x v="2"/>
    <n v="15.8"/>
    <n v="10"/>
    <n v="7.9"/>
    <n v="165.9"/>
    <d v="2019-01-09T00:00:00"/>
    <d v="1899-12-30T12:07:00"/>
    <s v="Efectivo"/>
    <n v="158"/>
    <n v="7.9"/>
    <n v="7.8"/>
    <n v="1"/>
  </r>
  <r>
    <s v="NuevaFactura3662"/>
    <x v="1"/>
    <x v="1"/>
    <x v="0"/>
    <x v="1"/>
    <x v="3"/>
    <n v="72.88"/>
    <n v="2"/>
    <n v="7.2880000000000003"/>
    <n v="153.048"/>
    <d v="2019-03-13T00:00:00"/>
    <d v="1899-12-30T12:51:00"/>
    <s v="Efectivo"/>
    <n v="145.76"/>
    <n v="7.2880000000000003"/>
    <n v="6.1"/>
    <n v="3"/>
  </r>
  <r>
    <s v="NuevaFactura4794"/>
    <x v="2"/>
    <x v="2"/>
    <x v="0"/>
    <x v="1"/>
    <x v="1"/>
    <n v="39.75"/>
    <n v="1"/>
    <n v="1.9875"/>
    <n v="41.737499999999997"/>
    <d v="2019-02-25T00:00:00"/>
    <d v="1899-12-30T20:19:00"/>
    <s v="Efectivo"/>
    <n v="39.75"/>
    <n v="1.9875"/>
    <n v="6.1"/>
    <n v="2"/>
  </r>
  <r>
    <s v="NuevaFactura4650"/>
    <x v="1"/>
    <x v="1"/>
    <x v="0"/>
    <x v="1"/>
    <x v="1"/>
    <n v="86.04"/>
    <n v="5"/>
    <n v="21.510000000000005"/>
    <n v="451.71"/>
    <d v="2019-02-25T00:00:00"/>
    <d v="1899-12-30T11:24:00"/>
    <s v="Billetera electrónica"/>
    <n v="430.2"/>
    <n v="21.51"/>
    <n v="4.8"/>
    <n v="2"/>
  </r>
  <r>
    <s v="NuevaFactura2393"/>
    <x v="1"/>
    <x v="1"/>
    <x v="1"/>
    <x v="1"/>
    <x v="5"/>
    <n v="45.74"/>
    <n v="3"/>
    <n v="6.8610000000000007"/>
    <n v="144.08099999999999"/>
    <d v="2019-03-10T00:00:00"/>
    <d v="1899-12-30T17:38:00"/>
    <s v="Tarjeta de crédito"/>
    <n v="137.22"/>
    <n v="6.8609999999999998"/>
    <n v="6.5"/>
    <n v="3"/>
  </r>
  <r>
    <s v="NuevaFactura9599"/>
    <x v="1"/>
    <x v="1"/>
    <x v="1"/>
    <x v="0"/>
    <x v="1"/>
    <n v="35.49"/>
    <n v="6"/>
    <n v="10.647"/>
    <n v="223.58699999999999"/>
    <d v="2019-02-02T00:00:00"/>
    <d v="1899-12-30T12:40:00"/>
    <s v="Efectivo"/>
    <n v="212.94"/>
    <n v="10.647"/>
    <n v="4.0999999999999996"/>
    <n v="2"/>
  </r>
  <r>
    <s v="NuevaFactura7490"/>
    <x v="0"/>
    <x v="0"/>
    <x v="1"/>
    <x v="1"/>
    <x v="2"/>
    <n v="33.99"/>
    <n v="6"/>
    <n v="10.197000000000001"/>
    <n v="214.137"/>
    <d v="2019-03-08T00:00:00"/>
    <d v="1899-12-30T15:37:00"/>
    <s v="Tarjeta de crédito"/>
    <n v="203.94"/>
    <n v="10.196999999999999"/>
    <n v="7.7"/>
    <n v="3"/>
  </r>
  <r>
    <s v="NuevaFactura4774"/>
    <x v="2"/>
    <x v="2"/>
    <x v="1"/>
    <x v="0"/>
    <x v="4"/>
    <n v="99.69"/>
    <n v="5"/>
    <n v="24.922499999999999"/>
    <n v="523.37249999999995"/>
    <d v="2019-01-14T00:00:00"/>
    <d v="1899-12-30T12:09:00"/>
    <s v="Efectivo"/>
    <n v="498.45"/>
    <n v="24.922499999999999"/>
    <n v="9.9"/>
    <n v="1"/>
  </r>
  <r>
    <s v="NuevaFactura3822"/>
    <x v="0"/>
    <x v="0"/>
    <x v="0"/>
    <x v="1"/>
    <x v="2"/>
    <n v="62.65"/>
    <n v="4"/>
    <n v="12.530000000000001"/>
    <n v="263.13"/>
    <d v="2019-01-05T00:00:00"/>
    <d v="1899-12-30T11:25:00"/>
    <s v="Efectivo"/>
    <n v="250.6"/>
    <n v="12.53"/>
    <n v="4.2"/>
    <n v="1"/>
  </r>
  <r>
    <s v="NuevaFactura8941"/>
    <x v="1"/>
    <x v="1"/>
    <x v="0"/>
    <x v="0"/>
    <x v="4"/>
    <n v="21.08"/>
    <n v="3"/>
    <n v="3.1619999999999999"/>
    <n v="66.402000000000001"/>
    <d v="2019-02-09T00:00:00"/>
    <d v="1899-12-30T10:25:00"/>
    <s v="Efectivo"/>
    <n v="63.24"/>
    <n v="3.1619999999999999"/>
    <n v="7.3"/>
    <n v="2"/>
  </r>
  <r>
    <s v="NuevaFactura3590"/>
    <x v="0"/>
    <x v="0"/>
    <x v="1"/>
    <x v="1"/>
    <x v="2"/>
    <n v="21.52"/>
    <n v="6"/>
    <n v="6.4560000000000004"/>
    <n v="135.57599999999999"/>
    <d v="2019-01-17T00:00:00"/>
    <d v="1899-12-30T12:48:00"/>
    <s v="Tarjeta de crédito"/>
    <n v="129.12"/>
    <n v="6.4560000000000004"/>
    <n v="9.4"/>
    <n v="1"/>
  </r>
  <r>
    <s v="NuevaFactura1012"/>
    <x v="0"/>
    <x v="0"/>
    <x v="0"/>
    <x v="0"/>
    <x v="0"/>
    <n v="27.73"/>
    <n v="5"/>
    <n v="6.932500000000001"/>
    <n v="145.58250000000001"/>
    <d v="2019-03-26T00:00:00"/>
    <d v="1899-12-30T20:21:00"/>
    <s v="Tarjeta de crédito"/>
    <n v="138.65"/>
    <n v="6.9325000000000001"/>
    <n v="4.2"/>
    <n v="3"/>
  </r>
  <r>
    <s v="NuevaFactura4335"/>
    <x v="2"/>
    <x v="2"/>
    <x v="0"/>
    <x v="1"/>
    <x v="3"/>
    <n v="96.8"/>
    <n v="3"/>
    <n v="14.52"/>
    <n v="304.92"/>
    <d v="2019-03-15T00:00:00"/>
    <d v="1899-12-30T13:05:00"/>
    <s v="Efectivo"/>
    <n v="290.39999999999998"/>
    <n v="14.52"/>
    <n v="5.3"/>
    <n v="3"/>
  </r>
  <r>
    <s v="NuevaFactura9684"/>
    <x v="2"/>
    <x v="2"/>
    <x v="1"/>
    <x v="1"/>
    <x v="3"/>
    <n v="83.78"/>
    <n v="8"/>
    <n v="33.512"/>
    <n v="703.75199999999995"/>
    <d v="2019-01-10T00:00:00"/>
    <d v="1899-12-30T14:49:00"/>
    <s v="Efectivo"/>
    <n v="670.24"/>
    <n v="33.512"/>
    <n v="5.0999999999999996"/>
    <n v="1"/>
  </r>
  <r>
    <s v="NuevaFactura8284"/>
    <x v="0"/>
    <x v="0"/>
    <x v="1"/>
    <x v="0"/>
    <x v="1"/>
    <n v="45.48"/>
    <n v="10"/>
    <n v="22.74"/>
    <n v="477.54"/>
    <d v="2019-03-01T00:00:00"/>
    <d v="1899-12-30T10:22:00"/>
    <s v="Tarjeta de crédito"/>
    <n v="454.8"/>
    <n v="22.74"/>
    <n v="4.8"/>
    <n v="3"/>
  </r>
  <r>
    <s v="NuevaFactura8388"/>
    <x v="1"/>
    <x v="1"/>
    <x v="0"/>
    <x v="0"/>
    <x v="2"/>
    <n v="89.25"/>
    <n v="8"/>
    <n v="35.700000000000003"/>
    <n v="749.7"/>
    <d v="2019-01-20T00:00:00"/>
    <d v="1899-12-30T10:13:00"/>
    <s v="Efectivo"/>
    <n v="714"/>
    <n v="35.700000000000003"/>
    <n v="4.7"/>
    <n v="1"/>
  </r>
  <r>
    <s v="NuevaFactura9771"/>
    <x v="0"/>
    <x v="0"/>
    <x v="0"/>
    <x v="1"/>
    <x v="4"/>
    <n v="24.82"/>
    <n v="7"/>
    <n v="8.6870000000000012"/>
    <n v="182.42699999999999"/>
    <d v="2019-02-16T00:00:00"/>
    <d v="1899-12-30T10:33:00"/>
    <s v="Tarjeta de crédito"/>
    <n v="173.74"/>
    <n v="8.6869999999999994"/>
    <n v="7.1"/>
    <n v="2"/>
  </r>
  <r>
    <s v="NuevaFactura1517"/>
    <x v="1"/>
    <x v="1"/>
    <x v="1"/>
    <x v="1"/>
    <x v="5"/>
    <n v="27.38"/>
    <n v="6"/>
    <n v="8.2140000000000004"/>
    <n v="172.494"/>
    <d v="2019-01-05T00:00:00"/>
    <d v="1899-12-30T20:54:00"/>
    <s v="Tarjeta de crédito"/>
    <n v="164.28"/>
    <n v="8.2140000000000004"/>
    <n v="7.9"/>
    <n v="1"/>
  </r>
  <r>
    <s v="NuevaFactura8639"/>
    <x v="2"/>
    <x v="2"/>
    <x v="1"/>
    <x v="0"/>
    <x v="1"/>
    <n v="43"/>
    <n v="4"/>
    <n v="8.6"/>
    <n v="180.6"/>
    <d v="2019-01-31T00:00:00"/>
    <d v="1899-12-30T20:48:00"/>
    <s v="Billetera electrónica"/>
    <n v="172"/>
    <n v="8.6"/>
    <n v="7.6"/>
    <n v="1"/>
  </r>
  <r>
    <s v="NuevaFactura3688"/>
    <x v="1"/>
    <x v="1"/>
    <x v="1"/>
    <x v="0"/>
    <x v="4"/>
    <n v="90.24"/>
    <n v="6"/>
    <n v="27.071999999999999"/>
    <n v="568.51199999999994"/>
    <d v="2019-01-27T00:00:00"/>
    <d v="1899-12-30T11:17:00"/>
    <s v="Efectivo"/>
    <n v="541.44000000000005"/>
    <n v="27.071999999999999"/>
    <n v="6.2"/>
    <n v="1"/>
  </r>
  <r>
    <s v="NuevaFactura2279"/>
    <x v="1"/>
    <x v="1"/>
    <x v="1"/>
    <x v="1"/>
    <x v="4"/>
    <n v="65.97"/>
    <n v="8"/>
    <n v="26.388000000000002"/>
    <n v="554.14800000000002"/>
    <d v="2019-02-02T00:00:00"/>
    <d v="1899-12-30T20:29:00"/>
    <s v="Efectivo"/>
    <n v="527.76"/>
    <n v="26.388000000000002"/>
    <n v="8.4"/>
    <n v="2"/>
  </r>
  <r>
    <s v="NuevaFactura8870"/>
    <x v="2"/>
    <x v="2"/>
    <x v="1"/>
    <x v="1"/>
    <x v="2"/>
    <n v="33.200000000000003"/>
    <n v="2"/>
    <n v="3.3200000000000003"/>
    <n v="69.72"/>
    <d v="2019-03-15T00:00:00"/>
    <d v="1899-12-30T12:20:00"/>
    <s v="Tarjeta de crédito"/>
    <n v="66.400000000000006"/>
    <n v="3.32"/>
    <n v="4.4000000000000004"/>
    <n v="3"/>
  </r>
  <r>
    <s v="NuevaFactura6880"/>
    <x v="0"/>
    <x v="0"/>
    <x v="1"/>
    <x v="0"/>
    <x v="3"/>
    <n v="33.26"/>
    <n v="5"/>
    <n v="8.3149999999999995"/>
    <n v="174.61500000000001"/>
    <d v="2019-03-18T00:00:00"/>
    <d v="1899-12-30T16:10:00"/>
    <s v="Tarjeta de crédito"/>
    <n v="166.3"/>
    <n v="8.3149999999999995"/>
    <n v="4.2"/>
    <n v="3"/>
  </r>
  <r>
    <s v="NuevaFactura2046"/>
    <x v="2"/>
    <x v="2"/>
    <x v="1"/>
    <x v="1"/>
    <x v="2"/>
    <n v="44.12"/>
    <n v="3"/>
    <n v="6.6179999999999994"/>
    <n v="138.97800000000001"/>
    <d v="2019-03-18T00:00:00"/>
    <d v="1899-12-30T13:45:00"/>
    <s v="Tarjeta de crédito"/>
    <n v="132.36000000000001"/>
    <n v="6.6180000000000003"/>
    <n v="7.9"/>
    <n v="3"/>
  </r>
  <r>
    <s v="NuevaFactura4227"/>
    <x v="1"/>
    <x v="1"/>
    <x v="1"/>
    <x v="0"/>
    <x v="2"/>
    <n v="73.56"/>
    <n v="10"/>
    <n v="36.78"/>
    <n v="772.38"/>
    <d v="2019-02-24T00:00:00"/>
    <d v="1899-12-30T11:38:00"/>
    <s v="Billetera electrónica"/>
    <n v="735.6"/>
    <n v="36.78"/>
    <n v="8"/>
    <n v="2"/>
  </r>
  <r>
    <s v="NuevaFactura1142"/>
    <x v="2"/>
    <x v="2"/>
    <x v="0"/>
    <x v="1"/>
    <x v="1"/>
    <n v="48.09"/>
    <n v="3"/>
    <n v="7.2135000000000007"/>
    <n v="151.48349999999999"/>
    <d v="2019-02-10T00:00:00"/>
    <d v="1899-12-30T18:23:00"/>
    <s v="Tarjeta de crédito"/>
    <n v="144.27000000000001"/>
    <n v="7.2134999999999998"/>
    <n v="7.8"/>
    <n v="2"/>
  </r>
  <r>
    <s v="NuevaFactura2098"/>
    <x v="2"/>
    <x v="2"/>
    <x v="1"/>
    <x v="0"/>
    <x v="1"/>
    <n v="74.709999999999994"/>
    <n v="6"/>
    <n v="22.413"/>
    <n v="470.673"/>
    <d v="2019-01-01T00:00:00"/>
    <d v="1899-12-30T19:07:00"/>
    <s v="Efectivo"/>
    <n v="448.26"/>
    <n v="22.413"/>
    <n v="6.7"/>
    <n v="1"/>
  </r>
  <r>
    <s v="NuevaFactura3322"/>
    <x v="0"/>
    <x v="0"/>
    <x v="0"/>
    <x v="0"/>
    <x v="2"/>
    <n v="94.88"/>
    <n v="7"/>
    <n v="33.207999999999998"/>
    <n v="697.36800000000005"/>
    <d v="2019-02-03T00:00:00"/>
    <d v="1899-12-30T14:38:00"/>
    <s v="Efectivo"/>
    <n v="664.16"/>
    <n v="33.207999999999998"/>
    <n v="4.2"/>
    <n v="2"/>
  </r>
  <r>
    <s v="NuevaFactura8350"/>
    <x v="1"/>
    <x v="1"/>
    <x v="1"/>
    <x v="1"/>
    <x v="4"/>
    <n v="84.83"/>
    <n v="1"/>
    <n v="4.2415000000000003"/>
    <n v="89.0715"/>
    <d v="2019-01-14T00:00:00"/>
    <d v="1899-12-30T15:20:00"/>
    <s v="Billetera electrónica"/>
    <n v="84.83"/>
    <n v="4.2415000000000003"/>
    <n v="8.8000000000000007"/>
    <n v="1"/>
  </r>
  <r>
    <s v="NuevaFactura1911"/>
    <x v="1"/>
    <x v="1"/>
    <x v="1"/>
    <x v="1"/>
    <x v="3"/>
    <n v="95.49"/>
    <n v="7"/>
    <n v="33.421500000000002"/>
    <n v="701.85149999999999"/>
    <d v="2019-02-22T00:00:00"/>
    <d v="1899-12-30T18:17:00"/>
    <s v="Billetera electrónica"/>
    <n v="668.43"/>
    <n v="33.421500000000002"/>
    <n v="8.6999999999999993"/>
    <n v="2"/>
  </r>
  <r>
    <s v="NuevaFactura4206"/>
    <x v="2"/>
    <x v="2"/>
    <x v="0"/>
    <x v="1"/>
    <x v="2"/>
    <n v="38.81"/>
    <n v="4"/>
    <n v="7.7620000000000005"/>
    <n v="163.00200000000001"/>
    <d v="2019-03-19T00:00:00"/>
    <d v="1899-12-30T13:40:00"/>
    <s v="Billetera electrónica"/>
    <n v="155.24"/>
    <n v="7.7619999999999996"/>
    <n v="4.9000000000000004"/>
    <n v="3"/>
  </r>
  <r>
    <s v="NuevaFactura3356"/>
    <x v="2"/>
    <x v="2"/>
    <x v="0"/>
    <x v="1"/>
    <x v="4"/>
    <n v="80.05"/>
    <n v="5"/>
    <n v="20.012500000000003"/>
    <n v="420.26249999999999"/>
    <d v="2019-01-26T00:00:00"/>
    <d v="1899-12-30T12:45:00"/>
    <s v="Tarjeta de crédito"/>
    <n v="400.25"/>
    <n v="20.012499999999999"/>
    <n v="9.4"/>
    <n v="1"/>
  </r>
  <r>
    <s v="NuevaFactura1890"/>
    <x v="1"/>
    <x v="1"/>
    <x v="1"/>
    <x v="0"/>
    <x v="3"/>
    <n v="80.97"/>
    <n v="8"/>
    <n v="32.387999999999998"/>
    <n v="680.14800000000002"/>
    <d v="2019-01-28T00:00:00"/>
    <d v="1899-12-30T13:05:00"/>
    <s v="Efectivo"/>
    <n v="647.76"/>
    <n v="32.387999999999998"/>
    <n v="9.3000000000000007"/>
    <n v="1"/>
  </r>
  <r>
    <s v="NuevaFactura3414"/>
    <x v="2"/>
    <x v="2"/>
    <x v="1"/>
    <x v="1"/>
    <x v="4"/>
    <n v="39.9"/>
    <n v="10"/>
    <n v="19.950000000000003"/>
    <n v="418.95"/>
    <d v="2019-02-20T00:00:00"/>
    <d v="1899-12-30T15:24:00"/>
    <s v="Tarjeta de crédito"/>
    <n v="399"/>
    <n v="19.95"/>
    <n v="5.9"/>
    <n v="2"/>
  </r>
  <r>
    <s v="NuevaFactura5306"/>
    <x v="2"/>
    <x v="2"/>
    <x v="1"/>
    <x v="0"/>
    <x v="2"/>
    <n v="97.37"/>
    <n v="10"/>
    <n v="48.685000000000002"/>
    <n v="1022.385"/>
    <d v="2019-01-15T00:00:00"/>
    <d v="1899-12-30T13:48:00"/>
    <s v="Tarjeta de crédito"/>
    <n v="973.7"/>
    <n v="48.685000000000002"/>
    <n v="4.9000000000000004"/>
    <n v="1"/>
  </r>
  <r>
    <s v="NuevaFactura9907"/>
    <x v="2"/>
    <x v="2"/>
    <x v="0"/>
    <x v="0"/>
    <x v="3"/>
    <n v="90.74"/>
    <n v="7"/>
    <n v="31.759"/>
    <n v="666.93899999999996"/>
    <d v="2019-01-16T00:00:00"/>
    <d v="1899-12-30T18:03:00"/>
    <s v="Tarjeta de crédito"/>
    <n v="635.17999999999995"/>
    <n v="31.759"/>
    <n v="6.2"/>
    <n v="1"/>
  </r>
  <r>
    <s v="NuevaFactura6028"/>
    <x v="1"/>
    <x v="1"/>
    <x v="1"/>
    <x v="1"/>
    <x v="2"/>
    <n v="46.22"/>
    <n v="4"/>
    <n v="9.2439999999999998"/>
    <n v="194.124"/>
    <d v="2019-03-12T00:00:00"/>
    <d v="1899-12-30T20:04:00"/>
    <s v="Tarjeta de crédito"/>
    <n v="184.88"/>
    <n v="9.2439999999999998"/>
    <n v="6.2"/>
    <n v="3"/>
  </r>
  <r>
    <s v="NuevaFactura3176"/>
    <x v="0"/>
    <x v="0"/>
    <x v="0"/>
    <x v="1"/>
    <x v="4"/>
    <n v="98.53"/>
    <n v="6"/>
    <n v="29.559000000000005"/>
    <n v="620.73900000000003"/>
    <d v="2019-01-23T00:00:00"/>
    <d v="1899-12-30T11:22:00"/>
    <s v="Tarjeta de crédito"/>
    <n v="591.17999999999995"/>
    <n v="29.559000000000001"/>
    <n v="4"/>
    <n v="1"/>
  </r>
  <r>
    <s v="NuevaFactura2842"/>
    <x v="2"/>
    <x v="2"/>
    <x v="1"/>
    <x v="1"/>
    <x v="5"/>
    <n v="17.489999999999998"/>
    <n v="10"/>
    <n v="8.7449999999999992"/>
    <n v="183.64500000000001"/>
    <d v="2019-02-22T00:00:00"/>
    <d v="1899-12-30T18:35:00"/>
    <s v="Billetera electrónica"/>
    <n v="174.9"/>
    <n v="8.7449999999999992"/>
    <n v="6.6"/>
    <n v="2"/>
  </r>
  <r>
    <s v="NuevaFactura1195"/>
    <x v="0"/>
    <x v="0"/>
    <x v="0"/>
    <x v="1"/>
    <x v="1"/>
    <n v="76.819999999999993"/>
    <n v="1"/>
    <n v="3.8409999999999997"/>
    <n v="80.661000000000001"/>
    <d v="2019-02-13T00:00:00"/>
    <d v="1899-12-30T18:27:00"/>
    <s v="Billetera electrónica"/>
    <n v="76.819999999999993"/>
    <n v="3.8410000000000002"/>
    <n v="7.2"/>
    <n v="2"/>
  </r>
  <r>
    <s v="NuevaFactura6509"/>
    <x v="1"/>
    <x v="1"/>
    <x v="1"/>
    <x v="0"/>
    <x v="5"/>
    <n v="27.02"/>
    <n v="3"/>
    <n v="4.0529999999999999"/>
    <n v="85.113"/>
    <d v="2019-03-02T00:00:00"/>
    <d v="1899-12-30T13:01:00"/>
    <s v="Tarjeta de crédito"/>
    <n v="81.06"/>
    <n v="4.0529999999999999"/>
    <n v="7.1"/>
    <n v="3"/>
  </r>
  <r>
    <s v="NuevaFactura8330"/>
    <x v="0"/>
    <x v="0"/>
    <x v="0"/>
    <x v="1"/>
    <x v="2"/>
    <n v="19.36"/>
    <n v="9"/>
    <n v="8.7120000000000015"/>
    <n v="182.952"/>
    <d v="2019-01-18T00:00:00"/>
    <d v="1899-12-30T18:43:00"/>
    <s v="Billetera electrónica"/>
    <n v="174.24"/>
    <n v="8.7119999999999997"/>
    <n v="8.6999999999999993"/>
    <n v="1"/>
  </r>
  <r>
    <s v="NuevaFactura2304"/>
    <x v="0"/>
    <x v="0"/>
    <x v="1"/>
    <x v="0"/>
    <x v="5"/>
    <n v="94.67"/>
    <n v="4"/>
    <n v="18.934000000000001"/>
    <n v="397.61399999999998"/>
    <d v="2019-03-11T00:00:00"/>
    <d v="1899-12-30T12:04:00"/>
    <s v="Efectivo"/>
    <n v="378.68"/>
    <n v="18.934000000000001"/>
    <n v="6.8"/>
    <n v="3"/>
  </r>
  <r>
    <s v="NuevaFactura6990"/>
    <x v="0"/>
    <x v="0"/>
    <x v="1"/>
    <x v="1"/>
    <x v="2"/>
    <n v="74.67"/>
    <n v="9"/>
    <n v="33.601500000000001"/>
    <n v="705.63149999999996"/>
    <d v="2019-01-22T00:00:00"/>
    <d v="1899-12-30T10:55:00"/>
    <s v="Billetera electrónica"/>
    <n v="672.03"/>
    <n v="33.601500000000001"/>
    <n v="9.4"/>
    <n v="1"/>
  </r>
  <r>
    <s v="NuevaFactura9391"/>
    <x v="2"/>
    <x v="2"/>
    <x v="0"/>
    <x v="0"/>
    <x v="0"/>
    <n v="27.07"/>
    <n v="1"/>
    <n v="1.3535000000000001"/>
    <n v="28.423500000000001"/>
    <d v="2019-01-12T00:00:00"/>
    <d v="1899-12-30T20:07:00"/>
    <s v="Tarjeta de crédito"/>
    <n v="27.07"/>
    <n v="1.3534999999999999"/>
    <n v="5.3"/>
    <n v="1"/>
  </r>
  <r>
    <s v="NuevaFactura2324"/>
    <x v="2"/>
    <x v="2"/>
    <x v="0"/>
    <x v="1"/>
    <x v="0"/>
    <n v="25.9"/>
    <n v="10"/>
    <n v="12.950000000000001"/>
    <n v="271.95"/>
    <d v="2019-02-06T00:00:00"/>
    <d v="1899-12-30T14:51:00"/>
    <s v="Billetera electrónica"/>
    <n v="259"/>
    <n v="12.95"/>
    <n v="8.6999999999999993"/>
    <n v="2"/>
  </r>
  <r>
    <s v="NuevaFactura5802"/>
    <x v="1"/>
    <x v="1"/>
    <x v="0"/>
    <x v="0"/>
    <x v="4"/>
    <n v="87.1"/>
    <n v="10"/>
    <n v="43.550000000000004"/>
    <n v="914.55"/>
    <d v="2019-02-12T00:00:00"/>
    <d v="1899-12-30T14:45:00"/>
    <s v="Tarjeta de crédito"/>
    <n v="871"/>
    <n v="43.55"/>
    <n v="9.9"/>
    <n v="2"/>
  </r>
  <r>
    <s v="NuevaFactura9541"/>
    <x v="0"/>
    <x v="0"/>
    <x v="1"/>
    <x v="0"/>
    <x v="5"/>
    <n v="12.09"/>
    <n v="1"/>
    <n v="0.60450000000000004"/>
    <n v="12.6945"/>
    <d v="2019-01-26T00:00:00"/>
    <d v="1899-12-30T18:19:00"/>
    <s v="Tarjeta de crédito"/>
    <n v="12.09"/>
    <n v="0.60450000000000004"/>
    <n v="8.1999999999999993"/>
    <n v="1"/>
  </r>
  <r>
    <s v="NuevaFactura9864"/>
    <x v="0"/>
    <x v="0"/>
    <x v="0"/>
    <x v="1"/>
    <x v="2"/>
    <n v="23.29"/>
    <n v="4"/>
    <n v="4.6580000000000004"/>
    <n v="97.817999999999998"/>
    <d v="2019-03-19T00:00:00"/>
    <d v="1899-12-30T11:52:00"/>
    <s v="Tarjeta de crédito"/>
    <n v="93.16"/>
    <n v="4.6580000000000004"/>
    <n v="5.9"/>
    <n v="3"/>
  </r>
  <r>
    <s v="NuevaFactura8709"/>
    <x v="1"/>
    <x v="1"/>
    <x v="1"/>
    <x v="1"/>
    <x v="2"/>
    <n v="95.58"/>
    <n v="10"/>
    <n v="47.79"/>
    <n v="1003.59"/>
    <d v="2019-01-16T00:00:00"/>
    <d v="1899-12-30T13:32:00"/>
    <s v="Efectivo"/>
    <n v="955.8"/>
    <n v="47.79"/>
    <n v="4.8"/>
    <n v="1"/>
  </r>
  <r>
    <s v="NuevaFactura9282"/>
    <x v="0"/>
    <x v="0"/>
    <x v="0"/>
    <x v="0"/>
    <x v="2"/>
    <n v="94.88"/>
    <n v="7"/>
    <n v="33.207999999999998"/>
    <n v="697.36800000000005"/>
    <d v="2019-02-03T00:00:00"/>
    <d v="1899-12-30T14:38:00"/>
    <s v="Efectivo"/>
    <n v="664.16"/>
    <n v="33.207999999999998"/>
    <n v="4.2"/>
    <n v="2"/>
  </r>
  <r>
    <s v="NuevaFactura5176"/>
    <x v="1"/>
    <x v="1"/>
    <x v="0"/>
    <x v="1"/>
    <x v="5"/>
    <n v="49.04"/>
    <n v="9"/>
    <n v="22.068000000000001"/>
    <n v="463.428"/>
    <d v="2019-01-09T00:00:00"/>
    <d v="1899-12-30T14:20:00"/>
    <s v="Tarjeta de crédito"/>
    <n v="441.36"/>
    <n v="22.068000000000001"/>
    <n v="8.6"/>
    <n v="1"/>
  </r>
  <r>
    <s v="NuevaFactura2719"/>
    <x v="1"/>
    <x v="1"/>
    <x v="0"/>
    <x v="0"/>
    <x v="4"/>
    <n v="98.7"/>
    <n v="8"/>
    <n v="39.480000000000004"/>
    <n v="829.08"/>
    <d v="2019-03-04T00:00:00"/>
    <d v="1899-12-30T20:39:00"/>
    <s v="Efectivo"/>
    <n v="789.6"/>
    <n v="39.479999999999997"/>
    <n v="7.6"/>
    <n v="3"/>
  </r>
  <r>
    <s v="NuevaFactura6539"/>
    <x v="1"/>
    <x v="1"/>
    <x v="1"/>
    <x v="1"/>
    <x v="1"/>
    <n v="61.41"/>
    <n v="7"/>
    <n v="21.493500000000001"/>
    <n v="451.36349999999999"/>
    <d v="2019-01-14T00:00:00"/>
    <d v="1899-12-30T10:02:00"/>
    <s v="Efectivo"/>
    <n v="429.87"/>
    <n v="21.493500000000001"/>
    <n v="9.8000000000000007"/>
    <n v="1"/>
  </r>
  <r>
    <s v="NuevaFactura6869"/>
    <x v="2"/>
    <x v="2"/>
    <x v="1"/>
    <x v="0"/>
    <x v="0"/>
    <n v="84.09"/>
    <n v="9"/>
    <n v="37.840500000000006"/>
    <n v="794.65049999999997"/>
    <d v="2019-02-11T00:00:00"/>
    <d v="1899-12-30T10:54:00"/>
    <s v="Efectivo"/>
    <n v="756.81"/>
    <n v="37.840499999999999"/>
    <n v="8"/>
    <n v="2"/>
  </r>
  <r>
    <s v="NuevaFactura8056"/>
    <x v="0"/>
    <x v="0"/>
    <x v="0"/>
    <x v="0"/>
    <x v="3"/>
    <n v="21.98"/>
    <n v="7"/>
    <n v="7.6930000000000014"/>
    <n v="161.553"/>
    <d v="2019-01-10T00:00:00"/>
    <d v="1899-12-30T16:42:00"/>
    <s v="Billetera electrónica"/>
    <n v="153.86000000000001"/>
    <n v="7.6929999999999996"/>
    <n v="5.0999999999999996"/>
    <n v="1"/>
  </r>
  <r>
    <s v="NuevaFactura2657"/>
    <x v="2"/>
    <x v="2"/>
    <x v="1"/>
    <x v="1"/>
    <x v="2"/>
    <n v="50.28"/>
    <n v="5"/>
    <n v="12.57"/>
    <n v="263.97000000000003"/>
    <d v="2019-03-07T00:00:00"/>
    <d v="1899-12-30T13:58:00"/>
    <s v="Billetera electrónica"/>
    <n v="251.4"/>
    <n v="12.57"/>
    <n v="9.6999999999999993"/>
    <n v="3"/>
  </r>
  <r>
    <s v="NuevaFactura9525"/>
    <x v="0"/>
    <x v="0"/>
    <x v="0"/>
    <x v="0"/>
    <x v="4"/>
    <n v="91.61"/>
    <n v="1"/>
    <n v="4.5804999999999998"/>
    <n v="96.1905"/>
    <d v="2019-03-20T00:00:00"/>
    <d v="1899-12-30T19:44:00"/>
    <s v="Efectivo"/>
    <n v="91.61"/>
    <n v="4.5804999999999998"/>
    <n v="9.8000000000000007"/>
    <n v="3"/>
  </r>
  <r>
    <s v="NuevaFactura3675"/>
    <x v="1"/>
    <x v="1"/>
    <x v="1"/>
    <x v="1"/>
    <x v="4"/>
    <n v="43.27"/>
    <n v="2"/>
    <n v="4.3270000000000008"/>
    <n v="90.867000000000004"/>
    <d v="2019-03-08T00:00:00"/>
    <d v="1899-12-30T16:53:00"/>
    <s v="Billetera electrónica"/>
    <n v="86.54"/>
    <n v="4.327"/>
    <n v="5.7"/>
    <n v="3"/>
  </r>
  <r>
    <s v="NuevaFactura7392"/>
    <x v="2"/>
    <x v="2"/>
    <x v="0"/>
    <x v="0"/>
    <x v="2"/>
    <n v="49.1"/>
    <n v="2"/>
    <n v="4.91"/>
    <n v="103.11"/>
    <d v="2019-01-08T00:00:00"/>
    <d v="1899-12-30T12:58:00"/>
    <s v="Tarjeta de crédito"/>
    <n v="98.2"/>
    <n v="4.91"/>
    <n v="6.4"/>
    <n v="1"/>
  </r>
  <r>
    <s v="NuevaFactura1199"/>
    <x v="2"/>
    <x v="2"/>
    <x v="1"/>
    <x v="1"/>
    <x v="0"/>
    <n v="10.75"/>
    <n v="8"/>
    <n v="4.3"/>
    <n v="90.3"/>
    <d v="2019-03-15T00:00:00"/>
    <d v="1899-12-30T14:38:00"/>
    <s v="Billetera electrónica"/>
    <n v="86"/>
    <n v="4.3"/>
    <n v="6.2"/>
    <n v="3"/>
  </r>
  <r>
    <s v="NuevaFactura1293"/>
    <x v="1"/>
    <x v="1"/>
    <x v="0"/>
    <x v="1"/>
    <x v="0"/>
    <n v="44.07"/>
    <n v="4"/>
    <n v="8.8140000000000001"/>
    <n v="185.09399999999999"/>
    <d v="2019-02-18T00:00:00"/>
    <d v="1899-12-30T16:28:00"/>
    <s v="Billetera electrónica"/>
    <n v="176.28"/>
    <n v="8.8140000000000001"/>
    <n v="8.4"/>
    <n v="2"/>
  </r>
  <r>
    <s v="NuevaFactura5399"/>
    <x v="0"/>
    <x v="0"/>
    <x v="0"/>
    <x v="1"/>
    <x v="4"/>
    <n v="23.48"/>
    <n v="2"/>
    <n v="2.3480000000000003"/>
    <n v="49.308"/>
    <d v="2019-03-14T00:00:00"/>
    <d v="1899-12-30T11:21:00"/>
    <s v="Tarjeta de crédito"/>
    <n v="46.96"/>
    <n v="2.3479999999999999"/>
    <n v="7.9"/>
    <n v="3"/>
  </r>
  <r>
    <s v="NuevaFactura9900"/>
    <x v="0"/>
    <x v="0"/>
    <x v="0"/>
    <x v="0"/>
    <x v="5"/>
    <n v="63.88"/>
    <n v="8"/>
    <n v="25.552000000000003"/>
    <n v="536.59199999999998"/>
    <d v="2019-01-20T00:00:00"/>
    <d v="1899-12-30T17:48:00"/>
    <s v="Billetera electrónica"/>
    <n v="511.04"/>
    <n v="25.552"/>
    <n v="9.9"/>
    <n v="1"/>
  </r>
  <r>
    <s v="NuevaFactura7412"/>
    <x v="0"/>
    <x v="0"/>
    <x v="1"/>
    <x v="0"/>
    <x v="5"/>
    <n v="98.48"/>
    <n v="2"/>
    <n v="9.8480000000000008"/>
    <n v="206.80799999999999"/>
    <d v="2019-02-19T00:00:00"/>
    <d v="1899-12-30T10:12:00"/>
    <s v="Billetera electrónica"/>
    <n v="196.96"/>
    <n v="9.8480000000000008"/>
    <n v="9.1999999999999993"/>
    <n v="2"/>
  </r>
  <r>
    <s v="NuevaFactura3790"/>
    <x v="2"/>
    <x v="2"/>
    <x v="0"/>
    <x v="1"/>
    <x v="3"/>
    <n v="72.599999999999994"/>
    <n v="6"/>
    <n v="21.78"/>
    <n v="457.38"/>
    <d v="2019-01-13T00:00:00"/>
    <d v="1899-12-30T19:51:00"/>
    <s v="Efectivo"/>
    <n v="435.6"/>
    <n v="21.78"/>
    <n v="6.9"/>
    <n v="1"/>
  </r>
  <r>
    <s v="NuevaFactura9323"/>
    <x v="0"/>
    <x v="0"/>
    <x v="0"/>
    <x v="0"/>
    <x v="2"/>
    <n v="28.31"/>
    <n v="4"/>
    <n v="5.6619999999999999"/>
    <n v="118.902"/>
    <d v="2019-03-07T00:00:00"/>
    <d v="1899-12-30T18:35:00"/>
    <s v="Efectivo"/>
    <n v="113.24"/>
    <n v="5.6619999999999999"/>
    <n v="8.1999999999999993"/>
    <n v="3"/>
  </r>
  <r>
    <s v="NuevaFactura9792"/>
    <x v="2"/>
    <x v="2"/>
    <x v="0"/>
    <x v="0"/>
    <x v="2"/>
    <n v="12.29"/>
    <n v="9"/>
    <n v="5.5305"/>
    <n v="116.1405"/>
    <d v="2019-03-26T00:00:00"/>
    <d v="1899-12-30T19:28:00"/>
    <s v="Tarjeta de crédito"/>
    <n v="110.61"/>
    <n v="5.5305"/>
    <n v="8"/>
    <n v="3"/>
  </r>
  <r>
    <s v="NuevaFactura6254"/>
    <x v="1"/>
    <x v="1"/>
    <x v="1"/>
    <x v="1"/>
    <x v="2"/>
    <n v="65.260000000000005"/>
    <n v="8"/>
    <n v="26.104000000000003"/>
    <n v="548.18399999999997"/>
    <d v="2019-03-15T00:00:00"/>
    <d v="1899-12-30T14:04:00"/>
    <s v="Billetera electrónica"/>
    <n v="522.08000000000004"/>
    <n v="26.103999999999999"/>
    <n v="6.3"/>
    <n v="3"/>
  </r>
  <r>
    <s v="NuevaFactura2335"/>
    <x v="1"/>
    <x v="1"/>
    <x v="0"/>
    <x v="1"/>
    <x v="3"/>
    <n v="48.91"/>
    <n v="5"/>
    <n v="12.227499999999999"/>
    <n v="256.77749999999997"/>
    <d v="2019-03-09T00:00:00"/>
    <d v="1899-12-30T10:17:00"/>
    <s v="Efectivo"/>
    <n v="244.55"/>
    <n v="12.227499999999999"/>
    <n v="6.6"/>
    <n v="3"/>
  </r>
  <r>
    <s v="NuevaFactura9356"/>
    <x v="1"/>
    <x v="1"/>
    <x v="1"/>
    <x v="0"/>
    <x v="5"/>
    <n v="95.42"/>
    <n v="4"/>
    <n v="19.084"/>
    <n v="400.76400000000001"/>
    <d v="2019-02-02T00:00:00"/>
    <d v="1899-12-30T13:23:00"/>
    <s v="Billetera electrónica"/>
    <n v="381.68"/>
    <n v="19.084"/>
    <n v="6.4"/>
    <n v="2"/>
  </r>
  <r>
    <s v="NuevaFactura6317"/>
    <x v="2"/>
    <x v="2"/>
    <x v="0"/>
    <x v="0"/>
    <x v="3"/>
    <n v="11.85"/>
    <n v="8"/>
    <n v="4.74"/>
    <n v="99.54"/>
    <d v="2019-01-09T00:00:00"/>
    <d v="1899-12-30T16:34:00"/>
    <s v="Efectivo"/>
    <n v="94.8"/>
    <n v="4.74"/>
    <n v="4.0999999999999996"/>
    <n v="1"/>
  </r>
  <r>
    <s v="NuevaFactura8521"/>
    <x v="0"/>
    <x v="0"/>
    <x v="0"/>
    <x v="0"/>
    <x v="5"/>
    <n v="20.010000000000002"/>
    <n v="9"/>
    <n v="9.0045000000000002"/>
    <n v="189.09450000000001"/>
    <d v="2019-01-12T00:00:00"/>
    <d v="1899-12-30T15:48:00"/>
    <s v="Tarjeta de crédito"/>
    <n v="180.09"/>
    <n v="9.0045000000000002"/>
    <n v="5.7"/>
    <n v="1"/>
  </r>
  <r>
    <s v="NuevaFactura2550"/>
    <x v="2"/>
    <x v="2"/>
    <x v="1"/>
    <x v="1"/>
    <x v="2"/>
    <n v="62.19"/>
    <n v="4"/>
    <n v="12.438000000000001"/>
    <n v="261.19799999999998"/>
    <d v="2019-01-06T00:00:00"/>
    <d v="1899-12-30T19:46:00"/>
    <s v="Billetera electrónica"/>
    <n v="248.76"/>
    <n v="12.438000000000001"/>
    <n v="4.3"/>
    <n v="1"/>
  </r>
  <r>
    <s v="NuevaFactura1093"/>
    <x v="1"/>
    <x v="1"/>
    <x v="0"/>
    <x v="1"/>
    <x v="1"/>
    <n v="87.91"/>
    <n v="5"/>
    <n v="21.977499999999999"/>
    <n v="461.52749999999997"/>
    <d v="2019-03-14T00:00:00"/>
    <d v="1899-12-30T18:10:00"/>
    <s v="Billetera electrónica"/>
    <n v="439.55"/>
    <n v="21.977499999999999"/>
    <n v="4.4000000000000004"/>
    <n v="3"/>
  </r>
  <r>
    <s v="NuevaFactura8969"/>
    <x v="1"/>
    <x v="1"/>
    <x v="1"/>
    <x v="1"/>
    <x v="2"/>
    <n v="46.22"/>
    <n v="4"/>
    <n v="9.2439999999999998"/>
    <n v="194.124"/>
    <d v="2019-03-12T00:00:00"/>
    <d v="1899-12-30T20:04:00"/>
    <s v="Tarjeta de crédito"/>
    <n v="184.88"/>
    <n v="9.2439999999999998"/>
    <n v="6.2"/>
    <n v="3"/>
  </r>
  <r>
    <s v="NuevaFactura8849"/>
    <x v="1"/>
    <x v="1"/>
    <x v="0"/>
    <x v="1"/>
    <x v="1"/>
    <n v="82.34"/>
    <n v="10"/>
    <n v="41.170000000000009"/>
    <n v="864.57"/>
    <d v="2019-03-29T00:00:00"/>
    <d v="1899-12-30T19:12:00"/>
    <s v="Billetera electrónica"/>
    <n v="823.4"/>
    <n v="41.17"/>
    <n v="4.3"/>
    <n v="3"/>
  </r>
  <r>
    <s v="NuevaFactura1012"/>
    <x v="0"/>
    <x v="0"/>
    <x v="0"/>
    <x v="1"/>
    <x v="3"/>
    <n v="89.06"/>
    <n v="6"/>
    <n v="26.718000000000004"/>
    <n v="561.07799999999997"/>
    <d v="2019-01-18T00:00:00"/>
    <d v="1899-12-30T17:26:00"/>
    <s v="Efectivo"/>
    <n v="534.36"/>
    <n v="26.718"/>
    <n v="9.9"/>
    <n v="1"/>
  </r>
  <r>
    <s v="NuevaFactura7625"/>
    <x v="2"/>
    <x v="2"/>
    <x v="1"/>
    <x v="0"/>
    <x v="5"/>
    <n v="54.31"/>
    <n v="9"/>
    <n v="24.439500000000002"/>
    <n v="513.22950000000003"/>
    <d v="2019-02-22T00:00:00"/>
    <d v="1899-12-30T10:49:00"/>
    <s v="Efectivo"/>
    <n v="488.79"/>
    <n v="24.439499999999999"/>
    <n v="8.9"/>
    <n v="2"/>
  </r>
  <r>
    <s v="NuevaFactura7470"/>
    <x v="2"/>
    <x v="2"/>
    <x v="1"/>
    <x v="0"/>
    <x v="4"/>
    <n v="53.21"/>
    <n v="8"/>
    <n v="21.284000000000002"/>
    <n v="446.964"/>
    <d v="2019-03-14T00:00:00"/>
    <d v="1899-12-30T16:45:00"/>
    <s v="Billetera electrónica"/>
    <n v="425.68"/>
    <n v="21.283999999999999"/>
    <n v="5"/>
    <n v="3"/>
  </r>
  <r>
    <s v="NuevaFactura1198"/>
    <x v="0"/>
    <x v="0"/>
    <x v="0"/>
    <x v="1"/>
    <x v="5"/>
    <n v="17.940000000000001"/>
    <n v="5"/>
    <n v="4.4850000000000003"/>
    <n v="94.185000000000002"/>
    <d v="2019-01-23T00:00:00"/>
    <d v="1899-12-30T14:04:00"/>
    <s v="Billetera electrónica"/>
    <n v="89.7"/>
    <n v="4.4850000000000003"/>
    <n v="6.8"/>
    <n v="1"/>
  </r>
  <r>
    <s v="NuevaFactura3151"/>
    <x v="1"/>
    <x v="1"/>
    <x v="0"/>
    <x v="0"/>
    <x v="5"/>
    <n v="99.3"/>
    <n v="10"/>
    <n v="49.650000000000006"/>
    <n v="1042.6500000000001"/>
    <d v="2019-02-15T00:00:00"/>
    <d v="1899-12-30T14:53:00"/>
    <s v="Tarjeta de crédito"/>
    <n v="993"/>
    <n v="49.65"/>
    <n v="6.6"/>
    <n v="2"/>
  </r>
  <r>
    <s v="NuevaFactura2503"/>
    <x v="1"/>
    <x v="1"/>
    <x v="0"/>
    <x v="0"/>
    <x v="4"/>
    <n v="49.79"/>
    <n v="4"/>
    <n v="9.9580000000000002"/>
    <n v="209.11799999999999"/>
    <d v="2019-03-28T00:00:00"/>
    <d v="1899-12-30T19:16:00"/>
    <s v="Tarjeta de crédito"/>
    <n v="199.16"/>
    <n v="9.9580000000000002"/>
    <n v="6.4"/>
    <n v="3"/>
  </r>
  <r>
    <s v="NuevaFactura3414"/>
    <x v="2"/>
    <x v="2"/>
    <x v="1"/>
    <x v="1"/>
    <x v="3"/>
    <n v="83.78"/>
    <n v="8"/>
    <n v="33.512"/>
    <n v="703.75199999999995"/>
    <d v="2019-01-10T00:00:00"/>
    <d v="1899-12-30T14:49:00"/>
    <s v="Efectivo"/>
    <n v="670.24"/>
    <n v="33.512"/>
    <n v="5.0999999999999996"/>
    <n v="1"/>
  </r>
  <r>
    <s v="NuevaFactura7349"/>
    <x v="2"/>
    <x v="2"/>
    <x v="0"/>
    <x v="0"/>
    <x v="5"/>
    <n v="73.959999999999994"/>
    <n v="1"/>
    <n v="3.698"/>
    <n v="77.658000000000001"/>
    <d v="2019-01-05T00:00:00"/>
    <d v="1899-12-30T11:32:00"/>
    <s v="Tarjeta de crédito"/>
    <n v="73.959999999999994"/>
    <n v="3.698"/>
    <n v="5"/>
    <n v="1"/>
  </r>
  <r>
    <s v="NuevaFactura6305"/>
    <x v="2"/>
    <x v="2"/>
    <x v="0"/>
    <x v="1"/>
    <x v="0"/>
    <n v="51.13"/>
    <n v="4"/>
    <n v="10.226000000000001"/>
    <n v="214.74600000000001"/>
    <d v="2019-01-25T00:00:00"/>
    <d v="1899-12-30T10:11:00"/>
    <s v="Tarjeta de crédito"/>
    <n v="204.52"/>
    <n v="10.226000000000001"/>
    <n v="4"/>
    <n v="1"/>
  </r>
  <r>
    <s v="NuevaFactura2532"/>
    <x v="0"/>
    <x v="0"/>
    <x v="1"/>
    <x v="0"/>
    <x v="2"/>
    <n v="12.03"/>
    <n v="2"/>
    <n v="1.2030000000000001"/>
    <n v="25.263000000000002"/>
    <d v="2019-01-27T00:00:00"/>
    <d v="1899-12-30T15:51:00"/>
    <s v="Efectivo"/>
    <n v="24.06"/>
    <n v="1.2030000000000001"/>
    <n v="5.0999999999999996"/>
    <n v="1"/>
  </r>
  <r>
    <s v="NuevaFactura4983"/>
    <x v="2"/>
    <x v="2"/>
    <x v="0"/>
    <x v="0"/>
    <x v="3"/>
    <n v="49.49"/>
    <n v="4"/>
    <n v="9.8980000000000015"/>
    <n v="207.858"/>
    <d v="2019-03-21T00:00:00"/>
    <d v="1899-12-30T15:25:00"/>
    <s v="Billetera electrónica"/>
    <n v="197.96"/>
    <n v="9.8979999999999997"/>
    <n v="6.6"/>
    <n v="3"/>
  </r>
  <r>
    <s v="NuevaFactura5382"/>
    <x v="2"/>
    <x v="2"/>
    <x v="0"/>
    <x v="1"/>
    <x v="5"/>
    <n v="40.61"/>
    <n v="9"/>
    <n v="18.2745"/>
    <n v="383.7645"/>
    <d v="2019-01-02T00:00:00"/>
    <d v="1899-12-30T13:40:00"/>
    <s v="Efectivo"/>
    <n v="365.49"/>
    <n v="18.2745"/>
    <n v="7"/>
    <n v="1"/>
  </r>
  <r>
    <s v="NuevaFactura2521"/>
    <x v="0"/>
    <x v="0"/>
    <x v="0"/>
    <x v="1"/>
    <x v="5"/>
    <n v="51.34"/>
    <n v="8"/>
    <n v="20.536000000000001"/>
    <n v="431.25599999999997"/>
    <d v="2019-01-31T00:00:00"/>
    <d v="1899-12-30T10:00:00"/>
    <s v="Billetera electrónica"/>
    <n v="410.72"/>
    <n v="20.536000000000001"/>
    <n v="7.6"/>
    <n v="1"/>
  </r>
  <r>
    <s v="NuevaFactura1653"/>
    <x v="1"/>
    <x v="1"/>
    <x v="1"/>
    <x v="1"/>
    <x v="5"/>
    <n v="12.78"/>
    <n v="1"/>
    <n v="0.63900000000000001"/>
    <n v="13.419"/>
    <d v="2019-01-08T00:00:00"/>
    <d v="1899-12-30T14:11:00"/>
    <s v="Billetera electrónica"/>
    <n v="12.78"/>
    <n v="0.63900000000000001"/>
    <n v="9.5"/>
    <n v="1"/>
  </r>
  <r>
    <s v="NuevaFactura2250"/>
    <x v="1"/>
    <x v="1"/>
    <x v="0"/>
    <x v="1"/>
    <x v="0"/>
    <n v="81.23"/>
    <n v="7"/>
    <n v="28.430500000000002"/>
    <n v="597.04049999999995"/>
    <d v="2019-01-15T00:00:00"/>
    <d v="1899-12-30T20:44:00"/>
    <s v="Efectivo"/>
    <n v="568.61"/>
    <n v="28.430499999999999"/>
    <n v="9"/>
    <n v="1"/>
  </r>
  <r>
    <s v="NuevaFactura7791"/>
    <x v="2"/>
    <x v="2"/>
    <x v="1"/>
    <x v="1"/>
    <x v="3"/>
    <n v="37.020000000000003"/>
    <n v="6"/>
    <n v="11.106000000000002"/>
    <n v="233.226"/>
    <d v="2019-03-22T00:00:00"/>
    <d v="1899-12-30T18:33:00"/>
    <s v="Efectivo"/>
    <n v="222.12"/>
    <n v="11.106"/>
    <n v="4.5"/>
    <n v="3"/>
  </r>
  <r>
    <s v="NuevaFactura2447"/>
    <x v="2"/>
    <x v="2"/>
    <x v="0"/>
    <x v="1"/>
    <x v="0"/>
    <n v="82.58"/>
    <n v="10"/>
    <n v="41.29"/>
    <n v="867.09"/>
    <d v="2019-03-14T00:00:00"/>
    <d v="1899-12-30T14:41:00"/>
    <s v="Efectivo"/>
    <n v="825.8"/>
    <n v="41.29"/>
    <n v="5"/>
    <n v="3"/>
  </r>
  <r>
    <s v="NuevaFactura2563"/>
    <x v="2"/>
    <x v="2"/>
    <x v="1"/>
    <x v="0"/>
    <x v="1"/>
    <n v="99.73"/>
    <n v="9"/>
    <n v="44.878500000000003"/>
    <n v="942.44849999999997"/>
    <d v="2019-03-02T00:00:00"/>
    <d v="1899-12-30T19:42:00"/>
    <s v="Tarjeta de crédito"/>
    <n v="897.57"/>
    <n v="44.878500000000003"/>
    <n v="6.5"/>
    <n v="3"/>
  </r>
  <r>
    <s v="NuevaFactura3350"/>
    <x v="0"/>
    <x v="0"/>
    <x v="1"/>
    <x v="1"/>
    <x v="3"/>
    <n v="85.91"/>
    <n v="5"/>
    <n v="21.477499999999999"/>
    <n v="451.02749999999997"/>
    <d v="2019-03-22T00:00:00"/>
    <d v="1899-12-30T14:33:00"/>
    <s v="Tarjeta de crédito"/>
    <n v="429.55"/>
    <n v="21.477499999999999"/>
    <n v="8.6"/>
    <n v="3"/>
  </r>
  <r>
    <s v="NuevaFactura4978"/>
    <x v="1"/>
    <x v="1"/>
    <x v="0"/>
    <x v="0"/>
    <x v="1"/>
    <n v="78.13"/>
    <n v="10"/>
    <n v="39.064999999999998"/>
    <n v="820.36500000000001"/>
    <d v="2019-02-10T00:00:00"/>
    <d v="1899-12-30T20:51:00"/>
    <s v="Efectivo"/>
    <n v="781.3"/>
    <n v="39.064999999999998"/>
    <n v="4.4000000000000004"/>
    <n v="2"/>
  </r>
  <r>
    <s v="NuevaFactura8332"/>
    <x v="0"/>
    <x v="0"/>
    <x v="0"/>
    <x v="1"/>
    <x v="5"/>
    <n v="41.28"/>
    <n v="3"/>
    <n v="6.1920000000000002"/>
    <n v="130.03200000000001"/>
    <d v="2019-03-26T00:00:00"/>
    <d v="1899-12-30T18:37:00"/>
    <s v="Tarjeta de crédito"/>
    <n v="123.84"/>
    <n v="6.1920000000000002"/>
    <n v="8.5"/>
    <n v="3"/>
  </r>
  <r>
    <s v="NuevaFactura8072"/>
    <x v="0"/>
    <x v="0"/>
    <x v="0"/>
    <x v="1"/>
    <x v="5"/>
    <n v="38.54"/>
    <n v="5"/>
    <n v="9.6349999999999998"/>
    <n v="202.33500000000001"/>
    <d v="2019-01-09T00:00:00"/>
    <d v="1899-12-30T13:34:00"/>
    <s v="Billetera electrónica"/>
    <n v="192.7"/>
    <n v="9.6349999999999998"/>
    <n v="5.6"/>
    <n v="1"/>
  </r>
  <r>
    <s v="NuevaFactura3530"/>
    <x v="2"/>
    <x v="2"/>
    <x v="1"/>
    <x v="0"/>
    <x v="0"/>
    <n v="99.71"/>
    <n v="6"/>
    <n v="29.913"/>
    <n v="628.173"/>
    <d v="2019-02-26T00:00:00"/>
    <d v="1899-12-30T16:52:00"/>
    <s v="Billetera electrónica"/>
    <n v="598.26"/>
    <n v="29.913"/>
    <n v="7.9"/>
    <n v="2"/>
  </r>
  <r>
    <s v="NuevaFactura8613"/>
    <x v="2"/>
    <x v="2"/>
    <x v="1"/>
    <x v="0"/>
    <x v="2"/>
    <n v="95.46"/>
    <n v="8"/>
    <n v="38.183999999999997"/>
    <n v="801.86400000000003"/>
    <d v="2019-03-05T00:00:00"/>
    <d v="1899-12-30T19:40:00"/>
    <s v="Billetera electrónica"/>
    <n v="763.68"/>
    <n v="38.183999999999997"/>
    <n v="4.7"/>
    <n v="3"/>
  </r>
  <r>
    <s v="NuevaFactura9922"/>
    <x v="0"/>
    <x v="0"/>
    <x v="1"/>
    <x v="1"/>
    <x v="3"/>
    <n v="60.87"/>
    <n v="2"/>
    <n v="6.0869999999999997"/>
    <n v="127.827"/>
    <d v="2019-03-09T00:00:00"/>
    <d v="1899-12-30T12:37:00"/>
    <s v="Billetera electrónica"/>
    <n v="121.74"/>
    <n v="6.0869999999999997"/>
    <n v="8.6999999999999993"/>
    <n v="3"/>
  </r>
  <r>
    <s v="NuevaFactura4796"/>
    <x v="1"/>
    <x v="1"/>
    <x v="0"/>
    <x v="0"/>
    <x v="4"/>
    <n v="98.97"/>
    <n v="9"/>
    <n v="44.536500000000004"/>
    <n v="935.26649999999995"/>
    <d v="2019-03-09T00:00:00"/>
    <d v="1899-12-30T11:23:00"/>
    <s v="Efectivo"/>
    <n v="890.73"/>
    <n v="44.536499999999997"/>
    <n v="6.7"/>
    <n v="3"/>
  </r>
  <r>
    <s v="NuevaFactura3185"/>
    <x v="1"/>
    <x v="1"/>
    <x v="1"/>
    <x v="1"/>
    <x v="0"/>
    <n v="64.08"/>
    <n v="7"/>
    <n v="22.428000000000001"/>
    <n v="470.988"/>
    <d v="2019-01-20T00:00:00"/>
    <d v="1899-12-30T12:27:00"/>
    <s v="Billetera electrónica"/>
    <n v="448.56"/>
    <n v="22.428000000000001"/>
    <n v="7.6"/>
    <n v="1"/>
  </r>
  <r>
    <s v="NuevaFactura8928"/>
    <x v="2"/>
    <x v="2"/>
    <x v="1"/>
    <x v="0"/>
    <x v="1"/>
    <n v="38.270000000000003"/>
    <n v="2"/>
    <n v="3.8270000000000004"/>
    <n v="80.367000000000004"/>
    <d v="2019-03-02T00:00:00"/>
    <d v="1899-12-30T18:18:00"/>
    <s v="Tarjeta de crédito"/>
    <n v="76.540000000000006"/>
    <n v="3.827"/>
    <n v="5.8"/>
    <n v="3"/>
  </r>
  <r>
    <s v="NuevaFactura5562"/>
    <x v="2"/>
    <x v="2"/>
    <x v="1"/>
    <x v="0"/>
    <x v="5"/>
    <n v="25.56"/>
    <n v="7"/>
    <n v="8.9459999999999997"/>
    <n v="187.86600000000001"/>
    <d v="2019-02-02T00:00:00"/>
    <d v="1899-12-30T20:42:00"/>
    <s v="Efectivo"/>
    <n v="178.92"/>
    <n v="8.9459999999999997"/>
    <n v="7.1"/>
    <n v="2"/>
  </r>
  <r>
    <s v="NuevaFactura6090"/>
    <x v="2"/>
    <x v="2"/>
    <x v="0"/>
    <x v="0"/>
    <x v="4"/>
    <n v="29.15"/>
    <n v="3"/>
    <n v="4.3724999999999996"/>
    <n v="91.822500000000005"/>
    <d v="2019-03-27T00:00:00"/>
    <d v="1899-12-30T20:29:00"/>
    <s v="Tarjeta de crédito"/>
    <n v="87.45"/>
    <n v="4.3724999999999996"/>
    <n v="7.3"/>
    <n v="3"/>
  </r>
  <r>
    <s v="NuevaFactura1138"/>
    <x v="0"/>
    <x v="0"/>
    <x v="0"/>
    <x v="0"/>
    <x v="4"/>
    <n v="44.59"/>
    <n v="5"/>
    <n v="11.147500000000001"/>
    <n v="234.0975"/>
    <d v="2019-02-10T00:00:00"/>
    <d v="1899-12-30T15:10:00"/>
    <s v="Efectivo"/>
    <n v="222.95"/>
    <n v="11.147500000000001"/>
    <n v="8.5"/>
    <n v="2"/>
  </r>
  <r>
    <s v="NuevaFactura9966"/>
    <x v="0"/>
    <x v="0"/>
    <x v="1"/>
    <x v="0"/>
    <x v="1"/>
    <n v="26.31"/>
    <n v="5"/>
    <n v="6.5774999999999997"/>
    <n v="138.1275"/>
    <d v="2019-01-18T00:00:00"/>
    <d v="1899-12-30T20:59:00"/>
    <s v="Tarjeta de crédito"/>
    <n v="131.55000000000001"/>
    <n v="6.5774999999999997"/>
    <n v="8.8000000000000007"/>
    <n v="1"/>
  </r>
  <r>
    <s v="NuevaFactura7420"/>
    <x v="1"/>
    <x v="1"/>
    <x v="1"/>
    <x v="1"/>
    <x v="1"/>
    <n v="27.85"/>
    <n v="7"/>
    <n v="9.7475000000000023"/>
    <n v="204.69749999999999"/>
    <d v="2019-03-14T00:00:00"/>
    <d v="1899-12-30T17:20:00"/>
    <s v="Billetera electrónica"/>
    <n v="194.95"/>
    <n v="9.7475000000000005"/>
    <n v="6"/>
    <n v="3"/>
  </r>
  <r>
    <s v="NuevaFactura5683"/>
    <x v="2"/>
    <x v="2"/>
    <x v="1"/>
    <x v="1"/>
    <x v="4"/>
    <n v="18.22"/>
    <n v="7"/>
    <n v="6.3769999999999998"/>
    <n v="133.917"/>
    <d v="2019-03-10T00:00:00"/>
    <d v="1899-12-30T14:04:00"/>
    <s v="Tarjeta de crédito"/>
    <n v="127.54"/>
    <n v="6.3769999999999998"/>
    <n v="6.6"/>
    <n v="3"/>
  </r>
  <r>
    <s v="NuevaFactura4719"/>
    <x v="1"/>
    <x v="1"/>
    <x v="0"/>
    <x v="1"/>
    <x v="5"/>
    <n v="15.43"/>
    <n v="1"/>
    <n v="0.77150000000000007"/>
    <n v="16.201499999999999"/>
    <d v="2019-01-25T00:00:00"/>
    <d v="1899-12-30T15:46:00"/>
    <s v="Tarjeta de crédito"/>
    <n v="15.43"/>
    <n v="0.77149999999999996"/>
    <n v="6.1"/>
    <n v="1"/>
  </r>
  <r>
    <s v="NuevaFactura5723"/>
    <x v="0"/>
    <x v="0"/>
    <x v="0"/>
    <x v="0"/>
    <x v="3"/>
    <n v="22.01"/>
    <n v="4"/>
    <n v="4.4020000000000001"/>
    <n v="92.441999999999993"/>
    <d v="2019-01-29T00:00:00"/>
    <d v="1899-12-30T18:15:00"/>
    <s v="Tarjeta de crédito"/>
    <n v="88.04"/>
    <n v="4.4020000000000001"/>
    <n v="6.6"/>
    <n v="1"/>
  </r>
  <r>
    <s v="NuevaFactura2907"/>
    <x v="1"/>
    <x v="1"/>
    <x v="0"/>
    <x v="1"/>
    <x v="0"/>
    <n v="60.47"/>
    <n v="3"/>
    <n v="9.0705000000000009"/>
    <n v="190.48050000000001"/>
    <d v="2019-01-14T00:00:00"/>
    <d v="1899-12-30T10:55:00"/>
    <s v="Tarjeta de crédito"/>
    <n v="181.41"/>
    <n v="9.0704999999999991"/>
    <n v="5.6"/>
    <n v="1"/>
  </r>
  <r>
    <s v="NuevaFactura6178"/>
    <x v="0"/>
    <x v="0"/>
    <x v="1"/>
    <x v="1"/>
    <x v="5"/>
    <n v="83.24"/>
    <n v="9"/>
    <n v="37.457999999999998"/>
    <n v="786.61800000000005"/>
    <d v="2019-01-29T00:00:00"/>
    <d v="1899-12-30T11:56:00"/>
    <s v="Tarjeta de crédito"/>
    <n v="749.16"/>
    <n v="37.457999999999998"/>
    <n v="7.4"/>
    <n v="1"/>
  </r>
  <r>
    <s v="NuevaFactura8296"/>
    <x v="1"/>
    <x v="1"/>
    <x v="0"/>
    <x v="1"/>
    <x v="3"/>
    <n v="80.930000000000007"/>
    <n v="1"/>
    <n v="4.0465000000000009"/>
    <n v="84.976500000000001"/>
    <d v="2019-01-19T00:00:00"/>
    <d v="1899-12-30T16:08:00"/>
    <s v="Tarjeta de crédito"/>
    <n v="80.930000000000007"/>
    <n v="4.0465"/>
    <n v="9"/>
    <n v="1"/>
  </r>
  <r>
    <s v="NuevaFactura4163"/>
    <x v="2"/>
    <x v="2"/>
    <x v="0"/>
    <x v="0"/>
    <x v="4"/>
    <n v="89.14"/>
    <n v="4"/>
    <n v="17.827999999999999"/>
    <n v="374.38799999999998"/>
    <d v="2019-01-07T00:00:00"/>
    <d v="1899-12-30T12:20:00"/>
    <s v="Tarjeta de crédito"/>
    <n v="356.56"/>
    <n v="17.827999999999999"/>
    <n v="7.8"/>
    <n v="1"/>
  </r>
  <r>
    <s v="NuevaFactura8579"/>
    <x v="0"/>
    <x v="0"/>
    <x v="0"/>
    <x v="1"/>
    <x v="2"/>
    <n v="72.78"/>
    <n v="10"/>
    <n v="36.39"/>
    <n v="764.19"/>
    <d v="2019-02-03T00:00:00"/>
    <d v="1899-12-30T17:24:00"/>
    <s v="Efectivo"/>
    <n v="727.8"/>
    <n v="36.39"/>
    <n v="7.3"/>
    <n v="2"/>
  </r>
  <r>
    <s v="NuevaFactura1207"/>
    <x v="2"/>
    <x v="2"/>
    <x v="0"/>
    <x v="0"/>
    <x v="0"/>
    <n v="76.900000000000006"/>
    <n v="7"/>
    <n v="26.915000000000006"/>
    <n v="565.21500000000003"/>
    <d v="2019-02-15T00:00:00"/>
    <d v="1899-12-30T20:21:00"/>
    <s v="Efectivo"/>
    <n v="538.29999999999995"/>
    <n v="26.914999999999999"/>
    <n v="7.7"/>
    <n v="2"/>
  </r>
  <r>
    <s v="NuevaFactura3867"/>
    <x v="2"/>
    <x v="2"/>
    <x v="0"/>
    <x v="1"/>
    <x v="2"/>
    <n v="17.77"/>
    <n v="5"/>
    <n v="4.4424999999999999"/>
    <n v="93.292500000000004"/>
    <d v="2019-02-15T00:00:00"/>
    <d v="1899-12-30T12:42:00"/>
    <s v="Tarjeta de crédito"/>
    <n v="88.85"/>
    <n v="4.4424999999999999"/>
    <n v="5.4"/>
    <n v="2"/>
  </r>
  <r>
    <s v="NuevaFactura6580"/>
    <x v="0"/>
    <x v="0"/>
    <x v="1"/>
    <x v="1"/>
    <x v="4"/>
    <n v="51.28"/>
    <n v="6"/>
    <n v="15.384"/>
    <n v="323.06400000000002"/>
    <d v="2019-01-19T00:00:00"/>
    <d v="1899-12-30T16:31:00"/>
    <s v="Efectivo"/>
    <n v="307.68"/>
    <n v="15.384"/>
    <n v="6.5"/>
    <n v="1"/>
  </r>
  <r>
    <s v="NuevaFactura8330"/>
    <x v="2"/>
    <x v="2"/>
    <x v="1"/>
    <x v="1"/>
    <x v="3"/>
    <n v="63.06"/>
    <n v="3"/>
    <n v="9.4590000000000014"/>
    <n v="198.63900000000001"/>
    <d v="2019-01-19T00:00:00"/>
    <d v="1899-12-30T15:58:00"/>
    <s v="Billetera electrónica"/>
    <n v="189.18"/>
    <n v="9.4589999999999996"/>
    <n v="7"/>
    <n v="1"/>
  </r>
  <r>
    <s v="NuevaFactura1366"/>
    <x v="1"/>
    <x v="1"/>
    <x v="1"/>
    <x v="0"/>
    <x v="2"/>
    <n v="70.11"/>
    <n v="6"/>
    <n v="21.033000000000001"/>
    <n v="441.69299999999998"/>
    <d v="2019-03-14T00:00:00"/>
    <d v="1899-12-30T17:54:00"/>
    <s v="Billetera electrónica"/>
    <n v="420.66"/>
    <n v="21.033000000000001"/>
    <n v="5.2"/>
    <n v="3"/>
  </r>
  <r>
    <s v="NuevaFactura5404"/>
    <x v="1"/>
    <x v="1"/>
    <x v="1"/>
    <x v="0"/>
    <x v="5"/>
    <n v="36.85"/>
    <n v="5"/>
    <n v="9.2125000000000004"/>
    <n v="193.46250000000001"/>
    <d v="2019-01-26T00:00:00"/>
    <d v="1899-12-30T18:53:00"/>
    <s v="Efectivo"/>
    <n v="184.25"/>
    <n v="9.2125000000000004"/>
    <n v="9.1999999999999993"/>
    <n v="1"/>
  </r>
  <r>
    <s v="NuevaFactura6850"/>
    <x v="1"/>
    <x v="1"/>
    <x v="1"/>
    <x v="0"/>
    <x v="2"/>
    <n v="15.8"/>
    <n v="10"/>
    <n v="7.9"/>
    <n v="165.9"/>
    <d v="2019-01-09T00:00:00"/>
    <d v="1899-12-30T12:07:00"/>
    <s v="Efectivo"/>
    <n v="158"/>
    <n v="7.9"/>
    <n v="7.8"/>
    <n v="1"/>
  </r>
  <r>
    <s v="NuevaFactura1312"/>
    <x v="0"/>
    <x v="0"/>
    <x v="0"/>
    <x v="1"/>
    <x v="0"/>
    <n v="15.87"/>
    <n v="10"/>
    <n v="7.9349999999999996"/>
    <n v="166.63499999999999"/>
    <d v="2019-03-13T00:00:00"/>
    <d v="1899-12-30T16:40:00"/>
    <s v="Efectivo"/>
    <n v="158.69999999999999"/>
    <n v="7.9349999999999996"/>
    <n v="5.8"/>
    <n v="3"/>
  </r>
  <r>
    <s v="NuevaFactura5356"/>
    <x v="0"/>
    <x v="0"/>
    <x v="1"/>
    <x v="1"/>
    <x v="3"/>
    <n v="44.65"/>
    <n v="3"/>
    <n v="6.6974999999999998"/>
    <n v="140.64750000000001"/>
    <d v="2019-02-14T00:00:00"/>
    <d v="1899-12-30T15:04:00"/>
    <s v="Efectivo"/>
    <n v="133.94999999999999"/>
    <n v="6.6974999999999998"/>
    <n v="6.2"/>
    <n v="2"/>
  </r>
  <r>
    <s v="NuevaFactura5946"/>
    <x v="0"/>
    <x v="0"/>
    <x v="0"/>
    <x v="0"/>
    <x v="2"/>
    <n v="94.88"/>
    <n v="7"/>
    <n v="33.207999999999998"/>
    <n v="697.36800000000005"/>
    <d v="2019-02-03T00:00:00"/>
    <d v="1899-12-30T14:38:00"/>
    <s v="Efectivo"/>
    <n v="664.16"/>
    <n v="33.207999999999998"/>
    <n v="4.2"/>
    <n v="2"/>
  </r>
  <r>
    <s v="NuevaFactura7453"/>
    <x v="1"/>
    <x v="1"/>
    <x v="1"/>
    <x v="1"/>
    <x v="5"/>
    <n v="12.78"/>
    <n v="1"/>
    <n v="0.63900000000000001"/>
    <n v="13.419"/>
    <d v="2019-01-08T00:00:00"/>
    <d v="1899-12-30T14:11:00"/>
    <s v="Billetera electrónica"/>
    <n v="12.78"/>
    <n v="0.63900000000000001"/>
    <n v="9.5"/>
    <n v="1"/>
  </r>
  <r>
    <s v="NuevaFactura9232"/>
    <x v="1"/>
    <x v="1"/>
    <x v="1"/>
    <x v="0"/>
    <x v="4"/>
    <n v="43.18"/>
    <n v="8"/>
    <n v="17.272000000000002"/>
    <n v="362.71199999999999"/>
    <d v="2019-01-19T00:00:00"/>
    <d v="1899-12-30T19:39:00"/>
    <s v="Tarjeta de crédito"/>
    <n v="345.44"/>
    <n v="17.271999999999998"/>
    <n v="8.3000000000000007"/>
    <n v="1"/>
  </r>
  <r>
    <s v="NuevaFactura1429"/>
    <x v="1"/>
    <x v="1"/>
    <x v="1"/>
    <x v="0"/>
    <x v="1"/>
    <n v="41.65"/>
    <n v="10"/>
    <n v="20.825000000000003"/>
    <n v="437.32499999999999"/>
    <d v="2019-01-13T00:00:00"/>
    <d v="1899-12-30T17:04:00"/>
    <s v="Tarjeta de crédito"/>
    <n v="416.5"/>
    <n v="20.824999999999999"/>
    <n v="5.4"/>
    <n v="1"/>
  </r>
  <r>
    <s v="NuevaFactura4658"/>
    <x v="1"/>
    <x v="1"/>
    <x v="0"/>
    <x v="0"/>
    <x v="4"/>
    <n v="74.89"/>
    <n v="4"/>
    <n v="14.978000000000002"/>
    <n v="314.53800000000001"/>
    <d v="2019-03-01T00:00:00"/>
    <d v="1899-12-30T15:32:00"/>
    <s v="Billetera electrónica"/>
    <n v="299.56"/>
    <n v="14.978"/>
    <n v="4.2"/>
    <n v="3"/>
  </r>
  <r>
    <s v="NuevaFactura5915"/>
    <x v="2"/>
    <x v="2"/>
    <x v="1"/>
    <x v="0"/>
    <x v="1"/>
    <n v="74.709999999999994"/>
    <n v="6"/>
    <n v="22.413"/>
    <n v="470.673"/>
    <d v="2019-01-01T00:00:00"/>
    <d v="1899-12-30T19:07:00"/>
    <s v="Efectivo"/>
    <n v="448.26"/>
    <n v="22.413"/>
    <n v="6.7"/>
    <n v="1"/>
  </r>
  <r>
    <s v="NuevaFactura4411"/>
    <x v="2"/>
    <x v="2"/>
    <x v="1"/>
    <x v="0"/>
    <x v="1"/>
    <n v="25.45"/>
    <n v="1"/>
    <n v="1.2725"/>
    <n v="26.7225"/>
    <d v="2019-03-10T00:00:00"/>
    <d v="1899-12-30T18:10:00"/>
    <s v="Tarjeta de crédito"/>
    <n v="25.45"/>
    <n v="1.2725"/>
    <n v="5.0999999999999996"/>
    <n v="3"/>
  </r>
  <r>
    <s v="NuevaFactura1851"/>
    <x v="2"/>
    <x v="2"/>
    <x v="1"/>
    <x v="1"/>
    <x v="4"/>
    <n v="18.22"/>
    <n v="7"/>
    <n v="6.3769999999999998"/>
    <n v="133.917"/>
    <d v="2019-03-10T00:00:00"/>
    <d v="1899-12-30T14:04:00"/>
    <s v="Tarjeta de crédito"/>
    <n v="127.54"/>
    <n v="6.3769999999999998"/>
    <n v="6.6"/>
    <n v="3"/>
  </r>
  <r>
    <s v="NuevaFactura1092"/>
    <x v="1"/>
    <x v="1"/>
    <x v="0"/>
    <x v="0"/>
    <x v="4"/>
    <n v="99.42"/>
    <n v="4"/>
    <n v="19.884"/>
    <n v="417.56400000000002"/>
    <d v="2019-02-06T00:00:00"/>
    <d v="1899-12-30T10:42:00"/>
    <s v="Billetera electrónica"/>
    <n v="397.68"/>
    <n v="19.884"/>
    <n v="7.5"/>
    <n v="2"/>
  </r>
  <r>
    <s v="NuevaFactura5136"/>
    <x v="2"/>
    <x v="2"/>
    <x v="0"/>
    <x v="0"/>
    <x v="0"/>
    <n v="55.97"/>
    <n v="7"/>
    <n v="19.589500000000001"/>
    <n v="411.37950000000001"/>
    <d v="2019-03-05T00:00:00"/>
    <d v="1899-12-30T19:06:00"/>
    <s v="Billetera electrónica"/>
    <n v="391.79"/>
    <n v="19.589500000000001"/>
    <n v="8.9"/>
    <n v="3"/>
  </r>
  <r>
    <s v="NuevaFactura7253"/>
    <x v="2"/>
    <x v="2"/>
    <x v="0"/>
    <x v="0"/>
    <x v="4"/>
    <n v="54.36"/>
    <n v="10"/>
    <n v="27.180000000000003"/>
    <n v="570.78"/>
    <d v="2019-02-07T00:00:00"/>
    <d v="1899-12-30T11:28:00"/>
    <s v="Tarjeta de crédito"/>
    <n v="543.6"/>
    <n v="27.18"/>
    <n v="6.1"/>
    <n v="2"/>
  </r>
  <r>
    <s v="NuevaFactura1553"/>
    <x v="1"/>
    <x v="1"/>
    <x v="0"/>
    <x v="1"/>
    <x v="5"/>
    <n v="48.71"/>
    <n v="1"/>
    <n v="2.4355000000000002"/>
    <n v="51.145499999999998"/>
    <d v="2019-03-26T00:00:00"/>
    <d v="1899-12-30T19:20:00"/>
    <s v="Efectivo"/>
    <n v="48.71"/>
    <n v="2.4355000000000002"/>
    <n v="4.0999999999999996"/>
    <n v="3"/>
  </r>
  <r>
    <s v="NuevaFactura7692"/>
    <x v="1"/>
    <x v="1"/>
    <x v="0"/>
    <x v="1"/>
    <x v="4"/>
    <n v="27.66"/>
    <n v="10"/>
    <n v="13.830000000000002"/>
    <n v="290.43"/>
    <d v="2019-02-14T00:00:00"/>
    <d v="1899-12-30T11:26:00"/>
    <s v="Tarjeta de crédito"/>
    <n v="276.60000000000002"/>
    <n v="13.83"/>
    <n v="8.9"/>
    <n v="2"/>
  </r>
  <r>
    <s v="NuevaFactura7373"/>
    <x v="2"/>
    <x v="2"/>
    <x v="0"/>
    <x v="1"/>
    <x v="0"/>
    <n v="66.47"/>
    <n v="10"/>
    <n v="33.235000000000007"/>
    <n v="697.93499999999995"/>
    <d v="2019-01-15T00:00:00"/>
    <d v="1899-12-30T15:01:00"/>
    <s v="Tarjeta de crédito"/>
    <n v="664.7"/>
    <n v="33.234999999999999"/>
    <n v="5"/>
    <n v="1"/>
  </r>
  <r>
    <s v="NuevaFactura8602"/>
    <x v="0"/>
    <x v="0"/>
    <x v="1"/>
    <x v="0"/>
    <x v="4"/>
    <n v="54.27"/>
    <n v="5"/>
    <n v="13.567500000000003"/>
    <n v="284.91750000000002"/>
    <d v="2019-03-13T00:00:00"/>
    <d v="1899-12-30T14:16:00"/>
    <s v="Billetera electrónica"/>
    <n v="271.35000000000002"/>
    <n v="13.567500000000001"/>
    <n v="4.5999999999999996"/>
    <n v="3"/>
  </r>
  <r>
    <s v="NuevaFactura8962"/>
    <x v="1"/>
    <x v="1"/>
    <x v="0"/>
    <x v="1"/>
    <x v="3"/>
    <n v="14.7"/>
    <n v="5"/>
    <n v="3.6750000000000003"/>
    <n v="77.174999999999997"/>
    <d v="2019-03-24T00:00:00"/>
    <d v="1899-12-30T13:48:00"/>
    <s v="Billetera electrónica"/>
    <n v="73.5"/>
    <n v="3.6749999999999998"/>
    <n v="8.5"/>
    <n v="3"/>
  </r>
  <r>
    <s v="NuevaFactura7598"/>
    <x v="1"/>
    <x v="1"/>
    <x v="0"/>
    <x v="0"/>
    <x v="2"/>
    <n v="89.25"/>
    <n v="8"/>
    <n v="35.700000000000003"/>
    <n v="749.7"/>
    <d v="2019-01-20T00:00:00"/>
    <d v="1899-12-30T10:13:00"/>
    <s v="Efectivo"/>
    <n v="714"/>
    <n v="35.700000000000003"/>
    <n v="4.7"/>
    <n v="1"/>
  </r>
  <r>
    <s v="NuevaFactura8080"/>
    <x v="0"/>
    <x v="0"/>
    <x v="0"/>
    <x v="0"/>
    <x v="4"/>
    <n v="14.23"/>
    <n v="5"/>
    <n v="3.5575000000000006"/>
    <n v="74.707499999999996"/>
    <d v="2019-02-01T00:00:00"/>
    <d v="1899-12-30T10:08:00"/>
    <s v="Tarjeta de crédito"/>
    <n v="71.150000000000006"/>
    <n v="3.5575000000000001"/>
    <n v="4.4000000000000004"/>
    <n v="2"/>
  </r>
  <r>
    <s v="NuevaFactura8686"/>
    <x v="1"/>
    <x v="1"/>
    <x v="0"/>
    <x v="1"/>
    <x v="5"/>
    <n v="35.19"/>
    <n v="10"/>
    <n v="17.594999999999999"/>
    <n v="369.495"/>
    <d v="2019-03-17T00:00:00"/>
    <d v="1899-12-30T19:06:00"/>
    <s v="Tarjeta de crédito"/>
    <n v="351.9"/>
    <n v="17.594999999999999"/>
    <n v="8.4"/>
    <n v="3"/>
  </r>
  <r>
    <s v="NuevaFactura5672"/>
    <x v="1"/>
    <x v="1"/>
    <x v="0"/>
    <x v="0"/>
    <x v="4"/>
    <n v="80.36"/>
    <n v="4"/>
    <n v="16.071999999999999"/>
    <n v="337.512"/>
    <d v="2019-02-23T00:00:00"/>
    <d v="1899-12-30T18:45:00"/>
    <s v="Tarjeta de crédito"/>
    <n v="321.44"/>
    <n v="16.071999999999999"/>
    <n v="8.3000000000000007"/>
    <n v="2"/>
  </r>
  <r>
    <s v="NuevaFactura6661"/>
    <x v="1"/>
    <x v="1"/>
    <x v="0"/>
    <x v="0"/>
    <x v="1"/>
    <n v="88.55"/>
    <n v="8"/>
    <n v="35.42"/>
    <n v="743.82"/>
    <d v="2019-03-19T00:00:00"/>
    <d v="1899-12-30T15:29:00"/>
    <s v="Billetera electrónica"/>
    <n v="708.4"/>
    <n v="35.42"/>
    <n v="4.7"/>
    <n v="3"/>
  </r>
  <r>
    <s v="NuevaFactura3816"/>
    <x v="2"/>
    <x v="2"/>
    <x v="1"/>
    <x v="0"/>
    <x v="3"/>
    <n v="93.31"/>
    <n v="2"/>
    <n v="9.3310000000000013"/>
    <n v="195.95099999999999"/>
    <d v="2019-03-25T00:00:00"/>
    <d v="1899-12-30T17:53:00"/>
    <s v="Efectivo"/>
    <n v="186.62"/>
    <n v="9.3309999999999995"/>
    <n v="6.3"/>
    <n v="3"/>
  </r>
  <r>
    <s v="NuevaFactura8558"/>
    <x v="0"/>
    <x v="0"/>
    <x v="0"/>
    <x v="1"/>
    <x v="0"/>
    <n v="55.5"/>
    <n v="4"/>
    <n v="11.100000000000001"/>
    <n v="233.1"/>
    <d v="2019-01-20T00:00:00"/>
    <d v="1899-12-30T15:48:00"/>
    <s v="Tarjeta de crédito"/>
    <n v="222"/>
    <n v="11.1"/>
    <n v="6.6"/>
    <n v="1"/>
  </r>
  <r>
    <s v="NuevaFactura5563"/>
    <x v="2"/>
    <x v="2"/>
    <x v="0"/>
    <x v="0"/>
    <x v="3"/>
    <n v="98.13"/>
    <n v="1"/>
    <n v="4.9065000000000003"/>
    <n v="103.0365"/>
    <d v="2019-01-21T00:00:00"/>
    <d v="1899-12-30T17:36:00"/>
    <s v="Efectivo"/>
    <n v="98.13"/>
    <n v="4.9065000000000003"/>
    <n v="8.9"/>
    <n v="1"/>
  </r>
  <r>
    <s v="NuevaFactura1160"/>
    <x v="2"/>
    <x v="2"/>
    <x v="0"/>
    <x v="1"/>
    <x v="4"/>
    <n v="53.72"/>
    <n v="1"/>
    <n v="2.6859999999999999"/>
    <n v="56.405999999999999"/>
    <d v="2019-03-01T00:00:00"/>
    <d v="1899-12-30T20:03:00"/>
    <s v="Billetera electrónica"/>
    <n v="53.72"/>
    <n v="2.6859999999999999"/>
    <n v="6.4"/>
    <n v="3"/>
  </r>
  <r>
    <s v="NuevaFactura9201"/>
    <x v="1"/>
    <x v="1"/>
    <x v="1"/>
    <x v="1"/>
    <x v="0"/>
    <n v="17.41"/>
    <n v="5"/>
    <n v="4.3525"/>
    <n v="91.402500000000003"/>
    <d v="2019-01-28T00:00:00"/>
    <d v="1899-12-30T15:16:00"/>
    <s v="Tarjeta de crédito"/>
    <n v="87.05"/>
    <n v="4.3525"/>
    <n v="4.9000000000000004"/>
    <n v="1"/>
  </r>
  <r>
    <s v="NuevaFactura2025"/>
    <x v="0"/>
    <x v="0"/>
    <x v="1"/>
    <x v="1"/>
    <x v="3"/>
    <n v="72.61"/>
    <n v="6"/>
    <n v="21.783000000000001"/>
    <n v="457.44299999999998"/>
    <d v="2019-01-01T00:00:00"/>
    <d v="1899-12-30T10:39:00"/>
    <s v="Tarjeta de crédito"/>
    <n v="435.66"/>
    <n v="21.783000000000001"/>
    <n v="6.9"/>
    <n v="1"/>
  </r>
  <r>
    <s v="NuevaFactura1297"/>
    <x v="0"/>
    <x v="0"/>
    <x v="0"/>
    <x v="1"/>
    <x v="1"/>
    <n v="19.32"/>
    <n v="7"/>
    <n v="6.7620000000000005"/>
    <n v="142.00200000000001"/>
    <d v="2019-03-25T00:00:00"/>
    <d v="1899-12-30T18:51:00"/>
    <s v="Efectivo"/>
    <n v="135.24"/>
    <n v="6.7619999999999996"/>
    <n v="6.9"/>
    <n v="3"/>
  </r>
  <r>
    <s v="NuevaFactura1731"/>
    <x v="0"/>
    <x v="0"/>
    <x v="0"/>
    <x v="1"/>
    <x v="3"/>
    <n v="82.33"/>
    <n v="4"/>
    <n v="16.466000000000001"/>
    <n v="345.786"/>
    <d v="2019-01-11T00:00:00"/>
    <d v="1899-12-30T10:37:00"/>
    <s v="Tarjeta de crédito"/>
    <n v="329.32"/>
    <n v="16.466000000000001"/>
    <n v="7.5"/>
    <n v="1"/>
  </r>
  <r>
    <s v="NuevaFactura4070"/>
    <x v="0"/>
    <x v="0"/>
    <x v="0"/>
    <x v="1"/>
    <x v="2"/>
    <n v="63.56"/>
    <n v="10"/>
    <n v="31.78"/>
    <n v="667.38"/>
    <d v="2019-01-16T00:00:00"/>
    <d v="1899-12-30T17:59:00"/>
    <s v="Efectivo"/>
    <n v="635.6"/>
    <n v="31.78"/>
    <n v="4.3"/>
    <n v="1"/>
  </r>
  <r>
    <s v="NuevaFactura6653"/>
    <x v="1"/>
    <x v="1"/>
    <x v="1"/>
    <x v="0"/>
    <x v="3"/>
    <n v="14.39"/>
    <n v="2"/>
    <n v="1.4390000000000001"/>
    <n v="30.219000000000001"/>
    <d v="2019-03-02T00:00:00"/>
    <d v="1899-12-30T19:44:00"/>
    <s v="Tarjeta de crédito"/>
    <n v="28.78"/>
    <n v="1.4390000000000001"/>
    <n v="7.2"/>
    <n v="3"/>
  </r>
  <r>
    <s v="NuevaFactura6987"/>
    <x v="1"/>
    <x v="1"/>
    <x v="1"/>
    <x v="1"/>
    <x v="5"/>
    <n v="76.52"/>
    <n v="5"/>
    <n v="19.13"/>
    <n v="401.73"/>
    <d v="2019-03-25T00:00:00"/>
    <d v="1899-12-30T10:23:00"/>
    <s v="Efectivo"/>
    <n v="382.6"/>
    <n v="19.13"/>
    <n v="9.9"/>
    <n v="3"/>
  </r>
  <r>
    <s v="NuevaFactura1575"/>
    <x v="1"/>
    <x v="1"/>
    <x v="1"/>
    <x v="1"/>
    <x v="0"/>
    <n v="64.08"/>
    <n v="7"/>
    <n v="22.428000000000001"/>
    <n v="470.988"/>
    <d v="2019-01-20T00:00:00"/>
    <d v="1899-12-30T12:27:00"/>
    <s v="Billetera electrónica"/>
    <n v="448.56"/>
    <n v="22.428000000000001"/>
    <n v="7.6"/>
    <n v="1"/>
  </r>
  <r>
    <s v="NuevaFactura3899"/>
    <x v="2"/>
    <x v="2"/>
    <x v="1"/>
    <x v="0"/>
    <x v="1"/>
    <n v="42.42"/>
    <n v="8"/>
    <n v="16.968"/>
    <n v="356.32799999999997"/>
    <d v="2019-01-30T00:00:00"/>
    <d v="1899-12-30T13:58:00"/>
    <s v="Billetera electrónica"/>
    <n v="339.36"/>
    <n v="16.968"/>
    <n v="5.7"/>
    <n v="1"/>
  </r>
  <r>
    <s v="NuevaFactura5705"/>
    <x v="2"/>
    <x v="2"/>
    <x v="1"/>
    <x v="1"/>
    <x v="3"/>
    <n v="97.74"/>
    <n v="4"/>
    <n v="19.548000000000002"/>
    <n v="410.50799999999998"/>
    <d v="2019-03-12T00:00:00"/>
    <d v="1899-12-30T19:53:00"/>
    <s v="Billetera electrónica"/>
    <n v="390.96"/>
    <n v="19.547999999999998"/>
    <n v="6.4"/>
    <n v="3"/>
  </r>
  <r>
    <s v="NuevaFactura4419"/>
    <x v="1"/>
    <x v="1"/>
    <x v="1"/>
    <x v="1"/>
    <x v="5"/>
    <n v="16.28"/>
    <n v="1"/>
    <n v="0.81400000000000006"/>
    <n v="17.094000000000001"/>
    <d v="2019-03-09T00:00:00"/>
    <d v="1899-12-30T15:36:00"/>
    <s v="Efectivo"/>
    <n v="16.28"/>
    <n v="0.81399999999999995"/>
    <n v="5"/>
    <n v="3"/>
  </r>
  <r>
    <s v="NuevaFactura5902"/>
    <x v="0"/>
    <x v="0"/>
    <x v="0"/>
    <x v="1"/>
    <x v="5"/>
    <n v="55.45"/>
    <n v="1"/>
    <n v="2.7725000000000004"/>
    <n v="58.222499999999997"/>
    <d v="2019-02-26T00:00:00"/>
    <d v="1899-12-30T17:46:00"/>
    <s v="Tarjeta de crédito"/>
    <n v="55.45"/>
    <n v="2.7725"/>
    <n v="4.9000000000000004"/>
    <n v="2"/>
  </r>
  <r>
    <s v="NuevaFactura9397"/>
    <x v="2"/>
    <x v="2"/>
    <x v="1"/>
    <x v="0"/>
    <x v="3"/>
    <n v="67.430000000000007"/>
    <n v="5"/>
    <n v="16.857500000000002"/>
    <n v="354.00749999999999"/>
    <d v="2019-03-06T00:00:00"/>
    <d v="1899-12-30T18:13:00"/>
    <s v="Billetera electrónica"/>
    <n v="337.15"/>
    <n v="16.857500000000002"/>
    <n v="6.3"/>
    <n v="3"/>
  </r>
  <r>
    <s v="NuevaFactura3391"/>
    <x v="0"/>
    <x v="0"/>
    <x v="0"/>
    <x v="1"/>
    <x v="2"/>
    <n v="60.01"/>
    <n v="4"/>
    <n v="12.002000000000001"/>
    <n v="252.042"/>
    <d v="2019-01-25T00:00:00"/>
    <d v="1899-12-30T15:54:00"/>
    <s v="Efectivo"/>
    <n v="240.04"/>
    <n v="12.002000000000001"/>
    <n v="4.5"/>
    <n v="1"/>
  </r>
  <r>
    <s v="NuevaFactura5544"/>
    <x v="2"/>
    <x v="2"/>
    <x v="0"/>
    <x v="1"/>
    <x v="5"/>
    <n v="91.35"/>
    <n v="1"/>
    <n v="4.5674999999999999"/>
    <n v="95.917500000000004"/>
    <d v="2019-02-16T00:00:00"/>
    <d v="1899-12-30T15:42:00"/>
    <s v="Efectivo"/>
    <n v="91.35"/>
    <n v="4.5674999999999999"/>
    <n v="6.8"/>
    <n v="2"/>
  </r>
  <r>
    <s v="NuevaFactura2837"/>
    <x v="0"/>
    <x v="0"/>
    <x v="0"/>
    <x v="1"/>
    <x v="2"/>
    <n v="53.3"/>
    <n v="3"/>
    <n v="7.9949999999999992"/>
    <n v="167.89500000000001"/>
    <d v="2019-01-25T00:00:00"/>
    <d v="1899-12-30T14:19:00"/>
    <s v="Billetera electrónica"/>
    <n v="159.9"/>
    <n v="7.9950000000000001"/>
    <n v="7.5"/>
    <n v="1"/>
  </r>
  <r>
    <s v="NuevaFactura8340"/>
    <x v="2"/>
    <x v="2"/>
    <x v="1"/>
    <x v="1"/>
    <x v="4"/>
    <n v="39.9"/>
    <n v="10"/>
    <n v="19.950000000000003"/>
    <n v="418.95"/>
    <d v="2019-02-20T00:00:00"/>
    <d v="1899-12-30T15:24:00"/>
    <s v="Tarjeta de crédito"/>
    <n v="399"/>
    <n v="19.95"/>
    <n v="5.9"/>
    <n v="2"/>
  </r>
  <r>
    <s v="NuevaFactura9719"/>
    <x v="0"/>
    <x v="0"/>
    <x v="1"/>
    <x v="0"/>
    <x v="1"/>
    <n v="66.06"/>
    <n v="6"/>
    <n v="19.818000000000001"/>
    <n v="416.178"/>
    <d v="2019-01-23T00:00:00"/>
    <d v="1899-12-30T10:28:00"/>
    <s v="Efectivo"/>
    <n v="396.36"/>
    <n v="19.818000000000001"/>
    <n v="7.3"/>
    <n v="1"/>
  </r>
  <r>
    <s v="NuevaFactura4533"/>
    <x v="0"/>
    <x v="0"/>
    <x v="1"/>
    <x v="1"/>
    <x v="3"/>
    <n v="64.59"/>
    <n v="4"/>
    <n v="12.918000000000001"/>
    <n v="271.27800000000002"/>
    <d v="2019-01-06T00:00:00"/>
    <d v="1899-12-30T13:35:00"/>
    <s v="Billetera electrónica"/>
    <n v="258.36"/>
    <n v="12.917999999999999"/>
    <n v="9.3000000000000007"/>
    <n v="1"/>
  </r>
  <r>
    <s v="NuevaFactura2440"/>
    <x v="0"/>
    <x v="0"/>
    <x v="0"/>
    <x v="1"/>
    <x v="2"/>
    <n v="62.65"/>
    <n v="4"/>
    <n v="12.530000000000001"/>
    <n v="263.13"/>
    <d v="2019-01-05T00:00:00"/>
    <d v="1899-12-30T11:25:00"/>
    <s v="Efectivo"/>
    <n v="250.6"/>
    <n v="12.53"/>
    <n v="4.2"/>
    <n v="1"/>
  </r>
  <r>
    <s v="NuevaFactura7633"/>
    <x v="1"/>
    <x v="1"/>
    <x v="0"/>
    <x v="1"/>
    <x v="2"/>
    <n v="35.81"/>
    <n v="5"/>
    <n v="8.9525000000000006"/>
    <n v="188.0025"/>
    <d v="2019-02-06T00:00:00"/>
    <d v="1899-12-30T18:44:00"/>
    <s v="Billetera electrónica"/>
    <n v="179.05"/>
    <n v="8.9525000000000006"/>
    <n v="7.9"/>
    <n v="2"/>
  </r>
  <r>
    <s v="NuevaFactura8854"/>
    <x v="0"/>
    <x v="0"/>
    <x v="0"/>
    <x v="0"/>
    <x v="2"/>
    <n v="89.21"/>
    <n v="9"/>
    <n v="40.144500000000001"/>
    <n v="843.03449999999998"/>
    <d v="2019-01-15T00:00:00"/>
    <d v="1899-12-30T15:42:00"/>
    <s v="Tarjeta de crédito"/>
    <n v="802.89"/>
    <n v="40.144500000000001"/>
    <n v="6.5"/>
    <n v="1"/>
  </r>
  <r>
    <s v="NuevaFactura8675"/>
    <x v="2"/>
    <x v="2"/>
    <x v="0"/>
    <x v="0"/>
    <x v="1"/>
    <n v="57.49"/>
    <n v="4"/>
    <n v="11.498000000000001"/>
    <n v="241.458"/>
    <d v="2019-03-15T00:00:00"/>
    <d v="1899-12-30T11:57:00"/>
    <s v="Efectivo"/>
    <n v="229.96"/>
    <n v="11.497999999999999"/>
    <n v="6.6"/>
    <n v="3"/>
  </r>
  <r>
    <s v="NuevaFactura9779"/>
    <x v="1"/>
    <x v="1"/>
    <x v="1"/>
    <x v="1"/>
    <x v="0"/>
    <n v="70.209999999999994"/>
    <n v="6"/>
    <n v="21.063000000000002"/>
    <n v="442.32299999999998"/>
    <d v="2019-03-30T00:00:00"/>
    <d v="1899-12-30T14:58:00"/>
    <s v="Efectivo"/>
    <n v="421.26"/>
    <n v="21.062999999999999"/>
    <n v="7.4"/>
    <n v="3"/>
  </r>
  <r>
    <s v="NuevaFactura8157"/>
    <x v="1"/>
    <x v="1"/>
    <x v="1"/>
    <x v="1"/>
    <x v="5"/>
    <n v="56.5"/>
    <n v="1"/>
    <n v="2.8250000000000002"/>
    <n v="59.325000000000003"/>
    <d v="2019-03-13T00:00:00"/>
    <d v="1899-12-30T15:45:00"/>
    <s v="Billetera electrónica"/>
    <n v="56.5"/>
    <n v="2.8250000000000002"/>
    <n v="9.6"/>
    <n v="3"/>
  </r>
  <r>
    <s v="NuevaFactura7510"/>
    <x v="2"/>
    <x v="2"/>
    <x v="1"/>
    <x v="1"/>
    <x v="1"/>
    <n v="28.38"/>
    <n v="5"/>
    <n v="7.0950000000000006"/>
    <n v="148.995"/>
    <d v="2019-03-06T00:00:00"/>
    <d v="1899-12-30T20:57:00"/>
    <s v="Efectivo"/>
    <n v="141.9"/>
    <n v="7.0949999999999998"/>
    <n v="9.4"/>
    <n v="3"/>
  </r>
  <r>
    <s v="NuevaFactura8844"/>
    <x v="1"/>
    <x v="1"/>
    <x v="1"/>
    <x v="1"/>
    <x v="2"/>
    <n v="46.22"/>
    <n v="4"/>
    <n v="9.2439999999999998"/>
    <n v="194.124"/>
    <d v="2019-03-12T00:00:00"/>
    <d v="1899-12-30T20:04:00"/>
    <s v="Tarjeta de crédito"/>
    <n v="184.88"/>
    <n v="9.2439999999999998"/>
    <n v="6.2"/>
    <n v="3"/>
  </r>
  <r>
    <s v="NuevaFactura5485"/>
    <x v="0"/>
    <x v="0"/>
    <x v="1"/>
    <x v="1"/>
    <x v="1"/>
    <n v="26.23"/>
    <n v="9"/>
    <n v="11.8035"/>
    <n v="247.87350000000001"/>
    <d v="2019-01-25T00:00:00"/>
    <d v="1899-12-30T20:24:00"/>
    <s v="Billetera electrónica"/>
    <n v="236.07"/>
    <n v="11.8035"/>
    <n v="5.9"/>
    <n v="1"/>
  </r>
  <r>
    <s v="NuevaFactura3510"/>
    <x v="0"/>
    <x v="0"/>
    <x v="0"/>
    <x v="1"/>
    <x v="1"/>
    <n v="66.349999999999994"/>
    <n v="1"/>
    <n v="3.3174999999999999"/>
    <n v="69.667500000000004"/>
    <d v="2019-01-31T00:00:00"/>
    <d v="1899-12-30T10:46:00"/>
    <s v="Tarjeta de crédito"/>
    <n v="66.349999999999994"/>
    <n v="3.3174999999999999"/>
    <n v="9.6999999999999993"/>
    <n v="1"/>
  </r>
  <r>
    <s v="NuevaFactura3220"/>
    <x v="1"/>
    <x v="1"/>
    <x v="1"/>
    <x v="1"/>
    <x v="5"/>
    <n v="59.61"/>
    <n v="10"/>
    <n v="29.805000000000003"/>
    <n v="625.90499999999997"/>
    <d v="2019-03-14T00:00:00"/>
    <d v="1899-12-30T11:07:00"/>
    <s v="Efectivo"/>
    <n v="596.1"/>
    <n v="29.805"/>
    <n v="5.3"/>
    <n v="3"/>
  </r>
  <r>
    <s v="NuevaFactura1230"/>
    <x v="0"/>
    <x v="0"/>
    <x v="0"/>
    <x v="0"/>
    <x v="5"/>
    <n v="53.65"/>
    <n v="7"/>
    <n v="18.7775"/>
    <n v="394.32749999999999"/>
    <d v="2019-02-10T00:00:00"/>
    <d v="1899-12-30T12:56:00"/>
    <s v="Billetera electrónica"/>
    <n v="375.55"/>
    <n v="18.7775"/>
    <n v="5.2"/>
    <n v="2"/>
  </r>
  <r>
    <s v="NuevaFactura2602"/>
    <x v="2"/>
    <x v="2"/>
    <x v="0"/>
    <x v="1"/>
    <x v="4"/>
    <n v="26.6"/>
    <n v="6"/>
    <n v="7.9800000000000013"/>
    <n v="167.58"/>
    <d v="2019-02-26T00:00:00"/>
    <d v="1899-12-30T15:10:00"/>
    <s v="Billetera electrónica"/>
    <n v="159.6"/>
    <n v="7.98"/>
    <n v="4.9000000000000004"/>
    <n v="2"/>
  </r>
  <r>
    <s v="NuevaFactura9020"/>
    <x v="1"/>
    <x v="1"/>
    <x v="0"/>
    <x v="0"/>
    <x v="1"/>
    <n v="78.13"/>
    <n v="10"/>
    <n v="39.064999999999998"/>
    <n v="820.36500000000001"/>
    <d v="2019-02-10T00:00:00"/>
    <d v="1899-12-30T20:51:00"/>
    <s v="Efectivo"/>
    <n v="781.3"/>
    <n v="39.064999999999998"/>
    <n v="4.4000000000000004"/>
    <n v="2"/>
  </r>
  <r>
    <s v="NuevaFactura2266"/>
    <x v="0"/>
    <x v="0"/>
    <x v="1"/>
    <x v="0"/>
    <x v="3"/>
    <n v="94.76"/>
    <n v="4"/>
    <n v="18.952000000000002"/>
    <n v="397.99200000000002"/>
    <d v="2019-02-11T00:00:00"/>
    <d v="1899-12-30T16:06:00"/>
    <s v="Billetera electrónica"/>
    <n v="379.04"/>
    <n v="18.952000000000002"/>
    <n v="7.8"/>
    <n v="2"/>
  </r>
  <r>
    <s v="NuevaFactura1678"/>
    <x v="1"/>
    <x v="1"/>
    <x v="1"/>
    <x v="1"/>
    <x v="1"/>
    <n v="64.95"/>
    <n v="10"/>
    <n v="32.475000000000001"/>
    <n v="681.97500000000002"/>
    <d v="2019-03-24T00:00:00"/>
    <d v="1899-12-30T18:27:00"/>
    <s v="Efectivo"/>
    <n v="649.5"/>
    <n v="32.475000000000001"/>
    <n v="5.2"/>
    <n v="3"/>
  </r>
  <r>
    <s v="NuevaFactura6826"/>
    <x v="2"/>
    <x v="2"/>
    <x v="0"/>
    <x v="0"/>
    <x v="5"/>
    <n v="19.77"/>
    <n v="10"/>
    <n v="9.8849999999999998"/>
    <n v="207.58500000000001"/>
    <d v="2019-02-27T00:00:00"/>
    <d v="1899-12-30T18:57:00"/>
    <s v="Tarjeta de crédito"/>
    <n v="197.7"/>
    <n v="9.8849999999999998"/>
    <n v="5"/>
    <n v="2"/>
  </r>
  <r>
    <s v="NuevaFactura7700"/>
    <x v="2"/>
    <x v="2"/>
    <x v="1"/>
    <x v="0"/>
    <x v="1"/>
    <n v="57.91"/>
    <n v="8"/>
    <n v="23.164000000000001"/>
    <n v="486.44400000000002"/>
    <d v="2019-02-07T00:00:00"/>
    <d v="1899-12-30T15:06:00"/>
    <s v="Efectivo"/>
    <n v="463.28"/>
    <n v="23.164000000000001"/>
    <n v="8.1"/>
    <n v="2"/>
  </r>
  <r>
    <s v="NuevaFactura4109"/>
    <x v="0"/>
    <x v="0"/>
    <x v="0"/>
    <x v="0"/>
    <x v="3"/>
    <n v="27.93"/>
    <n v="5"/>
    <n v="6.9825000000000008"/>
    <n v="146.63249999999999"/>
    <d v="2019-01-29T00:00:00"/>
    <d v="1899-12-30T15:48:00"/>
    <s v="Efectivo"/>
    <n v="139.65"/>
    <n v="6.9824999999999999"/>
    <n v="5.9"/>
    <n v="1"/>
  </r>
  <r>
    <s v="NuevaFactura9714"/>
    <x v="1"/>
    <x v="1"/>
    <x v="0"/>
    <x v="0"/>
    <x v="3"/>
    <n v="64.97"/>
    <n v="5"/>
    <n v="16.242500000000003"/>
    <n v="341.09249999999997"/>
    <d v="2019-02-08T00:00:00"/>
    <d v="1899-12-30T12:52:00"/>
    <s v="Tarjeta de crédito"/>
    <n v="324.85000000000002"/>
    <n v="16.2425"/>
    <n v="6.5"/>
    <n v="2"/>
  </r>
  <r>
    <s v="NuevaFactura9128"/>
    <x v="2"/>
    <x v="2"/>
    <x v="1"/>
    <x v="1"/>
    <x v="1"/>
    <n v="21.58"/>
    <n v="9"/>
    <n v="9.7109999999999985"/>
    <n v="203.93100000000001"/>
    <d v="2019-03-14T00:00:00"/>
    <d v="1899-12-30T12:32:00"/>
    <s v="Efectivo"/>
    <n v="194.22"/>
    <n v="9.7110000000000003"/>
    <n v="7.3"/>
    <n v="3"/>
  </r>
  <r>
    <s v="NuevaFactura5003"/>
    <x v="0"/>
    <x v="0"/>
    <x v="1"/>
    <x v="1"/>
    <x v="4"/>
    <n v="13.79"/>
    <n v="5"/>
    <n v="3.4474999999999998"/>
    <n v="72.397499999999994"/>
    <d v="2019-01-11T00:00:00"/>
    <d v="1899-12-30T19:07:00"/>
    <s v="Tarjeta de crédito"/>
    <n v="68.95"/>
    <n v="3.4474999999999998"/>
    <n v="7.8"/>
    <n v="1"/>
  </r>
  <r>
    <s v="NuevaFactura4919"/>
    <x v="2"/>
    <x v="2"/>
    <x v="0"/>
    <x v="1"/>
    <x v="0"/>
    <n v="39.01"/>
    <n v="1"/>
    <n v="1.9504999999999999"/>
    <n v="40.960500000000003"/>
    <d v="2019-03-12T00:00:00"/>
    <d v="1899-12-30T16:46:00"/>
    <s v="Tarjeta de crédito"/>
    <n v="39.01"/>
    <n v="1.9504999999999999"/>
    <n v="4.7"/>
    <n v="3"/>
  </r>
  <r>
    <s v="NuevaFactura1015"/>
    <x v="2"/>
    <x v="2"/>
    <x v="0"/>
    <x v="1"/>
    <x v="0"/>
    <n v="75.739999999999995"/>
    <n v="4"/>
    <n v="15.148"/>
    <n v="318.108"/>
    <d v="2019-02-14T00:00:00"/>
    <d v="1899-12-30T14:35:00"/>
    <s v="Efectivo"/>
    <n v="302.95999999999998"/>
    <n v="15.148"/>
    <n v="7.6"/>
    <n v="2"/>
  </r>
  <r>
    <s v="NuevaFactura3800"/>
    <x v="0"/>
    <x v="0"/>
    <x v="1"/>
    <x v="1"/>
    <x v="5"/>
    <n v="45.38"/>
    <n v="3"/>
    <n v="6.8070000000000013"/>
    <n v="142.947"/>
    <d v="2019-02-17T00:00:00"/>
    <d v="1899-12-30T13:34:00"/>
    <s v="Tarjeta de crédito"/>
    <n v="136.13999999999999"/>
    <n v="6.8070000000000004"/>
    <n v="7.2"/>
    <n v="2"/>
  </r>
  <r>
    <s v="NuevaFactura5374"/>
    <x v="2"/>
    <x v="2"/>
    <x v="0"/>
    <x v="1"/>
    <x v="5"/>
    <n v="49.92"/>
    <n v="2"/>
    <n v="4.9920000000000009"/>
    <n v="104.83199999999999"/>
    <d v="2019-03-06T00:00:00"/>
    <d v="1899-12-30T11:55:00"/>
    <s v="Tarjeta de crédito"/>
    <n v="99.84"/>
    <n v="4.992"/>
    <n v="7"/>
    <n v="3"/>
  </r>
  <r>
    <s v="NuevaFactura8374"/>
    <x v="0"/>
    <x v="0"/>
    <x v="1"/>
    <x v="1"/>
    <x v="3"/>
    <n v="63.69"/>
    <n v="1"/>
    <n v="3.1844999999999999"/>
    <n v="66.874499999999998"/>
    <d v="2019-02-25T00:00:00"/>
    <d v="1899-12-30T16:21:00"/>
    <s v="Efectivo"/>
    <n v="63.69"/>
    <n v="3.1844999999999999"/>
    <n v="6"/>
    <n v="2"/>
  </r>
  <r>
    <s v="NuevaFactura8716"/>
    <x v="0"/>
    <x v="0"/>
    <x v="0"/>
    <x v="0"/>
    <x v="4"/>
    <n v="91.61"/>
    <n v="1"/>
    <n v="4.5804999999999998"/>
    <n v="96.1905"/>
    <d v="2019-03-20T00:00:00"/>
    <d v="1899-12-30T19:44:00"/>
    <s v="Efectivo"/>
    <n v="91.61"/>
    <n v="4.5804999999999998"/>
    <n v="9.8000000000000007"/>
    <n v="3"/>
  </r>
  <r>
    <s v="NuevaFactura8705"/>
    <x v="2"/>
    <x v="2"/>
    <x v="1"/>
    <x v="1"/>
    <x v="1"/>
    <n v="28.38"/>
    <n v="5"/>
    <n v="7.0950000000000006"/>
    <n v="148.995"/>
    <d v="2019-03-06T00:00:00"/>
    <d v="1899-12-30T20:57:00"/>
    <s v="Efectivo"/>
    <n v="141.9"/>
    <n v="7.0949999999999998"/>
    <n v="9.4"/>
    <n v="3"/>
  </r>
  <r>
    <s v="NuevaFactura5853"/>
    <x v="0"/>
    <x v="0"/>
    <x v="0"/>
    <x v="0"/>
    <x v="0"/>
    <n v="39.619999999999997"/>
    <n v="9"/>
    <n v="17.829000000000001"/>
    <n v="374.40899999999999"/>
    <d v="2019-01-13T00:00:00"/>
    <d v="1899-12-30T17:54:00"/>
    <s v="Tarjeta de crédito"/>
    <n v="356.58"/>
    <n v="17.829000000000001"/>
    <n v="6.8"/>
    <n v="1"/>
  </r>
  <r>
    <s v="NuevaFactura9342"/>
    <x v="1"/>
    <x v="1"/>
    <x v="1"/>
    <x v="0"/>
    <x v="1"/>
    <n v="30.24"/>
    <n v="1"/>
    <n v="1.512"/>
    <n v="31.751999999999999"/>
    <d v="2019-03-04T00:00:00"/>
    <d v="1899-12-30T15:44:00"/>
    <s v="Efectivo"/>
    <n v="30.24"/>
    <n v="1.512"/>
    <n v="8.4"/>
    <n v="3"/>
  </r>
  <r>
    <s v="NuevaFactura7477"/>
    <x v="1"/>
    <x v="1"/>
    <x v="0"/>
    <x v="0"/>
    <x v="5"/>
    <n v="31.9"/>
    <n v="1"/>
    <n v="1.595"/>
    <n v="33.494999999999997"/>
    <d v="2019-01-05T00:00:00"/>
    <d v="1899-12-30T12:40:00"/>
    <s v="Billetera electrónica"/>
    <n v="31.9"/>
    <n v="1.595"/>
    <n v="9.1"/>
    <n v="1"/>
  </r>
  <r>
    <s v="NuevaFactura6594"/>
    <x v="2"/>
    <x v="2"/>
    <x v="1"/>
    <x v="0"/>
    <x v="4"/>
    <n v="48.51"/>
    <n v="7"/>
    <n v="16.9785"/>
    <n v="356.54849999999999"/>
    <d v="2019-01-25T00:00:00"/>
    <d v="1899-12-30T13:30:00"/>
    <s v="Tarjeta de crédito"/>
    <n v="339.57"/>
    <n v="16.9785"/>
    <n v="5.2"/>
    <n v="1"/>
  </r>
  <r>
    <s v="NuevaFactura9866"/>
    <x v="1"/>
    <x v="1"/>
    <x v="1"/>
    <x v="0"/>
    <x v="5"/>
    <n v="12.19"/>
    <n v="8"/>
    <n v="4.8760000000000003"/>
    <n v="102.396"/>
    <d v="2019-03-13T00:00:00"/>
    <d v="1899-12-30T12:47:00"/>
    <s v="Billetera electrónica"/>
    <n v="97.52"/>
    <n v="4.8760000000000003"/>
    <n v="6.8"/>
    <n v="3"/>
  </r>
  <r>
    <s v="NuevaFactura3043"/>
    <x v="1"/>
    <x v="1"/>
    <x v="1"/>
    <x v="1"/>
    <x v="5"/>
    <n v="78.55"/>
    <n v="9"/>
    <n v="35.347499999999997"/>
    <n v="742.29750000000001"/>
    <d v="2019-03-01T00:00:00"/>
    <d v="1899-12-30T13:22:00"/>
    <s v="Efectivo"/>
    <n v="706.95"/>
    <n v="35.347499999999997"/>
    <n v="7.2"/>
    <n v="3"/>
  </r>
  <r>
    <s v="NuevaFactura9298"/>
    <x v="2"/>
    <x v="2"/>
    <x v="0"/>
    <x v="1"/>
    <x v="3"/>
    <n v="88.31"/>
    <n v="1"/>
    <n v="4.4155000000000006"/>
    <n v="92.725499999999997"/>
    <d v="2019-02-15T00:00:00"/>
    <d v="1899-12-30T17:38:00"/>
    <s v="Tarjeta de crédito"/>
    <n v="88.31"/>
    <n v="4.4154999999999998"/>
    <n v="5.2"/>
    <n v="2"/>
  </r>
  <r>
    <s v="NuevaFactura9698"/>
    <x v="2"/>
    <x v="2"/>
    <x v="1"/>
    <x v="0"/>
    <x v="0"/>
    <n v="58.24"/>
    <n v="9"/>
    <n v="26.207999999999998"/>
    <n v="550.36800000000005"/>
    <d v="2019-02-05T00:00:00"/>
    <d v="1899-12-30T12:34:00"/>
    <s v="Efectivo"/>
    <n v="524.16"/>
    <n v="26.207999999999998"/>
    <n v="9.6999999999999993"/>
    <n v="2"/>
  </r>
  <r>
    <s v="NuevaFactura5973"/>
    <x v="1"/>
    <x v="1"/>
    <x v="0"/>
    <x v="0"/>
    <x v="2"/>
    <n v="78.38"/>
    <n v="4"/>
    <n v="15.676"/>
    <n v="329.19600000000003"/>
    <d v="2019-03-24T00:00:00"/>
    <d v="1899-12-30T17:56:00"/>
    <s v="Efectivo"/>
    <n v="313.52"/>
    <n v="15.676"/>
    <n v="7.9"/>
    <n v="3"/>
  </r>
  <r>
    <s v="NuevaFactura6489"/>
    <x v="2"/>
    <x v="2"/>
    <x v="0"/>
    <x v="1"/>
    <x v="2"/>
    <n v="60.38"/>
    <n v="10"/>
    <n v="30.190000000000005"/>
    <n v="633.99"/>
    <d v="2019-02-12T00:00:00"/>
    <d v="1899-12-30T16:19:00"/>
    <s v="Efectivo"/>
    <n v="603.79999999999995"/>
    <n v="30.19"/>
    <n v="6"/>
    <n v="2"/>
  </r>
  <r>
    <s v="NuevaFactura9467"/>
    <x v="1"/>
    <x v="1"/>
    <x v="1"/>
    <x v="0"/>
    <x v="1"/>
    <n v="75.91"/>
    <n v="6"/>
    <n v="22.773"/>
    <n v="478.233"/>
    <d v="2019-03-09T00:00:00"/>
    <d v="1899-12-30T18:21:00"/>
    <s v="Efectivo"/>
    <n v="455.46"/>
    <n v="22.773"/>
    <n v="8.6999999999999993"/>
    <n v="3"/>
  </r>
  <r>
    <s v="NuevaFactura6754"/>
    <x v="2"/>
    <x v="2"/>
    <x v="1"/>
    <x v="0"/>
    <x v="3"/>
    <n v="67.430000000000007"/>
    <n v="5"/>
    <n v="16.857500000000002"/>
    <n v="354.00749999999999"/>
    <d v="2019-03-06T00:00:00"/>
    <d v="1899-12-30T18:13:00"/>
    <s v="Billetera electrónica"/>
    <n v="337.15"/>
    <n v="16.857500000000002"/>
    <n v="6.3"/>
    <n v="3"/>
  </r>
  <r>
    <s v="NuevaFactura1478"/>
    <x v="2"/>
    <x v="2"/>
    <x v="1"/>
    <x v="1"/>
    <x v="2"/>
    <n v="68.97"/>
    <n v="3"/>
    <n v="10.345500000000001"/>
    <n v="217.25550000000001"/>
    <d v="2019-02-22T00:00:00"/>
    <d v="1899-12-30T11:26:00"/>
    <s v="Billetera electrónica"/>
    <n v="206.91"/>
    <n v="10.345499999999999"/>
    <n v="8.6999999999999993"/>
    <n v="2"/>
  </r>
  <r>
    <s v="NuevaFactura6906"/>
    <x v="2"/>
    <x v="2"/>
    <x v="0"/>
    <x v="1"/>
    <x v="0"/>
    <n v="51.13"/>
    <n v="4"/>
    <n v="10.226000000000001"/>
    <n v="214.74600000000001"/>
    <d v="2019-01-25T00:00:00"/>
    <d v="1899-12-30T10:11:00"/>
    <s v="Tarjeta de crédito"/>
    <n v="204.52"/>
    <n v="10.226000000000001"/>
    <n v="4"/>
    <n v="1"/>
  </r>
  <r>
    <s v="NuevaFactura8678"/>
    <x v="0"/>
    <x v="0"/>
    <x v="0"/>
    <x v="1"/>
    <x v="5"/>
    <n v="17.940000000000001"/>
    <n v="5"/>
    <n v="4.4850000000000003"/>
    <n v="94.185000000000002"/>
    <d v="2019-01-23T00:00:00"/>
    <d v="1899-12-30T14:04:00"/>
    <s v="Billetera electrónica"/>
    <n v="89.7"/>
    <n v="4.4850000000000003"/>
    <n v="6.8"/>
    <n v="1"/>
  </r>
  <r>
    <s v="NuevaFactura8894"/>
    <x v="2"/>
    <x v="2"/>
    <x v="1"/>
    <x v="0"/>
    <x v="0"/>
    <n v="82.88"/>
    <n v="5"/>
    <n v="20.72"/>
    <n v="435.12"/>
    <d v="2019-03-24T00:00:00"/>
    <d v="1899-12-30T14:08:00"/>
    <s v="Tarjeta de crédito"/>
    <n v="414.4"/>
    <n v="20.72"/>
    <n v="6.6"/>
    <n v="3"/>
  </r>
  <r>
    <s v="NuevaFactura1862"/>
    <x v="2"/>
    <x v="2"/>
    <x v="0"/>
    <x v="1"/>
    <x v="0"/>
    <n v="82.58"/>
    <n v="10"/>
    <n v="41.29"/>
    <n v="867.09"/>
    <d v="2019-03-14T00:00:00"/>
    <d v="1899-12-30T14:41:00"/>
    <s v="Efectivo"/>
    <n v="825.8"/>
    <n v="41.29"/>
    <n v="5"/>
    <n v="3"/>
  </r>
  <r>
    <s v="NuevaFactura8823"/>
    <x v="1"/>
    <x v="1"/>
    <x v="0"/>
    <x v="0"/>
    <x v="3"/>
    <n v="19.149999999999999"/>
    <n v="6"/>
    <n v="5.7450000000000001"/>
    <n v="120.645"/>
    <d v="2019-01-29T00:00:00"/>
    <d v="1899-12-30T10:01:00"/>
    <s v="Tarjeta de crédito"/>
    <n v="114.9"/>
    <n v="5.7450000000000001"/>
    <n v="6.8"/>
    <n v="1"/>
  </r>
  <r>
    <s v="NuevaFactura3044"/>
    <x v="0"/>
    <x v="0"/>
    <x v="0"/>
    <x v="1"/>
    <x v="1"/>
    <n v="74.510000000000005"/>
    <n v="6"/>
    <n v="22.353000000000005"/>
    <n v="469.41300000000001"/>
    <d v="2019-03-20T00:00:00"/>
    <d v="1899-12-30T15:08:00"/>
    <s v="Billetera electrónica"/>
    <n v="447.06"/>
    <n v="22.353000000000002"/>
    <n v="5"/>
    <n v="3"/>
  </r>
  <r>
    <s v="NuevaFactura9197"/>
    <x v="0"/>
    <x v="0"/>
    <x v="0"/>
    <x v="0"/>
    <x v="4"/>
    <n v="99.6"/>
    <n v="3"/>
    <n v="14.939999999999998"/>
    <n v="313.74"/>
    <d v="2019-02-25T00:00:00"/>
    <d v="1899-12-30T18:45:00"/>
    <s v="Efectivo"/>
    <n v="298.8"/>
    <n v="14.94"/>
    <n v="5.8"/>
    <n v="2"/>
  </r>
  <r>
    <s v="NuevaFactura5854"/>
    <x v="0"/>
    <x v="0"/>
    <x v="0"/>
    <x v="1"/>
    <x v="2"/>
    <n v="60.01"/>
    <n v="4"/>
    <n v="12.002000000000001"/>
    <n v="252.042"/>
    <d v="2019-01-25T00:00:00"/>
    <d v="1899-12-30T15:54:00"/>
    <s v="Efectivo"/>
    <n v="240.04"/>
    <n v="12.002000000000001"/>
    <n v="4.5"/>
    <n v="1"/>
  </r>
  <r>
    <s v="NuevaFactura9610"/>
    <x v="2"/>
    <x v="2"/>
    <x v="0"/>
    <x v="1"/>
    <x v="0"/>
    <n v="80.47"/>
    <n v="9"/>
    <n v="36.211500000000001"/>
    <n v="760.44150000000002"/>
    <d v="2019-01-06T00:00:00"/>
    <d v="1899-12-30T11:18:00"/>
    <s v="Efectivo"/>
    <n v="724.23"/>
    <n v="36.211500000000001"/>
    <n v="9.1999999999999993"/>
    <n v="1"/>
  </r>
  <r>
    <s v="NuevaFactura2583"/>
    <x v="0"/>
    <x v="0"/>
    <x v="1"/>
    <x v="1"/>
    <x v="1"/>
    <n v="26.23"/>
    <n v="9"/>
    <n v="11.8035"/>
    <n v="247.87350000000001"/>
    <d v="2019-01-25T00:00:00"/>
    <d v="1899-12-30T20:24:00"/>
    <s v="Billetera electrónica"/>
    <n v="236.07"/>
    <n v="11.8035"/>
    <n v="5.9"/>
    <n v="1"/>
  </r>
  <r>
    <s v="NuevaFactura1816"/>
    <x v="2"/>
    <x v="2"/>
    <x v="0"/>
    <x v="0"/>
    <x v="5"/>
    <n v="22.32"/>
    <n v="4"/>
    <n v="4.4640000000000004"/>
    <n v="93.744"/>
    <d v="2019-03-14T00:00:00"/>
    <d v="1899-12-30T11:16:00"/>
    <s v="Billetera electrónica"/>
    <n v="89.28"/>
    <n v="4.4640000000000004"/>
    <n v="4.0999999999999996"/>
    <n v="3"/>
  </r>
  <r>
    <s v="NuevaFactura6273"/>
    <x v="0"/>
    <x v="0"/>
    <x v="1"/>
    <x v="1"/>
    <x v="0"/>
    <n v="96.58"/>
    <n v="2"/>
    <n v="9.6580000000000013"/>
    <n v="202.81800000000001"/>
    <d v="2019-03-15T00:00:00"/>
    <d v="1899-12-30T10:12:00"/>
    <s v="Tarjeta de crédito"/>
    <n v="193.16"/>
    <n v="9.6579999999999995"/>
    <n v="5.0999999999999996"/>
    <n v="3"/>
  </r>
  <r>
    <s v="NuevaFactura7215"/>
    <x v="2"/>
    <x v="2"/>
    <x v="1"/>
    <x v="0"/>
    <x v="1"/>
    <n v="88.25"/>
    <n v="9"/>
    <n v="39.712500000000006"/>
    <n v="833.96249999999998"/>
    <d v="2019-02-15T00:00:00"/>
    <d v="1899-12-30T20:51:00"/>
    <s v="Tarjeta de crédito"/>
    <n v="794.25"/>
    <n v="39.712499999999999"/>
    <n v="7.6"/>
    <n v="2"/>
  </r>
  <r>
    <s v="NuevaFactura4023"/>
    <x v="2"/>
    <x v="2"/>
    <x v="0"/>
    <x v="1"/>
    <x v="3"/>
    <n v="96.8"/>
    <n v="3"/>
    <n v="14.52"/>
    <n v="304.92"/>
    <d v="2019-03-15T00:00:00"/>
    <d v="1899-12-30T13:05:00"/>
    <s v="Efectivo"/>
    <n v="290.39999999999998"/>
    <n v="14.52"/>
    <n v="5.3"/>
    <n v="3"/>
  </r>
  <r>
    <s v="NuevaFactura2078"/>
    <x v="1"/>
    <x v="1"/>
    <x v="0"/>
    <x v="0"/>
    <x v="5"/>
    <n v="83.35"/>
    <n v="2"/>
    <n v="8.3349999999999991"/>
    <n v="175.035"/>
    <d v="2019-02-02T00:00:00"/>
    <d v="1899-12-30T14:05:00"/>
    <s v="Tarjeta de crédito"/>
    <n v="166.7"/>
    <n v="8.3350000000000009"/>
    <n v="9.5"/>
    <n v="2"/>
  </r>
  <r>
    <s v="NuevaFactura5289"/>
    <x v="1"/>
    <x v="1"/>
    <x v="1"/>
    <x v="0"/>
    <x v="4"/>
    <n v="52.42"/>
    <n v="1"/>
    <n v="2.6210000000000004"/>
    <n v="55.040999999999997"/>
    <d v="2019-02-06T00:00:00"/>
    <d v="1899-12-30T10:22:00"/>
    <s v="Tarjeta de crédito"/>
    <n v="52.42"/>
    <n v="2.621"/>
    <n v="6.3"/>
    <n v="2"/>
  </r>
  <r>
    <s v="NuevaFactura2226"/>
    <x v="0"/>
    <x v="0"/>
    <x v="1"/>
    <x v="0"/>
    <x v="1"/>
    <n v="46.61"/>
    <n v="2"/>
    <n v="4.6610000000000005"/>
    <n v="97.881"/>
    <d v="2019-02-26T00:00:00"/>
    <d v="1899-12-30T12:28:00"/>
    <s v="Tarjeta de crédito"/>
    <n v="93.22"/>
    <n v="4.6609999999999996"/>
    <n v="6.6"/>
    <n v="2"/>
  </r>
  <r>
    <s v="NuevaFactura6448"/>
    <x v="0"/>
    <x v="0"/>
    <x v="1"/>
    <x v="1"/>
    <x v="2"/>
    <n v="34.729999999999997"/>
    <n v="2"/>
    <n v="3.4729999999999999"/>
    <n v="72.933000000000007"/>
    <d v="2019-03-01T00:00:00"/>
    <d v="1899-12-30T18:14:00"/>
    <s v="Billetera electrónica"/>
    <n v="69.459999999999994"/>
    <n v="3.4729999999999999"/>
    <n v="9.6999999999999993"/>
    <n v="3"/>
  </r>
  <r>
    <s v="NuevaFactura1124"/>
    <x v="0"/>
    <x v="0"/>
    <x v="0"/>
    <x v="1"/>
    <x v="2"/>
    <n v="37.69"/>
    <n v="2"/>
    <n v="3.7690000000000001"/>
    <n v="79.149000000000001"/>
    <d v="2019-02-20T00:00:00"/>
    <d v="1899-12-30T15:29:00"/>
    <s v="Billetera electrónica"/>
    <n v="75.38"/>
    <n v="3.7690000000000001"/>
    <n v="9.5"/>
    <n v="2"/>
  </r>
  <r>
    <s v="NuevaFactura2208"/>
    <x v="0"/>
    <x v="0"/>
    <x v="1"/>
    <x v="0"/>
    <x v="2"/>
    <n v="12.03"/>
    <n v="2"/>
    <n v="1.2030000000000001"/>
    <n v="25.263000000000002"/>
    <d v="2019-01-27T00:00:00"/>
    <d v="1899-12-30T15:51:00"/>
    <s v="Efectivo"/>
    <n v="24.06"/>
    <n v="1.2030000000000001"/>
    <n v="5.0999999999999996"/>
    <n v="1"/>
  </r>
  <r>
    <s v="NuevaFactura8076"/>
    <x v="2"/>
    <x v="2"/>
    <x v="0"/>
    <x v="0"/>
    <x v="1"/>
    <n v="39.479999999999997"/>
    <n v="1"/>
    <n v="1.974"/>
    <n v="41.454000000000001"/>
    <d v="2019-02-12T00:00:00"/>
    <d v="1899-12-30T19:43:00"/>
    <s v="Efectivo"/>
    <n v="39.479999999999997"/>
    <n v="1.974"/>
    <n v="6.5"/>
    <n v="2"/>
  </r>
  <r>
    <s v="NuevaFactura2266"/>
    <x v="2"/>
    <x v="2"/>
    <x v="0"/>
    <x v="0"/>
    <x v="4"/>
    <n v="74.599999999999994"/>
    <n v="10"/>
    <n v="37.300000000000004"/>
    <n v="783.3"/>
    <d v="2019-01-08T00:00:00"/>
    <d v="1899-12-30T20:55:00"/>
    <s v="Efectivo"/>
    <n v="746"/>
    <n v="37.299999999999997"/>
    <n v="9.5"/>
    <n v="1"/>
  </r>
  <r>
    <s v="NuevaFactura6268"/>
    <x v="1"/>
    <x v="1"/>
    <x v="1"/>
    <x v="1"/>
    <x v="4"/>
    <n v="19.25"/>
    <n v="8"/>
    <n v="7.7"/>
    <n v="161.69999999999999"/>
    <d v="2019-01-23T00:00:00"/>
    <d v="1899-12-30T18:37:00"/>
    <s v="Billetera electrónica"/>
    <n v="154"/>
    <n v="7.7"/>
    <n v="6.6"/>
    <n v="1"/>
  </r>
  <r>
    <s v="NuevaFactura4029"/>
    <x v="0"/>
    <x v="0"/>
    <x v="1"/>
    <x v="1"/>
    <x v="1"/>
    <n v="26.02"/>
    <n v="7"/>
    <n v="9.1069999999999993"/>
    <n v="191.24700000000001"/>
    <d v="2019-03-28T00:00:00"/>
    <d v="1899-12-30T17:38:00"/>
    <s v="Efectivo"/>
    <n v="182.14"/>
    <n v="9.1069999999999993"/>
    <n v="5.0999999999999996"/>
    <n v="3"/>
  </r>
  <r>
    <s v="NuevaFactura2472"/>
    <x v="2"/>
    <x v="2"/>
    <x v="0"/>
    <x v="0"/>
    <x v="3"/>
    <n v="55.07"/>
    <n v="9"/>
    <n v="24.781500000000001"/>
    <n v="520.41150000000005"/>
    <d v="2019-02-03T00:00:00"/>
    <d v="1899-12-30T13:40:00"/>
    <s v="Billetera electrónica"/>
    <n v="495.63"/>
    <n v="24.781500000000001"/>
    <n v="10"/>
    <n v="2"/>
  </r>
  <r>
    <s v="NuevaFactura1044"/>
    <x v="2"/>
    <x v="2"/>
    <x v="1"/>
    <x v="0"/>
    <x v="5"/>
    <n v="30.37"/>
    <n v="3"/>
    <n v="4.5555000000000003"/>
    <n v="95.665499999999994"/>
    <d v="2019-03-28T00:00:00"/>
    <d v="1899-12-30T13:41:00"/>
    <s v="Billetera electrónica"/>
    <n v="91.11"/>
    <n v="4.5555000000000003"/>
    <n v="5.0999999999999996"/>
    <n v="3"/>
  </r>
  <r>
    <s v="NuevaFactura6978"/>
    <x v="1"/>
    <x v="1"/>
    <x v="1"/>
    <x v="0"/>
    <x v="3"/>
    <n v="95.44"/>
    <n v="10"/>
    <n v="47.72"/>
    <n v="1002.12"/>
    <d v="2019-01-09T00:00:00"/>
    <d v="1899-12-30T13:45:00"/>
    <s v="Efectivo"/>
    <n v="954.4"/>
    <n v="47.72"/>
    <n v="5.2"/>
    <n v="1"/>
  </r>
  <r>
    <s v="NuevaFactura8335"/>
    <x v="2"/>
    <x v="2"/>
    <x v="0"/>
    <x v="1"/>
    <x v="0"/>
    <n v="80.47"/>
    <n v="9"/>
    <n v="36.211500000000001"/>
    <n v="760.44150000000002"/>
    <d v="2019-01-06T00:00:00"/>
    <d v="1899-12-30T11:18:00"/>
    <s v="Efectivo"/>
    <n v="724.23"/>
    <n v="36.211500000000001"/>
    <n v="9.1999999999999993"/>
    <n v="1"/>
  </r>
  <r>
    <s v="NuevaFactura4954"/>
    <x v="0"/>
    <x v="0"/>
    <x v="1"/>
    <x v="0"/>
    <x v="0"/>
    <n v="71.38"/>
    <n v="10"/>
    <n v="35.69"/>
    <n v="749.49"/>
    <d v="2019-03-29T00:00:00"/>
    <d v="1899-12-30T19:21:00"/>
    <s v="Efectivo"/>
    <n v="713.8"/>
    <n v="35.69"/>
    <n v="5.7"/>
    <n v="3"/>
  </r>
  <r>
    <s v="NuevaFactura1567"/>
    <x v="2"/>
    <x v="2"/>
    <x v="1"/>
    <x v="0"/>
    <x v="0"/>
    <n v="34.21"/>
    <n v="10"/>
    <n v="17.105"/>
    <n v="359.20499999999998"/>
    <d v="2019-01-02T00:00:00"/>
    <d v="1899-12-30T13:00:00"/>
    <s v="Efectivo"/>
    <n v="342.1"/>
    <n v="17.105"/>
    <n v="5.0999999999999996"/>
    <n v="1"/>
  </r>
  <r>
    <s v="NuevaFactura5047"/>
    <x v="2"/>
    <x v="2"/>
    <x v="0"/>
    <x v="0"/>
    <x v="4"/>
    <n v="73.05"/>
    <n v="10"/>
    <n v="36.524999999999999"/>
    <n v="767.02499999999998"/>
    <d v="2019-03-03T00:00:00"/>
    <d v="1899-12-30T12:25:00"/>
    <s v="Tarjeta de crédito"/>
    <n v="730.5"/>
    <n v="36.524999999999999"/>
    <n v="8.6999999999999993"/>
    <n v="3"/>
  </r>
  <r>
    <s v="NuevaFactura8659"/>
    <x v="2"/>
    <x v="2"/>
    <x v="1"/>
    <x v="1"/>
    <x v="2"/>
    <n v="22.02"/>
    <n v="9"/>
    <n v="9.9090000000000007"/>
    <n v="208.089"/>
    <d v="2019-02-07T00:00:00"/>
    <d v="1899-12-30T18:48:00"/>
    <s v="Efectivo"/>
    <n v="198.18"/>
    <n v="9.9090000000000007"/>
    <n v="6.8"/>
    <n v="2"/>
  </r>
  <r>
    <s v="NuevaFactura3484"/>
    <x v="0"/>
    <x v="0"/>
    <x v="0"/>
    <x v="0"/>
    <x v="4"/>
    <n v="79.540000000000006"/>
    <n v="2"/>
    <n v="7.9540000000000006"/>
    <n v="167.03399999999999"/>
    <d v="2019-03-27T00:00:00"/>
    <d v="1899-12-30T16:30:00"/>
    <s v="Billetera electrónica"/>
    <n v="159.08000000000001"/>
    <n v="7.9539999999999997"/>
    <n v="6.2"/>
    <n v="3"/>
  </r>
  <r>
    <s v="NuevaFactura9254"/>
    <x v="2"/>
    <x v="2"/>
    <x v="0"/>
    <x v="1"/>
    <x v="1"/>
    <n v="40.299999999999997"/>
    <n v="10"/>
    <n v="20.150000000000002"/>
    <n v="423.15"/>
    <d v="2019-01-24T00:00:00"/>
    <d v="1899-12-30T17:37:00"/>
    <s v="Tarjeta de crédito"/>
    <n v="403"/>
    <n v="20.149999999999999"/>
    <n v="7"/>
    <n v="1"/>
  </r>
  <r>
    <s v="NuevaFactura5003"/>
    <x v="2"/>
    <x v="2"/>
    <x v="1"/>
    <x v="0"/>
    <x v="2"/>
    <n v="63.15"/>
    <n v="6"/>
    <n v="18.945"/>
    <n v="397.84500000000003"/>
    <d v="2019-01-03T00:00:00"/>
    <d v="1899-12-30T20:24:00"/>
    <s v="Billetera electrónica"/>
    <n v="378.9"/>
    <n v="18.945"/>
    <n v="9.8000000000000007"/>
    <n v="1"/>
  </r>
  <r>
    <s v="NuevaFactura5159"/>
    <x v="2"/>
    <x v="2"/>
    <x v="0"/>
    <x v="1"/>
    <x v="5"/>
    <n v="81.31"/>
    <n v="7"/>
    <n v="28.458500000000004"/>
    <n v="597.62850000000003"/>
    <d v="2019-03-01T00:00:00"/>
    <d v="1899-12-30T19:49:00"/>
    <s v="Billetera electrónica"/>
    <n v="569.16999999999996"/>
    <n v="28.458500000000001"/>
    <n v="6.3"/>
    <n v="3"/>
  </r>
  <r>
    <s v="NuevaFactura6962"/>
    <x v="0"/>
    <x v="0"/>
    <x v="0"/>
    <x v="1"/>
    <x v="2"/>
    <n v="65.94"/>
    <n v="4"/>
    <n v="13.188000000000001"/>
    <n v="276.94799999999998"/>
    <d v="2019-03-24T00:00:00"/>
    <d v="1899-12-30T10:29:00"/>
    <s v="Efectivo"/>
    <n v="263.76"/>
    <n v="13.188000000000001"/>
    <n v="6"/>
    <n v="3"/>
  </r>
  <r>
    <s v="NuevaFactura6821"/>
    <x v="2"/>
    <x v="2"/>
    <x v="1"/>
    <x v="0"/>
    <x v="4"/>
    <n v="57.34"/>
    <n v="3"/>
    <n v="8.6010000000000009"/>
    <n v="180.62100000000001"/>
    <d v="2019-03-10T00:00:00"/>
    <d v="1899-12-30T18:59:00"/>
    <s v="Tarjeta de crédito"/>
    <n v="172.02"/>
    <n v="8.6010000000000009"/>
    <n v="7.9"/>
    <n v="3"/>
  </r>
  <r>
    <s v="NuevaFactura4564"/>
    <x v="0"/>
    <x v="0"/>
    <x v="1"/>
    <x v="1"/>
    <x v="4"/>
    <n v="24.94"/>
    <n v="9"/>
    <n v="11.223000000000001"/>
    <n v="235.68299999999999"/>
    <d v="2019-01-11T00:00:00"/>
    <d v="1899-12-30T16:49:00"/>
    <s v="Tarjeta de crédito"/>
    <n v="224.46"/>
    <n v="11.223000000000001"/>
    <n v="5.6"/>
    <n v="1"/>
  </r>
  <r>
    <s v="NuevaFactura9230"/>
    <x v="1"/>
    <x v="1"/>
    <x v="1"/>
    <x v="0"/>
    <x v="1"/>
    <n v="47.65"/>
    <n v="3"/>
    <n v="7.1475"/>
    <n v="150.0975"/>
    <d v="2019-03-28T00:00:00"/>
    <d v="1899-12-30T12:58:00"/>
    <s v="Tarjeta de crédito"/>
    <n v="142.94999999999999"/>
    <n v="7.1475"/>
    <n v="9.5"/>
    <n v="3"/>
  </r>
  <r>
    <s v="NuevaFactura3999"/>
    <x v="1"/>
    <x v="1"/>
    <x v="0"/>
    <x v="0"/>
    <x v="1"/>
    <n v="60.95"/>
    <n v="1"/>
    <n v="3.0475000000000003"/>
    <n v="63.997500000000002"/>
    <d v="2019-02-18T00:00:00"/>
    <d v="1899-12-30T11:40:00"/>
    <s v="Billetera electrónica"/>
    <n v="60.95"/>
    <n v="3.0474999999999999"/>
    <n v="5.9"/>
    <n v="2"/>
  </r>
  <r>
    <s v="NuevaFactura2850"/>
    <x v="2"/>
    <x v="2"/>
    <x v="0"/>
    <x v="0"/>
    <x v="1"/>
    <n v="93.96"/>
    <n v="4"/>
    <n v="18.791999999999998"/>
    <n v="394.63200000000001"/>
    <d v="2019-03-09T00:00:00"/>
    <d v="1899-12-30T18:00:00"/>
    <s v="Efectivo"/>
    <n v="375.84"/>
    <n v="18.792000000000002"/>
    <n v="9.5"/>
    <n v="3"/>
  </r>
  <r>
    <s v="NuevaFactura4350"/>
    <x v="2"/>
    <x v="2"/>
    <x v="0"/>
    <x v="0"/>
    <x v="2"/>
    <n v="77.680000000000007"/>
    <n v="9"/>
    <n v="34.95600000000001"/>
    <n v="734.07600000000002"/>
    <d v="2019-02-04T00:00:00"/>
    <d v="1899-12-30T13:21:00"/>
    <s v="Billetera electrónica"/>
    <n v="699.12"/>
    <n v="34.956000000000003"/>
    <n v="9.8000000000000007"/>
    <n v="2"/>
  </r>
  <r>
    <s v="NuevaFactura6842"/>
    <x v="0"/>
    <x v="0"/>
    <x v="0"/>
    <x v="0"/>
    <x v="2"/>
    <n v="35.54"/>
    <n v="10"/>
    <n v="17.77"/>
    <n v="373.17"/>
    <d v="2019-01-04T00:00:00"/>
    <d v="1899-12-30T13:34:00"/>
    <s v="Billetera electrónica"/>
    <n v="355.4"/>
    <n v="17.77"/>
    <n v="7"/>
    <n v="1"/>
  </r>
  <r>
    <s v="NuevaFactura6927"/>
    <x v="1"/>
    <x v="1"/>
    <x v="0"/>
    <x v="1"/>
    <x v="4"/>
    <n v="91.4"/>
    <n v="7"/>
    <n v="31.990000000000006"/>
    <n v="671.79"/>
    <d v="2019-02-03T00:00:00"/>
    <d v="1899-12-30T10:19:00"/>
    <s v="Efectivo"/>
    <n v="639.79999999999995"/>
    <n v="31.99"/>
    <n v="9.5"/>
    <n v="2"/>
  </r>
  <r>
    <s v="NuevaFactura3340"/>
    <x v="1"/>
    <x v="1"/>
    <x v="1"/>
    <x v="1"/>
    <x v="1"/>
    <n v="27.85"/>
    <n v="7"/>
    <n v="9.7475000000000023"/>
    <n v="204.69749999999999"/>
    <d v="2019-03-14T00:00:00"/>
    <d v="1899-12-30T17:20:00"/>
    <s v="Billetera electrónica"/>
    <n v="194.95"/>
    <n v="9.7475000000000005"/>
    <n v="6"/>
    <n v="3"/>
  </r>
  <r>
    <s v="NuevaFactura7366"/>
    <x v="1"/>
    <x v="1"/>
    <x v="0"/>
    <x v="1"/>
    <x v="5"/>
    <n v="70.989999999999995"/>
    <n v="10"/>
    <n v="35.494999999999997"/>
    <n v="745.39499999999998"/>
    <d v="2019-03-20T00:00:00"/>
    <d v="1899-12-30T16:28:00"/>
    <s v="Efectivo"/>
    <n v="709.9"/>
    <n v="35.494999999999997"/>
    <n v="5.7"/>
    <n v="3"/>
  </r>
  <r>
    <s v="NuevaFactura7991"/>
    <x v="2"/>
    <x v="2"/>
    <x v="1"/>
    <x v="0"/>
    <x v="4"/>
    <n v="96.68"/>
    <n v="3"/>
    <n v="14.502000000000002"/>
    <n v="304.54199999999997"/>
    <d v="2019-01-26T00:00:00"/>
    <d v="1899-12-30T19:56:00"/>
    <s v="Billetera electrónica"/>
    <n v="290.04000000000002"/>
    <n v="14.502000000000001"/>
    <n v="6.4"/>
    <n v="1"/>
  </r>
  <r>
    <s v="NuevaFactura8897"/>
    <x v="0"/>
    <x v="0"/>
    <x v="0"/>
    <x v="1"/>
    <x v="0"/>
    <n v="15.87"/>
    <n v="10"/>
    <n v="7.9349999999999996"/>
    <n v="166.63499999999999"/>
    <d v="2019-03-13T00:00:00"/>
    <d v="1899-12-30T16:40:00"/>
    <s v="Efectivo"/>
    <n v="158.69999999999999"/>
    <n v="7.9349999999999996"/>
    <n v="5.8"/>
    <n v="3"/>
  </r>
  <r>
    <s v="NuevaFactura4196"/>
    <x v="2"/>
    <x v="2"/>
    <x v="1"/>
    <x v="0"/>
    <x v="1"/>
    <n v="95.64"/>
    <n v="4"/>
    <n v="19.128"/>
    <n v="401.68799999999999"/>
    <d v="2019-03-16T00:00:00"/>
    <d v="1899-12-30T18:51:00"/>
    <s v="Efectivo"/>
    <n v="382.56"/>
    <n v="19.128"/>
    <n v="7.9"/>
    <n v="3"/>
  </r>
  <r>
    <s v="NuevaFactura7101"/>
    <x v="0"/>
    <x v="0"/>
    <x v="0"/>
    <x v="1"/>
    <x v="5"/>
    <n v="51.34"/>
    <n v="8"/>
    <n v="20.536000000000001"/>
    <n v="431.25599999999997"/>
    <d v="2019-01-31T00:00:00"/>
    <d v="1899-12-30T10:00:00"/>
    <s v="Billetera electrónica"/>
    <n v="410.72"/>
    <n v="20.536000000000001"/>
    <n v="7.6"/>
    <n v="1"/>
  </r>
  <r>
    <s v="NuevaFactura9405"/>
    <x v="1"/>
    <x v="1"/>
    <x v="1"/>
    <x v="0"/>
    <x v="5"/>
    <n v="23.82"/>
    <n v="5"/>
    <n v="5.9550000000000001"/>
    <n v="125.05500000000001"/>
    <d v="2019-01-28T00:00:00"/>
    <d v="1899-12-30T19:24:00"/>
    <s v="Billetera electrónica"/>
    <n v="119.1"/>
    <n v="5.9550000000000001"/>
    <n v="5.4"/>
    <n v="1"/>
  </r>
  <r>
    <s v="NuevaFactura8897"/>
    <x v="2"/>
    <x v="2"/>
    <x v="1"/>
    <x v="1"/>
    <x v="2"/>
    <n v="73.28"/>
    <n v="5"/>
    <n v="18.32"/>
    <n v="384.72"/>
    <d v="2019-01-24T00:00:00"/>
    <d v="1899-12-30T15:05:00"/>
    <s v="Billetera electrónica"/>
    <n v="366.4"/>
    <n v="18.32"/>
    <n v="8.4"/>
    <n v="1"/>
  </r>
  <r>
    <s v="NuevaFactura3437"/>
    <x v="1"/>
    <x v="1"/>
    <x v="0"/>
    <x v="0"/>
    <x v="4"/>
    <n v="38.6"/>
    <n v="3"/>
    <n v="5.7900000000000009"/>
    <n v="121.59"/>
    <d v="2019-03-28T00:00:00"/>
    <d v="1899-12-30T13:57:00"/>
    <s v="Billetera electrónica"/>
    <n v="115.8"/>
    <n v="5.79"/>
    <n v="7.5"/>
    <n v="3"/>
  </r>
  <r>
    <s v="NuevaFactura4521"/>
    <x v="2"/>
    <x v="2"/>
    <x v="0"/>
    <x v="0"/>
    <x v="2"/>
    <n v="94.49"/>
    <n v="8"/>
    <n v="37.795999999999999"/>
    <n v="793.71600000000001"/>
    <d v="2019-03-03T00:00:00"/>
    <d v="1899-12-30T19:00:00"/>
    <s v="Billetera electrónica"/>
    <n v="755.92"/>
    <n v="37.795999999999999"/>
    <n v="7.5"/>
    <n v="3"/>
  </r>
  <r>
    <s v="NuevaFactura1863"/>
    <x v="0"/>
    <x v="0"/>
    <x v="1"/>
    <x v="1"/>
    <x v="1"/>
    <n v="97.16"/>
    <n v="1"/>
    <n v="4.8580000000000005"/>
    <n v="102.018"/>
    <d v="2019-03-08T00:00:00"/>
    <d v="1899-12-30T20:38:00"/>
    <s v="Billetera electrónica"/>
    <n v="97.16"/>
    <n v="4.8579999999999997"/>
    <n v="7.2"/>
    <n v="3"/>
  </r>
  <r>
    <s v="NuevaFactura2001"/>
    <x v="2"/>
    <x v="2"/>
    <x v="0"/>
    <x v="1"/>
    <x v="3"/>
    <n v="88.31"/>
    <n v="1"/>
    <n v="4.4155000000000006"/>
    <n v="92.725499999999997"/>
    <d v="2019-02-15T00:00:00"/>
    <d v="1899-12-30T17:38:00"/>
    <s v="Tarjeta de crédito"/>
    <n v="88.31"/>
    <n v="4.4154999999999998"/>
    <n v="5.2"/>
    <n v="2"/>
  </r>
  <r>
    <s v="NuevaFactura4418"/>
    <x v="1"/>
    <x v="1"/>
    <x v="1"/>
    <x v="1"/>
    <x v="4"/>
    <n v="77.56"/>
    <n v="10"/>
    <n v="38.78"/>
    <n v="814.38"/>
    <d v="2019-03-14T00:00:00"/>
    <d v="1899-12-30T20:35:00"/>
    <s v="Billetera electrónica"/>
    <n v="775.6"/>
    <n v="38.78"/>
    <n v="6.9"/>
    <n v="3"/>
  </r>
  <r>
    <s v="NuevaFactura9398"/>
    <x v="2"/>
    <x v="2"/>
    <x v="1"/>
    <x v="0"/>
    <x v="5"/>
    <n v="47.44"/>
    <n v="1"/>
    <n v="2.3719999999999999"/>
    <n v="49.811999999999998"/>
    <d v="2019-02-22T00:00:00"/>
    <d v="1899-12-30T18:19:00"/>
    <s v="Tarjeta de crédito"/>
    <n v="47.44"/>
    <n v="2.3719999999999999"/>
    <n v="6.8"/>
    <n v="2"/>
  </r>
  <r>
    <s v="NuevaFactura7714"/>
    <x v="1"/>
    <x v="1"/>
    <x v="1"/>
    <x v="0"/>
    <x v="5"/>
    <n v="12.19"/>
    <n v="8"/>
    <n v="4.8760000000000003"/>
    <n v="102.396"/>
    <d v="2019-03-13T00:00:00"/>
    <d v="1899-12-30T12:47:00"/>
    <s v="Billetera electrónica"/>
    <n v="97.52"/>
    <n v="4.8760000000000003"/>
    <n v="6.8"/>
    <n v="3"/>
  </r>
  <r>
    <s v="NuevaFactura6661"/>
    <x v="0"/>
    <x v="0"/>
    <x v="0"/>
    <x v="1"/>
    <x v="4"/>
    <n v="18.850000000000001"/>
    <n v="10"/>
    <n v="9.4250000000000007"/>
    <n v="197.92500000000001"/>
    <d v="2019-02-27T00:00:00"/>
    <d v="1899-12-30T18:24:00"/>
    <s v="Billetera electrónica"/>
    <n v="188.5"/>
    <n v="9.4250000000000007"/>
    <n v="5.6"/>
    <n v="2"/>
  </r>
  <r>
    <s v="NuevaFactura9383"/>
    <x v="2"/>
    <x v="2"/>
    <x v="1"/>
    <x v="0"/>
    <x v="5"/>
    <n v="41.09"/>
    <n v="10"/>
    <n v="20.545000000000002"/>
    <n v="431.44499999999999"/>
    <d v="2019-02-28T00:00:00"/>
    <d v="1899-12-30T14:42:00"/>
    <s v="Efectivo"/>
    <n v="410.9"/>
    <n v="20.545000000000002"/>
    <n v="7.3"/>
    <n v="2"/>
  </r>
  <r>
    <s v="NuevaFactura1152"/>
    <x v="1"/>
    <x v="1"/>
    <x v="1"/>
    <x v="1"/>
    <x v="5"/>
    <n v="99.82"/>
    <n v="2"/>
    <n v="9.9819999999999993"/>
    <n v="209.62200000000001"/>
    <d v="2019-01-02T00:00:00"/>
    <d v="1899-12-30T18:09:00"/>
    <s v="Tarjeta de crédito"/>
    <n v="199.64"/>
    <n v="9.9819999999999993"/>
    <n v="6.7"/>
    <n v="1"/>
  </r>
  <r>
    <s v="NuevaFactura6361"/>
    <x v="1"/>
    <x v="1"/>
    <x v="0"/>
    <x v="1"/>
    <x v="5"/>
    <n v="48.71"/>
    <n v="1"/>
    <n v="2.4355000000000002"/>
    <n v="51.145499999999998"/>
    <d v="2019-03-26T00:00:00"/>
    <d v="1899-12-30T19:20:00"/>
    <s v="Efectivo"/>
    <n v="48.71"/>
    <n v="2.4355000000000002"/>
    <n v="4.0999999999999996"/>
    <n v="3"/>
  </r>
  <r>
    <s v="NuevaFactura4473"/>
    <x v="2"/>
    <x v="2"/>
    <x v="1"/>
    <x v="1"/>
    <x v="1"/>
    <n v="75.88"/>
    <n v="7"/>
    <n v="26.558"/>
    <n v="557.71799999999996"/>
    <d v="2019-01-24T00:00:00"/>
    <d v="1899-12-30T10:38:00"/>
    <s v="Billetera electrónica"/>
    <n v="531.16"/>
    <n v="26.558"/>
    <n v="8.9"/>
    <n v="1"/>
  </r>
  <r>
    <s v="NuevaFactura6340"/>
    <x v="0"/>
    <x v="0"/>
    <x v="0"/>
    <x v="1"/>
    <x v="2"/>
    <n v="63.56"/>
    <n v="10"/>
    <n v="31.78"/>
    <n v="667.38"/>
    <d v="2019-01-16T00:00:00"/>
    <d v="1899-12-30T17:59:00"/>
    <s v="Efectivo"/>
    <n v="635.6"/>
    <n v="31.78"/>
    <n v="4.3"/>
    <n v="1"/>
  </r>
  <r>
    <s v="NuevaFactura3932"/>
    <x v="1"/>
    <x v="1"/>
    <x v="0"/>
    <x v="0"/>
    <x v="2"/>
    <n v="15.95"/>
    <n v="6"/>
    <n v="4.7849999999999993"/>
    <n v="100.485"/>
    <d v="2019-02-09T00:00:00"/>
    <d v="1899-12-30T17:15:00"/>
    <s v="Tarjeta de crédito"/>
    <n v="95.7"/>
    <n v="4.7850000000000001"/>
    <n v="5.0999999999999996"/>
    <n v="2"/>
  </r>
  <r>
    <s v="NuevaFactura2255"/>
    <x v="0"/>
    <x v="0"/>
    <x v="0"/>
    <x v="1"/>
    <x v="2"/>
    <n v="60.01"/>
    <n v="4"/>
    <n v="12.002000000000001"/>
    <n v="252.042"/>
    <d v="2019-01-25T00:00:00"/>
    <d v="1899-12-30T15:54:00"/>
    <s v="Efectivo"/>
    <n v="240.04"/>
    <n v="12.002000000000001"/>
    <n v="4.5"/>
    <n v="1"/>
  </r>
  <r>
    <s v="NuevaFactura2059"/>
    <x v="2"/>
    <x v="2"/>
    <x v="1"/>
    <x v="0"/>
    <x v="5"/>
    <n v="73.52"/>
    <n v="2"/>
    <n v="7.3520000000000003"/>
    <n v="154.392"/>
    <d v="2019-01-15T00:00:00"/>
    <d v="1899-12-30T13:41:00"/>
    <s v="Billetera electrónica"/>
    <n v="147.04"/>
    <n v="7.3520000000000003"/>
    <n v="4.5999999999999996"/>
    <n v="1"/>
  </r>
  <r>
    <s v="NuevaFactura8525"/>
    <x v="1"/>
    <x v="1"/>
    <x v="0"/>
    <x v="0"/>
    <x v="4"/>
    <n v="49.79"/>
    <n v="4"/>
    <n v="9.9580000000000002"/>
    <n v="209.11799999999999"/>
    <d v="2019-03-28T00:00:00"/>
    <d v="1899-12-30T19:16:00"/>
    <s v="Tarjeta de crédito"/>
    <n v="199.16"/>
    <n v="9.9580000000000002"/>
    <n v="6.4"/>
    <n v="3"/>
  </r>
  <r>
    <s v="NuevaFactura4151"/>
    <x v="2"/>
    <x v="2"/>
    <x v="1"/>
    <x v="0"/>
    <x v="2"/>
    <n v="40.299999999999997"/>
    <n v="2"/>
    <n v="4.03"/>
    <n v="84.63"/>
    <d v="2019-03-11T00:00:00"/>
    <d v="1899-12-30T15:30:00"/>
    <s v="Billetera electrónica"/>
    <n v="80.599999999999994"/>
    <n v="4.03"/>
    <n v="4.4000000000000004"/>
    <n v="3"/>
  </r>
  <r>
    <s v="NuevaFactura5702"/>
    <x v="1"/>
    <x v="1"/>
    <x v="0"/>
    <x v="1"/>
    <x v="4"/>
    <n v="17.04"/>
    <n v="4"/>
    <n v="3.4079999999999999"/>
    <n v="71.567999999999998"/>
    <d v="2019-03-08T00:00:00"/>
    <d v="1899-12-30T20:15:00"/>
    <s v="Billetera electrónica"/>
    <n v="68.16"/>
    <n v="3.4079999999999999"/>
    <n v="7"/>
    <n v="3"/>
  </r>
  <r>
    <s v="NuevaFactura3655"/>
    <x v="1"/>
    <x v="1"/>
    <x v="1"/>
    <x v="1"/>
    <x v="0"/>
    <n v="66.14"/>
    <n v="4"/>
    <n v="13.228000000000002"/>
    <n v="277.78800000000001"/>
    <d v="2019-03-19T00:00:00"/>
    <d v="1899-12-30T12:46:00"/>
    <s v="Tarjeta de crédito"/>
    <n v="264.56"/>
    <n v="13.228"/>
    <n v="5.6"/>
    <n v="3"/>
  </r>
  <r>
    <s v="NuevaFactura7000"/>
    <x v="1"/>
    <x v="1"/>
    <x v="0"/>
    <x v="1"/>
    <x v="1"/>
    <n v="96.82"/>
    <n v="3"/>
    <n v="14.523"/>
    <n v="304.983"/>
    <d v="2019-03-30T00:00:00"/>
    <d v="1899-12-30T20:37:00"/>
    <s v="Efectivo"/>
    <n v="290.45999999999998"/>
    <n v="14.523"/>
    <n v="6.7"/>
    <n v="3"/>
  </r>
  <r>
    <s v="NuevaFactura1254"/>
    <x v="0"/>
    <x v="0"/>
    <x v="0"/>
    <x v="0"/>
    <x v="5"/>
    <n v="19.66"/>
    <n v="10"/>
    <n v="9.83"/>
    <n v="206.43"/>
    <d v="2019-03-15T00:00:00"/>
    <d v="1899-12-30T18:20:00"/>
    <s v="Tarjeta de crédito"/>
    <n v="196.6"/>
    <n v="9.83"/>
    <n v="7.2"/>
    <n v="3"/>
  </r>
  <r>
    <s v="NuevaFactura8441"/>
    <x v="2"/>
    <x v="2"/>
    <x v="0"/>
    <x v="0"/>
    <x v="0"/>
    <n v="25.32"/>
    <n v="8"/>
    <n v="10.128"/>
    <n v="212.68799999999999"/>
    <d v="2019-03-05T00:00:00"/>
    <d v="1899-12-30T20:24:00"/>
    <s v="Billetera electrónica"/>
    <n v="202.56"/>
    <n v="10.128"/>
    <n v="8.6999999999999993"/>
    <n v="3"/>
  </r>
  <r>
    <s v="NuevaFactura4128"/>
    <x v="2"/>
    <x v="2"/>
    <x v="0"/>
    <x v="0"/>
    <x v="3"/>
    <n v="98.13"/>
    <n v="1"/>
    <n v="4.9065000000000003"/>
    <n v="103.0365"/>
    <d v="2019-01-21T00:00:00"/>
    <d v="1899-12-30T17:36:00"/>
    <s v="Efectivo"/>
    <n v="98.13"/>
    <n v="4.9065000000000003"/>
    <n v="8.9"/>
    <n v="1"/>
  </r>
  <r>
    <s v="NuevaFactura7316"/>
    <x v="0"/>
    <x v="0"/>
    <x v="1"/>
    <x v="0"/>
    <x v="5"/>
    <n v="48.63"/>
    <n v="4"/>
    <n v="9.7260000000000009"/>
    <n v="204.24600000000001"/>
    <d v="2019-02-04T00:00:00"/>
    <d v="1899-12-30T15:44:00"/>
    <s v="Billetera electrónica"/>
    <n v="194.52"/>
    <n v="9.7260000000000009"/>
    <n v="7.6"/>
    <n v="2"/>
  </r>
  <r>
    <s v="NuevaFactura2082"/>
    <x v="1"/>
    <x v="1"/>
    <x v="1"/>
    <x v="1"/>
    <x v="2"/>
    <n v="55.61"/>
    <n v="7"/>
    <n v="19.4635"/>
    <n v="408.73349999999999"/>
    <d v="2019-03-23T00:00:00"/>
    <d v="1899-12-30T12:41:00"/>
    <s v="Efectivo"/>
    <n v="389.27"/>
    <n v="19.4635"/>
    <n v="8.5"/>
    <n v="3"/>
  </r>
  <r>
    <s v="NuevaFactura3093"/>
    <x v="1"/>
    <x v="1"/>
    <x v="1"/>
    <x v="1"/>
    <x v="5"/>
    <n v="64.260000000000005"/>
    <n v="7"/>
    <n v="22.491000000000003"/>
    <n v="472.31099999999998"/>
    <d v="2019-02-09T00:00:00"/>
    <d v="1899-12-30T10:00:00"/>
    <s v="Efectivo"/>
    <n v="449.82"/>
    <n v="22.491"/>
    <n v="5.7"/>
    <n v="2"/>
  </r>
  <r>
    <s v="NuevaFactura8234"/>
    <x v="0"/>
    <x v="0"/>
    <x v="0"/>
    <x v="1"/>
    <x v="2"/>
    <n v="53.3"/>
    <n v="3"/>
    <n v="7.9949999999999992"/>
    <n v="167.89500000000001"/>
    <d v="2019-01-25T00:00:00"/>
    <d v="1899-12-30T14:19:00"/>
    <s v="Billetera electrónica"/>
    <n v="159.9"/>
    <n v="7.9950000000000001"/>
    <n v="7.5"/>
    <n v="1"/>
  </r>
  <r>
    <s v="NuevaFactura6794"/>
    <x v="0"/>
    <x v="0"/>
    <x v="1"/>
    <x v="0"/>
    <x v="3"/>
    <n v="12.34"/>
    <n v="7"/>
    <n v="4.319"/>
    <n v="90.698999999999998"/>
    <d v="2019-03-04T00:00:00"/>
    <d v="1899-12-30T11:19:00"/>
    <s v="Tarjeta de crédito"/>
    <n v="86.38"/>
    <n v="4.319"/>
    <n v="6.7"/>
    <n v="3"/>
  </r>
  <r>
    <s v="NuevaFactura5628"/>
    <x v="2"/>
    <x v="2"/>
    <x v="0"/>
    <x v="0"/>
    <x v="4"/>
    <n v="20.010000000000002"/>
    <n v="9"/>
    <n v="9.0045000000000002"/>
    <n v="189.09450000000001"/>
    <d v="2019-02-06T00:00:00"/>
    <d v="1899-12-30T15:47:00"/>
    <s v="Billetera electrónica"/>
    <n v="180.09"/>
    <n v="9.0045000000000002"/>
    <n v="4.0999999999999996"/>
    <n v="2"/>
  </r>
  <r>
    <s v="NuevaFactura3018"/>
    <x v="1"/>
    <x v="1"/>
    <x v="0"/>
    <x v="0"/>
    <x v="2"/>
    <n v="60.87"/>
    <n v="1"/>
    <n v="3.0434999999999999"/>
    <n v="63.913499999999999"/>
    <d v="2019-01-24T00:00:00"/>
    <d v="1899-12-30T13:24:00"/>
    <s v="Efectivo"/>
    <n v="60.87"/>
    <n v="3.0434999999999999"/>
    <n v="5.5"/>
    <n v="1"/>
  </r>
  <r>
    <s v="NuevaFactura2951"/>
    <x v="1"/>
    <x v="1"/>
    <x v="1"/>
    <x v="1"/>
    <x v="0"/>
    <n v="89.75"/>
    <n v="1"/>
    <n v="4.4874999999999998"/>
    <n v="94.237499999999997"/>
    <d v="2019-02-06T00:00:00"/>
    <d v="1899-12-30T20:05:00"/>
    <s v="Tarjeta de crédito"/>
    <n v="89.75"/>
    <n v="4.4874999999999998"/>
    <n v="6.6"/>
    <n v="2"/>
  </r>
  <r>
    <s v="NuevaFactura2477"/>
    <x v="0"/>
    <x v="0"/>
    <x v="0"/>
    <x v="0"/>
    <x v="3"/>
    <n v="38.72"/>
    <n v="9"/>
    <n v="17.424000000000003"/>
    <n v="365.904"/>
    <d v="2019-03-20T00:00:00"/>
    <d v="1899-12-30T12:24:00"/>
    <s v="Billetera electrónica"/>
    <n v="348.48"/>
    <n v="17.423999999999999"/>
    <n v="4.2"/>
    <n v="3"/>
  </r>
  <r>
    <s v="NuevaFactura8733"/>
    <x v="2"/>
    <x v="2"/>
    <x v="1"/>
    <x v="1"/>
    <x v="0"/>
    <n v="10.75"/>
    <n v="8"/>
    <n v="4.3"/>
    <n v="90.3"/>
    <d v="2019-03-15T00:00:00"/>
    <d v="1899-12-30T14:38:00"/>
    <s v="Billetera electrónica"/>
    <n v="86"/>
    <n v="4.3"/>
    <n v="6.2"/>
    <n v="3"/>
  </r>
  <r>
    <s v="NuevaFactura7999"/>
    <x v="2"/>
    <x v="2"/>
    <x v="0"/>
    <x v="0"/>
    <x v="5"/>
    <n v="54.73"/>
    <n v="7"/>
    <n v="19.1555"/>
    <n v="402.26549999999997"/>
    <d v="2019-03-14T00:00:00"/>
    <d v="1899-12-30T19:02:00"/>
    <s v="Tarjeta de crédito"/>
    <n v="383.11"/>
    <n v="19.1555"/>
    <n v="8.5"/>
    <n v="3"/>
  </r>
  <r>
    <s v="NuevaFactura3430"/>
    <x v="1"/>
    <x v="1"/>
    <x v="1"/>
    <x v="1"/>
    <x v="1"/>
    <n v="61.41"/>
    <n v="7"/>
    <n v="21.493500000000001"/>
    <n v="451.36349999999999"/>
    <d v="2019-01-14T00:00:00"/>
    <d v="1899-12-30T10:02:00"/>
    <s v="Efectivo"/>
    <n v="429.87"/>
    <n v="21.493500000000001"/>
    <n v="9.8000000000000007"/>
    <n v="1"/>
  </r>
  <r>
    <s v="NuevaFactura4282"/>
    <x v="0"/>
    <x v="0"/>
    <x v="0"/>
    <x v="1"/>
    <x v="2"/>
    <n v="23.29"/>
    <n v="4"/>
    <n v="4.6580000000000004"/>
    <n v="97.817999999999998"/>
    <d v="2019-03-19T00:00:00"/>
    <d v="1899-12-30T11:52:00"/>
    <s v="Tarjeta de crédito"/>
    <n v="93.16"/>
    <n v="4.6580000000000004"/>
    <n v="5.9"/>
    <n v="3"/>
  </r>
  <r>
    <s v="NuevaFactura5127"/>
    <x v="1"/>
    <x v="1"/>
    <x v="0"/>
    <x v="0"/>
    <x v="4"/>
    <n v="14.87"/>
    <n v="2"/>
    <n v="1.4870000000000001"/>
    <n v="31.227"/>
    <d v="2019-02-13T00:00:00"/>
    <d v="1899-12-30T18:15:00"/>
    <s v="Tarjeta de crédito"/>
    <n v="29.74"/>
    <n v="1.4870000000000001"/>
    <n v="8.9"/>
    <n v="2"/>
  </r>
  <r>
    <s v="NuevaFactura6903"/>
    <x v="0"/>
    <x v="0"/>
    <x v="1"/>
    <x v="0"/>
    <x v="2"/>
    <n v="93.12"/>
    <n v="8"/>
    <n v="37.248000000000005"/>
    <n v="782.20799999999997"/>
    <d v="2019-02-07T00:00:00"/>
    <d v="1899-12-30T10:09:00"/>
    <s v="Efectivo"/>
    <n v="744.96"/>
    <n v="37.247999999999998"/>
    <n v="6.8"/>
    <n v="2"/>
  </r>
  <r>
    <s v="NuevaFactura6282"/>
    <x v="0"/>
    <x v="0"/>
    <x v="0"/>
    <x v="0"/>
    <x v="3"/>
    <n v="91.41"/>
    <n v="5"/>
    <n v="22.852499999999999"/>
    <n v="479.90249999999997"/>
    <d v="2019-02-25T00:00:00"/>
    <d v="1899-12-30T16:03:00"/>
    <s v="Billetera electrónica"/>
    <n v="457.05"/>
    <n v="22.852499999999999"/>
    <n v="7.1"/>
    <n v="2"/>
  </r>
  <r>
    <s v="NuevaFactura9612"/>
    <x v="1"/>
    <x v="1"/>
    <x v="0"/>
    <x v="0"/>
    <x v="1"/>
    <n v="98.84"/>
    <n v="1"/>
    <n v="4.9420000000000002"/>
    <n v="103.782"/>
    <d v="2019-02-15T00:00:00"/>
    <d v="1899-12-30T11:21:00"/>
    <s v="Efectivo"/>
    <n v="98.84"/>
    <n v="4.9420000000000002"/>
    <n v="8.4"/>
    <n v="2"/>
  </r>
  <r>
    <s v="NuevaFactura9427"/>
    <x v="1"/>
    <x v="1"/>
    <x v="0"/>
    <x v="0"/>
    <x v="4"/>
    <n v="98.7"/>
    <n v="8"/>
    <n v="39.480000000000004"/>
    <n v="829.08"/>
    <d v="2019-03-04T00:00:00"/>
    <d v="1899-12-30T20:39:00"/>
    <s v="Efectivo"/>
    <n v="789.6"/>
    <n v="39.479999999999997"/>
    <n v="7.6"/>
    <n v="3"/>
  </r>
  <r>
    <s v="NuevaFactura7802"/>
    <x v="1"/>
    <x v="1"/>
    <x v="1"/>
    <x v="0"/>
    <x v="5"/>
    <n v="62.18"/>
    <n v="10"/>
    <n v="31.09"/>
    <n v="652.89"/>
    <d v="2019-01-31T00:00:00"/>
    <d v="1899-12-30T10:33:00"/>
    <s v="Billetera electrónica"/>
    <n v="621.79999999999995"/>
    <n v="31.09"/>
    <n v="6"/>
    <n v="1"/>
  </r>
  <r>
    <s v="NuevaFactura8699"/>
    <x v="2"/>
    <x v="2"/>
    <x v="0"/>
    <x v="1"/>
    <x v="3"/>
    <n v="79.930000000000007"/>
    <n v="6"/>
    <n v="23.979000000000003"/>
    <n v="503.55900000000003"/>
    <d v="2019-01-31T00:00:00"/>
    <d v="1899-12-30T14:04:00"/>
    <s v="Efectivo"/>
    <n v="479.58"/>
    <n v="23.978999999999999"/>
    <n v="5.5"/>
    <n v="1"/>
  </r>
  <r>
    <s v="NuevaFactura8852"/>
    <x v="0"/>
    <x v="0"/>
    <x v="0"/>
    <x v="1"/>
    <x v="2"/>
    <n v="65.94"/>
    <n v="4"/>
    <n v="13.188000000000001"/>
    <n v="276.94799999999998"/>
    <d v="2019-03-24T00:00:00"/>
    <d v="1899-12-30T10:29:00"/>
    <s v="Efectivo"/>
    <n v="263.76"/>
    <n v="13.188000000000001"/>
    <n v="6"/>
    <n v="3"/>
  </r>
  <r>
    <s v="NuevaFactura2586"/>
    <x v="2"/>
    <x v="2"/>
    <x v="0"/>
    <x v="0"/>
    <x v="4"/>
    <n v="89.14"/>
    <n v="4"/>
    <n v="17.827999999999999"/>
    <n v="374.38799999999998"/>
    <d v="2019-01-07T00:00:00"/>
    <d v="1899-12-30T12:20:00"/>
    <s v="Tarjeta de crédito"/>
    <n v="356.56"/>
    <n v="17.827999999999999"/>
    <n v="7.8"/>
    <n v="1"/>
  </r>
  <r>
    <s v="NuevaFactura7610"/>
    <x v="0"/>
    <x v="0"/>
    <x v="0"/>
    <x v="0"/>
    <x v="0"/>
    <n v="27.73"/>
    <n v="5"/>
    <n v="6.932500000000001"/>
    <n v="145.58250000000001"/>
    <d v="2019-03-26T00:00:00"/>
    <d v="1899-12-30T20:21:00"/>
    <s v="Tarjeta de crédito"/>
    <n v="138.65"/>
    <n v="6.9325000000000001"/>
    <n v="4.2"/>
    <n v="3"/>
  </r>
  <r>
    <s v="NuevaFactura4891"/>
    <x v="2"/>
    <x v="2"/>
    <x v="1"/>
    <x v="1"/>
    <x v="1"/>
    <n v="75.66"/>
    <n v="5"/>
    <n v="18.914999999999999"/>
    <n v="397.21499999999997"/>
    <d v="2019-01-15T00:00:00"/>
    <d v="1899-12-30T18:22:00"/>
    <s v="Billetera electrónica"/>
    <n v="378.3"/>
    <n v="18.914999999999999"/>
    <n v="7.8"/>
    <n v="1"/>
  </r>
  <r>
    <s v="NuevaFactura9932"/>
    <x v="2"/>
    <x v="2"/>
    <x v="1"/>
    <x v="1"/>
    <x v="4"/>
    <n v="33.33"/>
    <n v="2"/>
    <n v="3.3330000000000002"/>
    <n v="69.992999999999995"/>
    <d v="2019-01-26T00:00:00"/>
    <d v="1899-12-30T14:41:00"/>
    <s v="Tarjeta de crédito"/>
    <n v="66.66"/>
    <n v="3.3330000000000002"/>
    <n v="6.4"/>
    <n v="1"/>
  </r>
  <r>
    <s v="NuevaFactura5828"/>
    <x v="2"/>
    <x v="2"/>
    <x v="0"/>
    <x v="1"/>
    <x v="3"/>
    <n v="72.599999999999994"/>
    <n v="6"/>
    <n v="21.78"/>
    <n v="457.38"/>
    <d v="2019-01-13T00:00:00"/>
    <d v="1899-12-30T19:51:00"/>
    <s v="Efectivo"/>
    <n v="435.6"/>
    <n v="21.78"/>
    <n v="6.9"/>
    <n v="1"/>
  </r>
  <r>
    <s v="NuevaFactura5814"/>
    <x v="2"/>
    <x v="2"/>
    <x v="0"/>
    <x v="0"/>
    <x v="3"/>
    <n v="23.08"/>
    <n v="6"/>
    <n v="6.9239999999999995"/>
    <n v="145.404"/>
    <d v="2019-01-24T00:00:00"/>
    <d v="1899-12-30T19:20:00"/>
    <s v="Billetera electrónica"/>
    <n v="138.47999999999999"/>
    <n v="6.9240000000000004"/>
    <n v="4.9000000000000004"/>
    <n v="1"/>
  </r>
  <r>
    <s v="NuevaFactura6874"/>
    <x v="2"/>
    <x v="2"/>
    <x v="0"/>
    <x v="1"/>
    <x v="5"/>
    <n v="51.36"/>
    <n v="1"/>
    <n v="2.5680000000000001"/>
    <n v="53.927999999999997"/>
    <d v="2019-01-16T00:00:00"/>
    <d v="1899-12-30T15:26:00"/>
    <s v="Billetera electrónica"/>
    <n v="51.36"/>
    <n v="2.5680000000000001"/>
    <n v="5.2"/>
    <n v="1"/>
  </r>
  <r>
    <s v="NuevaFactura9080"/>
    <x v="2"/>
    <x v="2"/>
    <x v="1"/>
    <x v="0"/>
    <x v="1"/>
    <n v="13.78"/>
    <n v="4"/>
    <n v="2.7560000000000002"/>
    <n v="57.875999999999998"/>
    <d v="2019-01-10T00:00:00"/>
    <d v="1899-12-30T11:10:00"/>
    <s v="Billetera electrónica"/>
    <n v="55.12"/>
    <n v="2.7559999999999998"/>
    <n v="9"/>
    <n v="1"/>
  </r>
  <r>
    <s v="NuevaFactura6982"/>
    <x v="2"/>
    <x v="2"/>
    <x v="1"/>
    <x v="0"/>
    <x v="3"/>
    <n v="34.840000000000003"/>
    <n v="4"/>
    <n v="6.9680000000000009"/>
    <n v="146.328"/>
    <d v="2019-02-10T00:00:00"/>
    <d v="1899-12-30T18:36:00"/>
    <s v="Efectivo"/>
    <n v="139.36000000000001"/>
    <n v="6.968"/>
    <n v="7.4"/>
    <n v="2"/>
  </r>
  <r>
    <s v="NuevaFactura4677"/>
    <x v="1"/>
    <x v="1"/>
    <x v="1"/>
    <x v="0"/>
    <x v="1"/>
    <n v="63.22"/>
    <n v="2"/>
    <n v="6.3220000000000001"/>
    <n v="132.762"/>
    <d v="2019-01-01T00:00:00"/>
    <d v="1899-12-30T15:51:00"/>
    <s v="Efectivo"/>
    <n v="126.44"/>
    <n v="6.3220000000000001"/>
    <n v="8.5"/>
    <n v="1"/>
  </r>
  <r>
    <s v="NuevaFactura1809"/>
    <x v="1"/>
    <x v="1"/>
    <x v="1"/>
    <x v="1"/>
    <x v="2"/>
    <n v="37"/>
    <n v="1"/>
    <n v="1.85"/>
    <n v="38.85"/>
    <d v="2019-03-06T00:00:00"/>
    <d v="1899-12-30T13:29:00"/>
    <s v="Tarjeta de crédito"/>
    <n v="37"/>
    <n v="1.85"/>
    <n v="7.9"/>
    <n v="3"/>
  </r>
  <r>
    <s v="NuevaFactura6204"/>
    <x v="2"/>
    <x v="2"/>
    <x v="1"/>
    <x v="0"/>
    <x v="2"/>
    <n v="77.040000000000006"/>
    <n v="3"/>
    <n v="11.556000000000001"/>
    <n v="242.67599999999999"/>
    <d v="2019-02-11T00:00:00"/>
    <d v="1899-12-30T10:39:00"/>
    <s v="Tarjeta de crédito"/>
    <n v="231.12"/>
    <n v="11.555999999999999"/>
    <n v="7.2"/>
    <n v="2"/>
  </r>
  <r>
    <s v="NuevaFactura1900"/>
    <x v="1"/>
    <x v="1"/>
    <x v="1"/>
    <x v="1"/>
    <x v="1"/>
    <n v="83.08"/>
    <n v="1"/>
    <n v="4.1539999999999999"/>
    <n v="87.233999999999995"/>
    <d v="2019-01-23T00:00:00"/>
    <d v="1899-12-30T17:16:00"/>
    <s v="Billetera electrónica"/>
    <n v="83.08"/>
    <n v="4.1539999999999999"/>
    <n v="6.4"/>
    <n v="1"/>
  </r>
  <r>
    <s v="NuevaFactura2094"/>
    <x v="2"/>
    <x v="2"/>
    <x v="1"/>
    <x v="0"/>
    <x v="5"/>
    <n v="30.37"/>
    <n v="3"/>
    <n v="4.5555000000000003"/>
    <n v="95.665499999999994"/>
    <d v="2019-03-28T00:00:00"/>
    <d v="1899-12-30T13:41:00"/>
    <s v="Billetera electrónica"/>
    <n v="91.11"/>
    <n v="4.5555000000000003"/>
    <n v="5.0999999999999996"/>
    <n v="3"/>
  </r>
  <r>
    <s v="NuevaFactura9536"/>
    <x v="0"/>
    <x v="0"/>
    <x v="1"/>
    <x v="1"/>
    <x v="4"/>
    <n v="11.53"/>
    <n v="7"/>
    <n v="4.0354999999999999"/>
    <n v="84.745500000000007"/>
    <d v="2019-01-28T00:00:00"/>
    <d v="1899-12-30T17:35:00"/>
    <s v="Efectivo"/>
    <n v="80.709999999999994"/>
    <n v="4.0354999999999999"/>
    <n v="8.1"/>
    <n v="1"/>
  </r>
  <r>
    <s v="NuevaFactura9282"/>
    <x v="0"/>
    <x v="0"/>
    <x v="0"/>
    <x v="1"/>
    <x v="4"/>
    <n v="41.66"/>
    <n v="6"/>
    <n v="12.497999999999999"/>
    <n v="262.45800000000003"/>
    <d v="2019-01-02T00:00:00"/>
    <d v="1899-12-30T15:24:00"/>
    <s v="Billetera electrónica"/>
    <n v="249.96"/>
    <n v="12.497999999999999"/>
    <n v="5.6"/>
    <n v="1"/>
  </r>
  <r>
    <s v="NuevaFactura3378"/>
    <x v="0"/>
    <x v="0"/>
    <x v="1"/>
    <x v="1"/>
    <x v="0"/>
    <n v="59.77"/>
    <n v="2"/>
    <n v="5.9770000000000003"/>
    <n v="125.517"/>
    <d v="2019-03-11T00:00:00"/>
    <d v="1899-12-30T12:01:00"/>
    <s v="Tarjeta de crédito"/>
    <n v="119.54"/>
    <n v="5.9770000000000003"/>
    <n v="5.8"/>
    <n v="3"/>
  </r>
  <r>
    <s v="NuevaFactura7885"/>
    <x v="0"/>
    <x v="0"/>
    <x v="0"/>
    <x v="0"/>
    <x v="4"/>
    <n v="98.66"/>
    <n v="9"/>
    <n v="44.396999999999998"/>
    <n v="932.33699999999999"/>
    <d v="2019-02-19T00:00:00"/>
    <d v="1899-12-30T15:07:00"/>
    <s v="Efectivo"/>
    <n v="887.94"/>
    <n v="44.396999999999998"/>
    <n v="8.4"/>
    <n v="2"/>
  </r>
  <r>
    <s v="NuevaFactura3601"/>
    <x v="2"/>
    <x v="2"/>
    <x v="1"/>
    <x v="1"/>
    <x v="5"/>
    <n v="94.13"/>
    <n v="5"/>
    <n v="23.532499999999999"/>
    <n v="494.1825"/>
    <d v="2019-02-25T00:00:00"/>
    <d v="1899-12-30T19:39:00"/>
    <s v="Tarjeta de crédito"/>
    <n v="470.65"/>
    <n v="23.532499999999999"/>
    <n v="4.8"/>
    <n v="2"/>
  </r>
  <r>
    <s v="NuevaFactura8051"/>
    <x v="2"/>
    <x v="2"/>
    <x v="1"/>
    <x v="1"/>
    <x v="3"/>
    <n v="93.39"/>
    <n v="6"/>
    <n v="28.017000000000003"/>
    <n v="588.35699999999997"/>
    <d v="2019-03-27T00:00:00"/>
    <d v="1899-12-30T19:18:00"/>
    <s v="Billetera electrónica"/>
    <n v="560.34"/>
    <n v="28.016999999999999"/>
    <n v="10"/>
    <n v="3"/>
  </r>
  <r>
    <s v="NuevaFactura9371"/>
    <x v="0"/>
    <x v="0"/>
    <x v="1"/>
    <x v="1"/>
    <x v="1"/>
    <n v="97.16"/>
    <n v="1"/>
    <n v="4.8580000000000005"/>
    <n v="102.018"/>
    <d v="2019-03-08T00:00:00"/>
    <d v="1899-12-30T20:38:00"/>
    <s v="Billetera electrónica"/>
    <n v="97.16"/>
    <n v="4.8579999999999997"/>
    <n v="7.2"/>
    <n v="3"/>
  </r>
  <r>
    <s v="NuevaFactura5673"/>
    <x v="2"/>
    <x v="2"/>
    <x v="0"/>
    <x v="0"/>
    <x v="2"/>
    <n v="21.9"/>
    <n v="3"/>
    <n v="3.2849999999999997"/>
    <n v="68.984999999999999"/>
    <d v="2019-01-09T00:00:00"/>
    <d v="1899-12-30T18:43:00"/>
    <s v="Billetera electrónica"/>
    <n v="65.7"/>
    <n v="3.2850000000000001"/>
    <n v="4.7"/>
    <n v="1"/>
  </r>
  <r>
    <s v="NuevaFactura7472"/>
    <x v="0"/>
    <x v="0"/>
    <x v="0"/>
    <x v="1"/>
    <x v="4"/>
    <n v="49.38"/>
    <n v="7"/>
    <n v="17.283000000000001"/>
    <n v="362.94299999999998"/>
    <d v="2019-03-27T00:00:00"/>
    <d v="1899-12-30T20:35:00"/>
    <s v="Tarjeta de crédito"/>
    <n v="345.66"/>
    <n v="17.283000000000001"/>
    <n v="7.3"/>
    <n v="3"/>
  </r>
  <r>
    <s v="NuevaFactura4498"/>
    <x v="0"/>
    <x v="0"/>
    <x v="1"/>
    <x v="1"/>
    <x v="4"/>
    <n v="33.880000000000003"/>
    <n v="8"/>
    <n v="13.552000000000001"/>
    <n v="284.59199999999998"/>
    <d v="2019-01-19T00:00:00"/>
    <d v="1899-12-30T20:29:00"/>
    <s v="Billetera electrónica"/>
    <n v="271.04000000000002"/>
    <n v="13.552"/>
    <n v="9.6"/>
    <n v="1"/>
  </r>
  <r>
    <s v="NuevaFactura4551"/>
    <x v="1"/>
    <x v="1"/>
    <x v="0"/>
    <x v="0"/>
    <x v="3"/>
    <n v="35.22"/>
    <n v="6"/>
    <n v="10.566000000000001"/>
    <n v="221.886"/>
    <d v="2019-03-14T00:00:00"/>
    <d v="1899-12-30T13:49:00"/>
    <s v="Billetera electrónica"/>
    <n v="211.32"/>
    <n v="10.566000000000001"/>
    <n v="6.5"/>
    <n v="3"/>
  </r>
  <r>
    <s v="NuevaFactura1188"/>
    <x v="1"/>
    <x v="1"/>
    <x v="1"/>
    <x v="1"/>
    <x v="1"/>
    <n v="55.87"/>
    <n v="10"/>
    <n v="27.934999999999999"/>
    <n v="586.63499999999999"/>
    <d v="2019-01-15T00:00:00"/>
    <d v="1899-12-30T15:01:00"/>
    <s v="Efectivo"/>
    <n v="558.70000000000005"/>
    <n v="27.934999999999999"/>
    <n v="5.8"/>
    <n v="1"/>
  </r>
  <r>
    <s v="NuevaFactura2835"/>
    <x v="2"/>
    <x v="2"/>
    <x v="0"/>
    <x v="1"/>
    <x v="4"/>
    <n v="93.4"/>
    <n v="2"/>
    <n v="9.3400000000000016"/>
    <n v="196.14"/>
    <d v="2019-03-30T00:00:00"/>
    <d v="1899-12-30T16:34:00"/>
    <s v="Efectivo"/>
    <n v="186.8"/>
    <n v="9.34"/>
    <n v="5.5"/>
    <n v="3"/>
  </r>
  <r>
    <s v="NuevaFactura8055"/>
    <x v="0"/>
    <x v="0"/>
    <x v="1"/>
    <x v="1"/>
    <x v="1"/>
    <n v="34.56"/>
    <n v="5"/>
    <n v="8.64"/>
    <n v="181.44"/>
    <d v="2019-02-17T00:00:00"/>
    <d v="1899-12-30T11:15:00"/>
    <s v="Billetera electrónica"/>
    <n v="172.8"/>
    <n v="8.64"/>
    <n v="9.9"/>
    <n v="2"/>
  </r>
  <r>
    <s v="NuevaFactura6134"/>
    <x v="2"/>
    <x v="2"/>
    <x v="0"/>
    <x v="1"/>
    <x v="2"/>
    <n v="36.909999999999997"/>
    <n v="7"/>
    <n v="12.918500000000002"/>
    <n v="271.2885"/>
    <d v="2019-02-10T00:00:00"/>
    <d v="1899-12-30T13:51:00"/>
    <s v="Billetera electrónica"/>
    <n v="258.37"/>
    <n v="12.9185"/>
    <n v="6.7"/>
    <n v="2"/>
  </r>
  <r>
    <s v="NuevaFactura1239"/>
    <x v="1"/>
    <x v="1"/>
    <x v="0"/>
    <x v="0"/>
    <x v="0"/>
    <n v="10.16"/>
    <n v="5"/>
    <n v="2.54"/>
    <n v="53.34"/>
    <d v="2019-02-24T00:00:00"/>
    <d v="1899-12-30T13:08:00"/>
    <s v="Billetera electrónica"/>
    <n v="50.8"/>
    <n v="2.54"/>
    <n v="4.0999999999999996"/>
    <n v="2"/>
  </r>
  <r>
    <s v="NuevaFactura7861"/>
    <x v="1"/>
    <x v="1"/>
    <x v="0"/>
    <x v="0"/>
    <x v="1"/>
    <n v="60.95"/>
    <n v="1"/>
    <n v="3.0475000000000003"/>
    <n v="63.997500000000002"/>
    <d v="2019-02-18T00:00:00"/>
    <d v="1899-12-30T11:40:00"/>
    <s v="Billetera electrónica"/>
    <n v="60.95"/>
    <n v="3.0474999999999999"/>
    <n v="5.9"/>
    <n v="2"/>
  </r>
  <r>
    <s v="NuevaFactura4507"/>
    <x v="2"/>
    <x v="2"/>
    <x v="1"/>
    <x v="1"/>
    <x v="0"/>
    <n v="18.11"/>
    <n v="10"/>
    <n v="9.0549999999999997"/>
    <n v="190.155"/>
    <d v="2019-03-13T00:00:00"/>
    <d v="1899-12-30T11:46:00"/>
    <s v="Billetera electrónica"/>
    <n v="181.1"/>
    <n v="9.0549999999999997"/>
    <n v="5.9"/>
    <n v="3"/>
  </r>
  <r>
    <s v="NuevaFactura5017"/>
    <x v="2"/>
    <x v="2"/>
    <x v="1"/>
    <x v="1"/>
    <x v="1"/>
    <n v="22.01"/>
    <n v="6"/>
    <n v="6.6030000000000006"/>
    <n v="138.66300000000001"/>
    <d v="2019-01-02T00:00:00"/>
    <d v="1899-12-30T18:50:00"/>
    <s v="Efectivo"/>
    <n v="132.06"/>
    <n v="6.6029999999999998"/>
    <n v="7.6"/>
    <n v="1"/>
  </r>
  <r>
    <s v="NuevaFactura5958"/>
    <x v="1"/>
    <x v="1"/>
    <x v="1"/>
    <x v="0"/>
    <x v="4"/>
    <n v="39.43"/>
    <n v="6"/>
    <n v="11.829000000000001"/>
    <n v="248.40899999999999"/>
    <d v="2019-03-25T00:00:00"/>
    <d v="1899-12-30T20:18:00"/>
    <s v="Tarjeta de crédito"/>
    <n v="236.58"/>
    <n v="11.829000000000001"/>
    <n v="9.4"/>
    <n v="3"/>
  </r>
  <r>
    <s v="NuevaFactura2376"/>
    <x v="2"/>
    <x v="2"/>
    <x v="0"/>
    <x v="1"/>
    <x v="2"/>
    <n v="36.909999999999997"/>
    <n v="7"/>
    <n v="12.918500000000002"/>
    <n v="271.2885"/>
    <d v="2019-02-10T00:00:00"/>
    <d v="1899-12-30T13:51:00"/>
    <s v="Billetera electrónica"/>
    <n v="258.37"/>
    <n v="12.9185"/>
    <n v="6.7"/>
    <n v="2"/>
  </r>
  <r>
    <s v="NuevaFactura7716"/>
    <x v="0"/>
    <x v="0"/>
    <x v="0"/>
    <x v="1"/>
    <x v="2"/>
    <n v="62.65"/>
    <n v="4"/>
    <n v="12.530000000000001"/>
    <n v="263.13"/>
    <d v="2019-01-05T00:00:00"/>
    <d v="1899-12-30T11:25:00"/>
    <s v="Efectivo"/>
    <n v="250.6"/>
    <n v="12.53"/>
    <n v="4.2"/>
    <n v="1"/>
  </r>
  <r>
    <s v="NuevaFactura8594"/>
    <x v="2"/>
    <x v="2"/>
    <x v="0"/>
    <x v="0"/>
    <x v="0"/>
    <n v="72.11"/>
    <n v="9"/>
    <n v="32.4495"/>
    <n v="681.43949999999995"/>
    <d v="2019-01-28T00:00:00"/>
    <d v="1899-12-30T13:53:00"/>
    <s v="Tarjeta de crédito"/>
    <n v="648.99"/>
    <n v="32.4495"/>
    <n v="7.7"/>
    <n v="1"/>
  </r>
  <r>
    <s v="NuevaFactura6783"/>
    <x v="1"/>
    <x v="1"/>
    <x v="1"/>
    <x v="0"/>
    <x v="5"/>
    <n v="12.19"/>
    <n v="8"/>
    <n v="4.8760000000000003"/>
    <n v="102.396"/>
    <d v="2019-03-13T00:00:00"/>
    <d v="1899-12-30T12:47:00"/>
    <s v="Billetera electrónica"/>
    <n v="97.52"/>
    <n v="4.8760000000000003"/>
    <n v="6.8"/>
    <n v="3"/>
  </r>
  <r>
    <s v="NuevaFactura3120"/>
    <x v="1"/>
    <x v="1"/>
    <x v="1"/>
    <x v="1"/>
    <x v="1"/>
    <n v="96.37"/>
    <n v="7"/>
    <n v="33.729500000000002"/>
    <n v="708.31949999999995"/>
    <d v="2019-01-09T00:00:00"/>
    <d v="1899-12-30T11:40:00"/>
    <s v="Efectivo"/>
    <n v="674.59"/>
    <n v="33.729500000000002"/>
    <n v="6"/>
    <n v="1"/>
  </r>
  <r>
    <s v="NuevaFactura3920"/>
    <x v="2"/>
    <x v="2"/>
    <x v="0"/>
    <x v="0"/>
    <x v="4"/>
    <n v="29.15"/>
    <n v="3"/>
    <n v="4.3724999999999996"/>
    <n v="91.822500000000005"/>
    <d v="2019-03-27T00:00:00"/>
    <d v="1899-12-30T20:29:00"/>
    <s v="Tarjeta de crédito"/>
    <n v="87.45"/>
    <n v="4.3724999999999996"/>
    <n v="7.3"/>
    <n v="3"/>
  </r>
  <r>
    <s v="NuevaFactura2941"/>
    <x v="0"/>
    <x v="0"/>
    <x v="1"/>
    <x v="0"/>
    <x v="1"/>
    <n v="28.96"/>
    <n v="1"/>
    <n v="1.4480000000000002"/>
    <n v="30.408000000000001"/>
    <d v="2019-02-07T00:00:00"/>
    <d v="1899-12-30T10:18:00"/>
    <s v="Tarjeta de crédito"/>
    <n v="28.96"/>
    <n v="1.448"/>
    <n v="6.2"/>
    <n v="2"/>
  </r>
  <r>
    <s v="NuevaFactura6142"/>
    <x v="2"/>
    <x v="2"/>
    <x v="1"/>
    <x v="1"/>
    <x v="3"/>
    <n v="13.69"/>
    <n v="6"/>
    <n v="4.1070000000000002"/>
    <n v="86.247"/>
    <d v="2019-02-13T00:00:00"/>
    <d v="1899-12-30T13:59:00"/>
    <s v="Efectivo"/>
    <n v="82.14"/>
    <n v="4.1070000000000002"/>
    <n v="6.3"/>
    <n v="2"/>
  </r>
  <r>
    <s v="NuevaFactura2464"/>
    <x v="2"/>
    <x v="2"/>
    <x v="1"/>
    <x v="1"/>
    <x v="0"/>
    <n v="87.87"/>
    <n v="10"/>
    <n v="43.935000000000002"/>
    <n v="922.63499999999999"/>
    <d v="2019-03-29T00:00:00"/>
    <d v="1899-12-30T10:25:00"/>
    <s v="Billetera electrónica"/>
    <n v="878.7"/>
    <n v="43.935000000000002"/>
    <n v="5.0999999999999996"/>
    <n v="3"/>
  </r>
  <r>
    <s v="NuevaFactura9557"/>
    <x v="1"/>
    <x v="1"/>
    <x v="0"/>
    <x v="1"/>
    <x v="0"/>
    <n v="60.47"/>
    <n v="3"/>
    <n v="9.0705000000000009"/>
    <n v="190.48050000000001"/>
    <d v="2019-01-14T00:00:00"/>
    <d v="1899-12-30T10:55:00"/>
    <s v="Tarjeta de crédito"/>
    <n v="181.41"/>
    <n v="9.0704999999999991"/>
    <n v="5.6"/>
    <n v="1"/>
  </r>
  <r>
    <s v="NuevaFactura5617"/>
    <x v="2"/>
    <x v="2"/>
    <x v="1"/>
    <x v="1"/>
    <x v="5"/>
    <n v="99.89"/>
    <n v="2"/>
    <n v="9.9890000000000008"/>
    <n v="209.76900000000001"/>
    <d v="2019-02-26T00:00:00"/>
    <d v="1899-12-30T11:48:00"/>
    <s v="Billetera electrónica"/>
    <n v="199.78"/>
    <n v="9.9890000000000008"/>
    <n v="7.1"/>
    <n v="2"/>
  </r>
  <r>
    <s v="NuevaFactura4858"/>
    <x v="0"/>
    <x v="0"/>
    <x v="1"/>
    <x v="0"/>
    <x v="5"/>
    <n v="94.67"/>
    <n v="4"/>
    <n v="18.934000000000001"/>
    <n v="397.61399999999998"/>
    <d v="2019-03-11T00:00:00"/>
    <d v="1899-12-30T12:04:00"/>
    <s v="Efectivo"/>
    <n v="378.68"/>
    <n v="18.934000000000001"/>
    <n v="6.8"/>
    <n v="3"/>
  </r>
  <r>
    <s v="NuevaFactura8518"/>
    <x v="1"/>
    <x v="1"/>
    <x v="0"/>
    <x v="1"/>
    <x v="2"/>
    <n v="56.11"/>
    <n v="2"/>
    <n v="5.6110000000000007"/>
    <n v="117.831"/>
    <d v="2019-02-02T00:00:00"/>
    <d v="1899-12-30T10:11:00"/>
    <s v="Efectivo"/>
    <n v="112.22"/>
    <n v="5.6109999999999998"/>
    <n v="6.3"/>
    <n v="2"/>
  </r>
  <r>
    <s v="NuevaFactura2564"/>
    <x v="2"/>
    <x v="2"/>
    <x v="0"/>
    <x v="0"/>
    <x v="1"/>
    <n v="26.26"/>
    <n v="7"/>
    <n v="9.1910000000000007"/>
    <n v="193.011"/>
    <d v="2019-02-02T00:00:00"/>
    <d v="1899-12-30T19:40:00"/>
    <s v="Efectivo"/>
    <n v="183.82"/>
    <n v="9.1910000000000007"/>
    <n v="9.9"/>
    <n v="2"/>
  </r>
  <r>
    <s v="NuevaFactura2686"/>
    <x v="1"/>
    <x v="1"/>
    <x v="1"/>
    <x v="1"/>
    <x v="3"/>
    <n v="95.49"/>
    <n v="7"/>
    <n v="33.421500000000002"/>
    <n v="701.85149999999999"/>
    <d v="2019-02-22T00:00:00"/>
    <d v="1899-12-30T18:17:00"/>
    <s v="Billetera electrónica"/>
    <n v="668.43"/>
    <n v="33.421500000000002"/>
    <n v="8.6999999999999993"/>
    <n v="2"/>
  </r>
  <r>
    <s v="NuevaFactura9917"/>
    <x v="0"/>
    <x v="0"/>
    <x v="1"/>
    <x v="0"/>
    <x v="4"/>
    <n v="10.96"/>
    <n v="10"/>
    <n v="5.48"/>
    <n v="115.08"/>
    <d v="2019-02-02T00:00:00"/>
    <d v="1899-12-30T20:48:00"/>
    <s v="Billetera electrónica"/>
    <n v="109.6"/>
    <n v="5.48"/>
    <n v="6"/>
    <n v="2"/>
  </r>
  <r>
    <s v="NuevaFactura1426"/>
    <x v="1"/>
    <x v="1"/>
    <x v="1"/>
    <x v="0"/>
    <x v="5"/>
    <n v="64.989999999999995"/>
    <n v="1"/>
    <n v="3.2494999999999998"/>
    <n v="68.239500000000007"/>
    <d v="2019-01-26T00:00:00"/>
    <d v="1899-12-30T10:06:00"/>
    <s v="Tarjeta de crédito"/>
    <n v="64.989999999999995"/>
    <n v="3.2494999999999998"/>
    <n v="4.5"/>
    <n v="1"/>
  </r>
  <r>
    <s v="NuevaFactura4945"/>
    <x v="1"/>
    <x v="1"/>
    <x v="0"/>
    <x v="0"/>
    <x v="5"/>
    <n v="43.46"/>
    <n v="6"/>
    <n v="13.038"/>
    <n v="273.798"/>
    <d v="2019-02-07T00:00:00"/>
    <d v="1899-12-30T17:55:00"/>
    <s v="Billetera electrónica"/>
    <n v="260.76"/>
    <n v="13.038"/>
    <n v="8.5"/>
    <n v="2"/>
  </r>
  <r>
    <s v="NuevaFactura9500"/>
    <x v="0"/>
    <x v="0"/>
    <x v="1"/>
    <x v="1"/>
    <x v="5"/>
    <n v="30.61"/>
    <n v="1"/>
    <n v="1.5305"/>
    <n v="32.140500000000003"/>
    <d v="2019-01-23T00:00:00"/>
    <d v="1899-12-30T12:20:00"/>
    <s v="Billetera electrónica"/>
    <n v="30.61"/>
    <n v="1.5305"/>
    <n v="5.2"/>
    <n v="1"/>
  </r>
  <r>
    <s v="NuevaFactura8541"/>
    <x v="0"/>
    <x v="0"/>
    <x v="1"/>
    <x v="1"/>
    <x v="5"/>
    <n v="89.69"/>
    <n v="1"/>
    <n v="4.4844999999999997"/>
    <n v="94.174499999999995"/>
    <d v="2019-01-11T00:00:00"/>
    <d v="1899-12-30T11:20:00"/>
    <s v="Billetera electrónica"/>
    <n v="89.69"/>
    <n v="4.4844999999999997"/>
    <n v="4.9000000000000004"/>
    <n v="1"/>
  </r>
  <r>
    <s v="NuevaFactura9843"/>
    <x v="0"/>
    <x v="0"/>
    <x v="1"/>
    <x v="0"/>
    <x v="2"/>
    <n v="28.32"/>
    <n v="5"/>
    <n v="7.08"/>
    <n v="148.68"/>
    <d v="2019-03-11T00:00:00"/>
    <d v="1899-12-30T13:28:00"/>
    <s v="Billetera electrónica"/>
    <n v="141.6"/>
    <n v="7.08"/>
    <n v="6.2"/>
    <n v="3"/>
  </r>
  <r>
    <s v="NuevaFactura5759"/>
    <x v="0"/>
    <x v="0"/>
    <x v="0"/>
    <x v="1"/>
    <x v="3"/>
    <n v="88.63"/>
    <n v="3"/>
    <n v="13.294499999999999"/>
    <n v="279.18450000000001"/>
    <d v="2019-03-02T00:00:00"/>
    <d v="1899-12-30T17:36:00"/>
    <s v="Billetera electrónica"/>
    <n v="265.89"/>
    <n v="13.294499999999999"/>
    <n v="6"/>
    <n v="3"/>
  </r>
  <r>
    <s v="NuevaFactura5185"/>
    <x v="1"/>
    <x v="1"/>
    <x v="0"/>
    <x v="1"/>
    <x v="5"/>
    <n v="96.98"/>
    <n v="4"/>
    <n v="19.396000000000001"/>
    <n v="407.31599999999997"/>
    <d v="2019-02-06T00:00:00"/>
    <d v="1899-12-30T17:20:00"/>
    <s v="Billetera electrónica"/>
    <n v="387.92"/>
    <n v="19.396000000000001"/>
    <n v="9.4"/>
    <n v="2"/>
  </r>
  <r>
    <s v="NuevaFactura6985"/>
    <x v="0"/>
    <x v="0"/>
    <x v="0"/>
    <x v="0"/>
    <x v="3"/>
    <n v="21.98"/>
    <n v="7"/>
    <n v="7.6930000000000014"/>
    <n v="161.553"/>
    <d v="2019-01-10T00:00:00"/>
    <d v="1899-12-30T16:42:00"/>
    <s v="Billetera electrónica"/>
    <n v="153.86000000000001"/>
    <n v="7.6929999999999996"/>
    <n v="5.0999999999999996"/>
    <n v="1"/>
  </r>
  <r>
    <s v="NuevaFactura5148"/>
    <x v="0"/>
    <x v="0"/>
    <x v="1"/>
    <x v="1"/>
    <x v="1"/>
    <n v="58.03"/>
    <n v="2"/>
    <n v="5.8030000000000008"/>
    <n v="121.863"/>
    <d v="2019-03-10T00:00:00"/>
    <d v="1899-12-30T20:46:00"/>
    <s v="Billetera electrónica"/>
    <n v="116.06"/>
    <n v="5.8029999999999999"/>
    <n v="8.8000000000000007"/>
    <n v="3"/>
  </r>
  <r>
    <s v="NuevaFactura2003"/>
    <x v="0"/>
    <x v="0"/>
    <x v="0"/>
    <x v="0"/>
    <x v="3"/>
    <n v="40.049999999999997"/>
    <n v="4"/>
    <n v="8.01"/>
    <n v="168.21"/>
    <d v="2019-01-25T00:00:00"/>
    <d v="1899-12-30T11:40:00"/>
    <s v="Efectivo"/>
    <n v="160.19999999999999"/>
    <n v="8.01"/>
    <n v="9.6999999999999993"/>
    <n v="1"/>
  </r>
  <r>
    <s v="NuevaFactura2183"/>
    <x v="1"/>
    <x v="1"/>
    <x v="1"/>
    <x v="1"/>
    <x v="5"/>
    <n v="76.52"/>
    <n v="5"/>
    <n v="19.13"/>
    <n v="401.73"/>
    <d v="2019-03-25T00:00:00"/>
    <d v="1899-12-30T10:23:00"/>
    <s v="Efectivo"/>
    <n v="382.6"/>
    <n v="19.13"/>
    <n v="9.9"/>
    <n v="3"/>
  </r>
  <r>
    <s v="NuevaFactura9822"/>
    <x v="1"/>
    <x v="1"/>
    <x v="0"/>
    <x v="1"/>
    <x v="4"/>
    <n v="59.59"/>
    <n v="4"/>
    <n v="11.918000000000001"/>
    <n v="250.27799999999999"/>
    <d v="2019-01-19T00:00:00"/>
    <d v="1899-12-30T12:46:00"/>
    <s v="Efectivo"/>
    <n v="238.36"/>
    <n v="11.917999999999999"/>
    <n v="9.8000000000000007"/>
    <n v="1"/>
  </r>
  <r>
    <s v="NuevaFactura6356"/>
    <x v="1"/>
    <x v="1"/>
    <x v="0"/>
    <x v="0"/>
    <x v="4"/>
    <n v="72.52"/>
    <n v="8"/>
    <n v="29.007999999999999"/>
    <n v="609.16800000000001"/>
    <d v="2019-03-30T00:00:00"/>
    <d v="1899-12-30T19:26:00"/>
    <s v="Tarjeta de crédito"/>
    <n v="580.16"/>
    <n v="29.007999999999999"/>
    <n v="4"/>
    <n v="3"/>
  </r>
  <r>
    <s v="NuevaFactura4013"/>
    <x v="2"/>
    <x v="2"/>
    <x v="1"/>
    <x v="1"/>
    <x v="1"/>
    <n v="45.35"/>
    <n v="6"/>
    <n v="13.605000000000002"/>
    <n v="285.70499999999998"/>
    <d v="2019-01-31T00:00:00"/>
    <d v="1899-12-30T13:44:00"/>
    <s v="Billetera electrónica"/>
    <n v="272.10000000000002"/>
    <n v="13.605"/>
    <n v="6.1"/>
    <n v="1"/>
  </r>
  <r>
    <s v="NuevaFactura1224"/>
    <x v="2"/>
    <x v="2"/>
    <x v="1"/>
    <x v="1"/>
    <x v="5"/>
    <n v="39.21"/>
    <n v="4"/>
    <n v="7.8420000000000005"/>
    <n v="164.68199999999999"/>
    <d v="2019-01-16T00:00:00"/>
    <d v="1899-12-30T20:03:00"/>
    <s v="Tarjeta de crédito"/>
    <n v="156.84"/>
    <n v="7.8419999999999996"/>
    <n v="9"/>
    <n v="1"/>
  </r>
  <r>
    <s v="NuevaFactura3260"/>
    <x v="0"/>
    <x v="0"/>
    <x v="1"/>
    <x v="0"/>
    <x v="4"/>
    <n v="54.27"/>
    <n v="5"/>
    <n v="13.567500000000003"/>
    <n v="284.91750000000002"/>
    <d v="2019-03-13T00:00:00"/>
    <d v="1899-12-30T14:16:00"/>
    <s v="Billetera electrónica"/>
    <n v="271.35000000000002"/>
    <n v="13.567500000000001"/>
    <n v="4.5999999999999996"/>
    <n v="3"/>
  </r>
  <r>
    <s v="NuevaFactura1265"/>
    <x v="0"/>
    <x v="0"/>
    <x v="0"/>
    <x v="1"/>
    <x v="2"/>
    <n v="33.840000000000003"/>
    <n v="9"/>
    <n v="15.228000000000003"/>
    <n v="319.78800000000001"/>
    <d v="2019-03-21T00:00:00"/>
    <d v="1899-12-30T16:21:00"/>
    <s v="Billetera electrónica"/>
    <n v="304.56"/>
    <n v="15.228"/>
    <n v="8.8000000000000007"/>
    <n v="3"/>
  </r>
  <r>
    <s v="NuevaFactura1232"/>
    <x v="0"/>
    <x v="0"/>
    <x v="1"/>
    <x v="1"/>
    <x v="0"/>
    <n v="56"/>
    <n v="3"/>
    <n v="8.4"/>
    <n v="176.4"/>
    <d v="2019-02-28T00:00:00"/>
    <d v="1899-12-30T19:33:00"/>
    <s v="Billetera electrónica"/>
    <n v="168"/>
    <n v="8.4"/>
    <n v="4.8"/>
    <n v="2"/>
  </r>
  <r>
    <s v="NuevaFactura1557"/>
    <x v="2"/>
    <x v="2"/>
    <x v="1"/>
    <x v="1"/>
    <x v="1"/>
    <n v="60.3"/>
    <n v="1"/>
    <n v="3.0150000000000001"/>
    <n v="63.314999999999998"/>
    <d v="2019-02-28T00:00:00"/>
    <d v="1899-12-30T17:38:00"/>
    <s v="Efectivo"/>
    <n v="60.3"/>
    <n v="3.0150000000000001"/>
    <n v="6"/>
    <n v="2"/>
  </r>
  <r>
    <s v="NuevaFactura6579"/>
    <x v="1"/>
    <x v="1"/>
    <x v="1"/>
    <x v="1"/>
    <x v="4"/>
    <n v="77.56"/>
    <n v="10"/>
    <n v="38.78"/>
    <n v="814.38"/>
    <d v="2019-03-14T00:00:00"/>
    <d v="1899-12-30T20:35:00"/>
    <s v="Billetera electrónica"/>
    <n v="775.6"/>
    <n v="38.78"/>
    <n v="6.9"/>
    <n v="3"/>
  </r>
  <r>
    <s v="NuevaFactura6563"/>
    <x v="0"/>
    <x v="0"/>
    <x v="0"/>
    <x v="1"/>
    <x v="2"/>
    <n v="62.65"/>
    <n v="4"/>
    <n v="12.530000000000001"/>
    <n v="263.13"/>
    <d v="2019-01-05T00:00:00"/>
    <d v="1899-12-30T11:25:00"/>
    <s v="Efectivo"/>
    <n v="250.6"/>
    <n v="12.53"/>
    <n v="4.2"/>
    <n v="1"/>
  </r>
  <r>
    <s v="NuevaFactura4229"/>
    <x v="2"/>
    <x v="2"/>
    <x v="0"/>
    <x v="1"/>
    <x v="4"/>
    <n v="53.72"/>
    <n v="1"/>
    <n v="2.6859999999999999"/>
    <n v="56.405999999999999"/>
    <d v="2019-03-01T00:00:00"/>
    <d v="1899-12-30T20:03:00"/>
    <s v="Billetera electrónica"/>
    <n v="53.72"/>
    <n v="2.6859999999999999"/>
    <n v="6.4"/>
    <n v="3"/>
  </r>
  <r>
    <s v="NuevaFactura8588"/>
    <x v="1"/>
    <x v="1"/>
    <x v="1"/>
    <x v="0"/>
    <x v="1"/>
    <n v="47.65"/>
    <n v="3"/>
    <n v="7.1475"/>
    <n v="150.0975"/>
    <d v="2019-03-28T00:00:00"/>
    <d v="1899-12-30T12:58:00"/>
    <s v="Tarjeta de crédito"/>
    <n v="142.94999999999999"/>
    <n v="7.1475"/>
    <n v="9.5"/>
    <n v="3"/>
  </r>
  <r>
    <s v="NuevaFactura4585"/>
    <x v="1"/>
    <x v="1"/>
    <x v="0"/>
    <x v="0"/>
    <x v="1"/>
    <n v="88.55"/>
    <n v="8"/>
    <n v="35.42"/>
    <n v="743.82"/>
    <d v="2019-03-19T00:00:00"/>
    <d v="1899-12-30T15:29:00"/>
    <s v="Billetera electrónica"/>
    <n v="708.4"/>
    <n v="35.42"/>
    <n v="4.7"/>
    <n v="3"/>
  </r>
  <r>
    <s v="NuevaFactura4877"/>
    <x v="0"/>
    <x v="0"/>
    <x v="1"/>
    <x v="1"/>
    <x v="3"/>
    <n v="60.87"/>
    <n v="2"/>
    <n v="6.0869999999999997"/>
    <n v="127.827"/>
    <d v="2019-03-09T00:00:00"/>
    <d v="1899-12-30T12:37:00"/>
    <s v="Billetera electrónica"/>
    <n v="121.74"/>
    <n v="6.0869999999999997"/>
    <n v="8.6999999999999993"/>
    <n v="3"/>
  </r>
  <r>
    <s v="NuevaFactura5721"/>
    <x v="1"/>
    <x v="1"/>
    <x v="0"/>
    <x v="0"/>
    <x v="0"/>
    <n v="98.21"/>
    <n v="3"/>
    <n v="14.7315"/>
    <n v="309.36149999999998"/>
    <d v="2019-02-05T00:00:00"/>
    <d v="1899-12-30T10:41:00"/>
    <s v="Tarjeta de crédito"/>
    <n v="294.63"/>
    <n v="14.7315"/>
    <n v="7.8"/>
    <n v="2"/>
  </r>
  <r>
    <s v="NuevaFactura5308"/>
    <x v="0"/>
    <x v="0"/>
    <x v="0"/>
    <x v="1"/>
    <x v="1"/>
    <n v="72.2"/>
    <n v="7"/>
    <n v="25.270000000000003"/>
    <n v="530.66999999999996"/>
    <d v="2019-03-26T00:00:00"/>
    <d v="1899-12-30T20:14:00"/>
    <s v="Billetera electrónica"/>
    <n v="505.4"/>
    <n v="25.27"/>
    <n v="4.3"/>
    <n v="3"/>
  </r>
  <r>
    <s v="NuevaFactura9942"/>
    <x v="0"/>
    <x v="0"/>
    <x v="1"/>
    <x v="1"/>
    <x v="5"/>
    <n v="74.099999999999994"/>
    <n v="1"/>
    <n v="3.7050000000000001"/>
    <n v="77.805000000000007"/>
    <d v="2019-01-25T00:00:00"/>
    <d v="1899-12-30T11:05:00"/>
    <s v="Efectivo"/>
    <n v="74.099999999999994"/>
    <n v="3.7050000000000001"/>
    <n v="9.1999999999999993"/>
    <n v="1"/>
  </r>
  <r>
    <s v="NuevaFactura2180"/>
    <x v="2"/>
    <x v="2"/>
    <x v="1"/>
    <x v="0"/>
    <x v="2"/>
    <n v="77.040000000000006"/>
    <n v="3"/>
    <n v="11.556000000000001"/>
    <n v="242.67599999999999"/>
    <d v="2019-02-11T00:00:00"/>
    <d v="1899-12-30T10:39:00"/>
    <s v="Tarjeta de crédito"/>
    <n v="231.12"/>
    <n v="11.555999999999999"/>
    <n v="7.2"/>
    <n v="2"/>
  </r>
  <r>
    <s v="NuevaFactura6126"/>
    <x v="1"/>
    <x v="1"/>
    <x v="1"/>
    <x v="0"/>
    <x v="3"/>
    <n v="23.75"/>
    <n v="9"/>
    <n v="10.6875"/>
    <n v="224.4375"/>
    <d v="2019-01-31T00:00:00"/>
    <d v="1899-12-30T12:02:00"/>
    <s v="Efectivo"/>
    <n v="213.75"/>
    <n v="10.6875"/>
    <n v="9.5"/>
    <n v="1"/>
  </r>
  <r>
    <s v="NuevaFactura6735"/>
    <x v="0"/>
    <x v="0"/>
    <x v="1"/>
    <x v="1"/>
    <x v="4"/>
    <n v="13.79"/>
    <n v="5"/>
    <n v="3.4474999999999998"/>
    <n v="72.397499999999994"/>
    <d v="2019-01-11T00:00:00"/>
    <d v="1899-12-30T19:07:00"/>
    <s v="Tarjeta de crédito"/>
    <n v="68.95"/>
    <n v="3.4474999999999998"/>
    <n v="7.8"/>
    <n v="1"/>
  </r>
  <r>
    <s v="NuevaFactura8531"/>
    <x v="1"/>
    <x v="1"/>
    <x v="1"/>
    <x v="1"/>
    <x v="1"/>
    <n v="58.76"/>
    <n v="10"/>
    <n v="29.380000000000003"/>
    <n v="616.98"/>
    <d v="2019-01-29T00:00:00"/>
    <d v="1899-12-30T14:26:00"/>
    <s v="Billetera electrónica"/>
    <n v="587.6"/>
    <n v="29.38"/>
    <n v="9"/>
    <n v="1"/>
  </r>
  <r>
    <s v="NuevaFactura5778"/>
    <x v="2"/>
    <x v="2"/>
    <x v="0"/>
    <x v="0"/>
    <x v="5"/>
    <n v="54.73"/>
    <n v="7"/>
    <n v="19.1555"/>
    <n v="402.26549999999997"/>
    <d v="2019-03-14T00:00:00"/>
    <d v="1899-12-30T19:02:00"/>
    <s v="Tarjeta de crédito"/>
    <n v="383.11"/>
    <n v="19.1555"/>
    <n v="8.5"/>
    <n v="3"/>
  </r>
  <r>
    <s v="NuevaFactura4489"/>
    <x v="2"/>
    <x v="2"/>
    <x v="1"/>
    <x v="0"/>
    <x v="4"/>
    <n v="88.36"/>
    <n v="5"/>
    <n v="22.090000000000003"/>
    <n v="463.89"/>
    <d v="2019-01-25T00:00:00"/>
    <d v="1899-12-30T19:48:00"/>
    <s v="Efectivo"/>
    <n v="441.8"/>
    <n v="22.09"/>
    <n v="9.6"/>
    <n v="1"/>
  </r>
  <r>
    <s v="NuevaFactura8082"/>
    <x v="0"/>
    <x v="0"/>
    <x v="0"/>
    <x v="1"/>
    <x v="2"/>
    <n v="62.65"/>
    <n v="4"/>
    <n v="12.530000000000001"/>
    <n v="263.13"/>
    <d v="2019-01-05T00:00:00"/>
    <d v="1899-12-30T11:25:00"/>
    <s v="Efectivo"/>
    <n v="250.6"/>
    <n v="12.53"/>
    <n v="4.2"/>
    <n v="1"/>
  </r>
  <r>
    <s v="NuevaFactura2436"/>
    <x v="0"/>
    <x v="0"/>
    <x v="0"/>
    <x v="1"/>
    <x v="4"/>
    <n v="83.77"/>
    <n v="2"/>
    <n v="8.3770000000000007"/>
    <n v="175.917"/>
    <d v="2019-01-15T00:00:00"/>
    <d v="1899-12-30T10:54:00"/>
    <s v="Tarjeta de crédito"/>
    <n v="167.54"/>
    <n v="8.3770000000000007"/>
    <n v="7"/>
    <n v="1"/>
  </r>
  <r>
    <s v="NuevaFactura7012"/>
    <x v="2"/>
    <x v="2"/>
    <x v="1"/>
    <x v="1"/>
    <x v="3"/>
    <n v="97.74"/>
    <n v="4"/>
    <n v="19.548000000000002"/>
    <n v="410.50799999999998"/>
    <d v="2019-03-12T00:00:00"/>
    <d v="1899-12-30T19:53:00"/>
    <s v="Billetera electrónica"/>
    <n v="390.96"/>
    <n v="19.547999999999998"/>
    <n v="6.4"/>
    <n v="3"/>
  </r>
  <r>
    <s v="NuevaFactura6389"/>
    <x v="1"/>
    <x v="1"/>
    <x v="1"/>
    <x v="1"/>
    <x v="4"/>
    <n v="40.520000000000003"/>
    <n v="5"/>
    <n v="10.130000000000003"/>
    <n v="212.73"/>
    <d v="2019-02-03T00:00:00"/>
    <d v="1899-12-30T15:19:00"/>
    <s v="Efectivo"/>
    <n v="202.6"/>
    <n v="10.130000000000001"/>
    <n v="4.5"/>
    <n v="2"/>
  </r>
  <r>
    <s v="NuevaFactura1592"/>
    <x v="1"/>
    <x v="1"/>
    <x v="0"/>
    <x v="0"/>
    <x v="3"/>
    <n v="15.49"/>
    <n v="2"/>
    <n v="1.5490000000000002"/>
    <n v="32.529000000000003"/>
    <d v="2019-01-16T00:00:00"/>
    <d v="1899-12-30T15:10:00"/>
    <s v="Efectivo"/>
    <n v="30.98"/>
    <n v="1.5489999999999999"/>
    <n v="6.3"/>
    <n v="1"/>
  </r>
  <r>
    <s v="NuevaFactura2888"/>
    <x v="0"/>
    <x v="0"/>
    <x v="0"/>
    <x v="1"/>
    <x v="2"/>
    <n v="25.91"/>
    <n v="6"/>
    <n v="7.7730000000000006"/>
    <n v="163.233"/>
    <d v="2019-02-05T00:00:00"/>
    <d v="1899-12-30T10:16:00"/>
    <s v="Billetera electrónica"/>
    <n v="155.46"/>
    <n v="7.7729999999999997"/>
    <n v="8.6999999999999993"/>
    <n v="2"/>
  </r>
  <r>
    <s v="NuevaFactura9531"/>
    <x v="1"/>
    <x v="1"/>
    <x v="1"/>
    <x v="1"/>
    <x v="5"/>
    <n v="99.82"/>
    <n v="2"/>
    <n v="9.9819999999999993"/>
    <n v="209.62200000000001"/>
    <d v="2019-01-02T00:00:00"/>
    <d v="1899-12-30T18:09:00"/>
    <s v="Tarjeta de crédito"/>
    <n v="199.64"/>
    <n v="9.9819999999999993"/>
    <n v="6.7"/>
    <n v="1"/>
  </r>
  <r>
    <s v="NuevaFactura5167"/>
    <x v="0"/>
    <x v="0"/>
    <x v="0"/>
    <x v="0"/>
    <x v="2"/>
    <n v="21.54"/>
    <n v="9"/>
    <n v="9.6929999999999996"/>
    <n v="203.553"/>
    <d v="2019-01-07T00:00:00"/>
    <d v="1899-12-30T11:44:00"/>
    <s v="Tarjeta de crédito"/>
    <n v="193.86"/>
    <n v="9.6929999999999996"/>
    <n v="8.8000000000000007"/>
    <n v="1"/>
  </r>
  <r>
    <s v="NuevaFactura7175"/>
    <x v="2"/>
    <x v="2"/>
    <x v="0"/>
    <x v="0"/>
    <x v="3"/>
    <n v="20.18"/>
    <n v="4"/>
    <n v="4.0360000000000005"/>
    <n v="84.756"/>
    <d v="2019-02-13T00:00:00"/>
    <d v="1899-12-30T12:14:00"/>
    <s v="Tarjeta de crédito"/>
    <n v="80.72"/>
    <n v="4.0359999999999996"/>
    <n v="5"/>
    <n v="2"/>
  </r>
  <r>
    <s v="NuevaFactura5717"/>
    <x v="1"/>
    <x v="1"/>
    <x v="0"/>
    <x v="0"/>
    <x v="0"/>
    <n v="29.67"/>
    <n v="7"/>
    <n v="10.384500000000001"/>
    <n v="218.0745"/>
    <d v="2019-03-11T00:00:00"/>
    <d v="1899-12-30T18:58:00"/>
    <s v="Tarjeta de crédito"/>
    <n v="207.69"/>
    <n v="10.384499999999999"/>
    <n v="8.1"/>
    <n v="3"/>
  </r>
  <r>
    <s v="NuevaFactura2600"/>
    <x v="2"/>
    <x v="2"/>
    <x v="1"/>
    <x v="1"/>
    <x v="4"/>
    <n v="72.39"/>
    <n v="2"/>
    <n v="7.2390000000000008"/>
    <n v="152.01900000000001"/>
    <d v="2019-01-13T00:00:00"/>
    <d v="1899-12-30T19:55:00"/>
    <s v="Tarjeta de crédito"/>
    <n v="144.78"/>
    <n v="7.2389999999999999"/>
    <n v="8.1"/>
    <n v="1"/>
  </r>
  <r>
    <s v="NuevaFactura5302"/>
    <x v="1"/>
    <x v="1"/>
    <x v="1"/>
    <x v="1"/>
    <x v="0"/>
    <n v="64.08"/>
    <n v="7"/>
    <n v="22.428000000000001"/>
    <n v="470.988"/>
    <d v="2019-01-20T00:00:00"/>
    <d v="1899-12-30T12:27:00"/>
    <s v="Billetera electrónica"/>
    <n v="448.56"/>
    <n v="22.428000000000001"/>
    <n v="7.6"/>
    <n v="1"/>
  </r>
  <r>
    <s v="NuevaFactura4213"/>
    <x v="1"/>
    <x v="1"/>
    <x v="1"/>
    <x v="1"/>
    <x v="0"/>
    <n v="70.209999999999994"/>
    <n v="6"/>
    <n v="21.063000000000002"/>
    <n v="442.32299999999998"/>
    <d v="2019-03-30T00:00:00"/>
    <d v="1899-12-30T14:58:00"/>
    <s v="Efectivo"/>
    <n v="421.26"/>
    <n v="21.062999999999999"/>
    <n v="7.4"/>
    <n v="3"/>
  </r>
  <r>
    <s v="NuevaFactura3356"/>
    <x v="0"/>
    <x v="0"/>
    <x v="0"/>
    <x v="1"/>
    <x v="4"/>
    <n v="92.29"/>
    <n v="5"/>
    <n v="23.072500000000005"/>
    <n v="484.52249999999998"/>
    <d v="2019-02-20T00:00:00"/>
    <d v="1899-12-30T15:55:00"/>
    <s v="Tarjeta de crédito"/>
    <n v="461.45"/>
    <n v="23.072500000000002"/>
    <n v="9"/>
    <n v="2"/>
  </r>
  <r>
    <s v="NuevaFactura9967"/>
    <x v="2"/>
    <x v="2"/>
    <x v="0"/>
    <x v="0"/>
    <x v="3"/>
    <n v="98.13"/>
    <n v="1"/>
    <n v="4.9065000000000003"/>
    <n v="103.0365"/>
    <d v="2019-01-21T00:00:00"/>
    <d v="1899-12-30T17:36:00"/>
    <s v="Efectivo"/>
    <n v="98.13"/>
    <n v="4.9065000000000003"/>
    <n v="8.9"/>
    <n v="1"/>
  </r>
  <r>
    <s v="NuevaFactura4507"/>
    <x v="0"/>
    <x v="0"/>
    <x v="1"/>
    <x v="0"/>
    <x v="2"/>
    <n v="93.69"/>
    <n v="7"/>
    <n v="32.791499999999999"/>
    <n v="688.62149999999997"/>
    <d v="2019-03-10T00:00:00"/>
    <d v="1899-12-30T18:44:00"/>
    <s v="Tarjeta de crédito"/>
    <n v="655.83"/>
    <n v="32.791499999999999"/>
    <n v="4.5"/>
    <n v="3"/>
  </r>
  <r>
    <s v="NuevaFactura8364"/>
    <x v="0"/>
    <x v="0"/>
    <x v="1"/>
    <x v="0"/>
    <x v="3"/>
    <n v="89.48"/>
    <n v="5"/>
    <n v="22.370000000000005"/>
    <n v="469.77"/>
    <d v="2019-03-30T00:00:00"/>
    <d v="1899-12-30T10:18:00"/>
    <s v="Efectivo"/>
    <n v="447.4"/>
    <n v="22.37"/>
    <n v="7.4"/>
    <n v="3"/>
  </r>
  <r>
    <s v="NuevaFactura5529"/>
    <x v="1"/>
    <x v="1"/>
    <x v="0"/>
    <x v="0"/>
    <x v="2"/>
    <n v="88.61"/>
    <n v="1"/>
    <n v="4.4305000000000003"/>
    <n v="93.040499999999994"/>
    <d v="2019-01-19T00:00:00"/>
    <d v="1899-12-30T10:21:00"/>
    <s v="Efectivo"/>
    <n v="88.61"/>
    <n v="4.4305000000000003"/>
    <n v="7.7"/>
    <n v="1"/>
  </r>
  <r>
    <s v="NuevaFactura7773"/>
    <x v="1"/>
    <x v="1"/>
    <x v="0"/>
    <x v="1"/>
    <x v="3"/>
    <n v="48.91"/>
    <n v="5"/>
    <n v="12.227499999999999"/>
    <n v="256.77749999999997"/>
    <d v="2019-03-09T00:00:00"/>
    <d v="1899-12-30T10:17:00"/>
    <s v="Efectivo"/>
    <n v="244.55"/>
    <n v="12.227499999999999"/>
    <n v="6.6"/>
    <n v="3"/>
  </r>
  <r>
    <s v="NuevaFactura5081"/>
    <x v="2"/>
    <x v="2"/>
    <x v="1"/>
    <x v="1"/>
    <x v="0"/>
    <n v="92.78"/>
    <n v="1"/>
    <n v="4.6390000000000002"/>
    <n v="97.418999999999997"/>
    <d v="2019-03-15T00:00:00"/>
    <d v="1899-12-30T10:50:00"/>
    <s v="Tarjeta de crédito"/>
    <n v="92.78"/>
    <n v="4.6390000000000002"/>
    <n v="9.8000000000000007"/>
    <n v="3"/>
  </r>
  <r>
    <s v="NuevaFactura8779"/>
    <x v="0"/>
    <x v="0"/>
    <x v="1"/>
    <x v="1"/>
    <x v="4"/>
    <n v="66.52"/>
    <n v="4"/>
    <n v="13.304"/>
    <n v="279.38400000000001"/>
    <d v="2019-03-02T00:00:00"/>
    <d v="1899-12-30T18:14:00"/>
    <s v="Billetera electrónica"/>
    <n v="266.08"/>
    <n v="13.304"/>
    <n v="6.9"/>
    <n v="3"/>
  </r>
  <r>
    <s v="NuevaFactura3700"/>
    <x v="1"/>
    <x v="1"/>
    <x v="1"/>
    <x v="0"/>
    <x v="3"/>
    <n v="98.8"/>
    <n v="2"/>
    <n v="9.8800000000000008"/>
    <n v="207.48"/>
    <d v="2019-02-21T00:00:00"/>
    <d v="1899-12-30T11:39:00"/>
    <s v="Efectivo"/>
    <n v="197.6"/>
    <n v="9.8800000000000008"/>
    <n v="7.7"/>
    <n v="2"/>
  </r>
  <r>
    <s v="NuevaFactura9393"/>
    <x v="1"/>
    <x v="1"/>
    <x v="1"/>
    <x v="0"/>
    <x v="5"/>
    <n v="45.44"/>
    <n v="7"/>
    <n v="15.904"/>
    <n v="333.98399999999998"/>
    <d v="2019-01-23T00:00:00"/>
    <d v="1899-12-30T11:15:00"/>
    <s v="Efectivo"/>
    <n v="318.08"/>
    <n v="15.904"/>
    <n v="9.1999999999999993"/>
    <n v="1"/>
  </r>
  <r>
    <s v="NuevaFactura5500"/>
    <x v="2"/>
    <x v="2"/>
    <x v="1"/>
    <x v="0"/>
    <x v="4"/>
    <n v="48.51"/>
    <n v="7"/>
    <n v="16.9785"/>
    <n v="356.54849999999999"/>
    <d v="2019-01-25T00:00:00"/>
    <d v="1899-12-30T13:30:00"/>
    <s v="Tarjeta de crédito"/>
    <n v="339.57"/>
    <n v="16.9785"/>
    <n v="5.2"/>
    <n v="1"/>
  </r>
  <r>
    <s v="NuevaFactura8999"/>
    <x v="2"/>
    <x v="2"/>
    <x v="1"/>
    <x v="1"/>
    <x v="4"/>
    <n v="72.39"/>
    <n v="2"/>
    <n v="7.2390000000000008"/>
    <n v="152.01900000000001"/>
    <d v="2019-01-13T00:00:00"/>
    <d v="1899-12-30T19:55:00"/>
    <s v="Tarjeta de crédito"/>
    <n v="144.78"/>
    <n v="7.2389999999999999"/>
    <n v="8.1"/>
    <n v="1"/>
  </r>
  <r>
    <s v="NuevaFactura9636"/>
    <x v="0"/>
    <x v="0"/>
    <x v="1"/>
    <x v="0"/>
    <x v="1"/>
    <n v="46.61"/>
    <n v="2"/>
    <n v="4.6610000000000005"/>
    <n v="97.881"/>
    <d v="2019-02-26T00:00:00"/>
    <d v="1899-12-30T12:28:00"/>
    <s v="Tarjeta de crédito"/>
    <n v="93.22"/>
    <n v="4.6609999999999996"/>
    <n v="6.6"/>
    <n v="2"/>
  </r>
  <r>
    <s v="NuevaFactura7783"/>
    <x v="1"/>
    <x v="1"/>
    <x v="0"/>
    <x v="0"/>
    <x v="5"/>
    <n v="10.18"/>
    <n v="8"/>
    <n v="4.0720000000000001"/>
    <n v="85.512"/>
    <d v="2019-03-30T00:00:00"/>
    <d v="1899-12-30T12:51:00"/>
    <s v="Tarjeta de crédito"/>
    <n v="81.44"/>
    <n v="4.0720000000000001"/>
    <n v="9.5"/>
    <n v="3"/>
  </r>
  <r>
    <s v="NuevaFactura9589"/>
    <x v="2"/>
    <x v="2"/>
    <x v="1"/>
    <x v="1"/>
    <x v="1"/>
    <n v="79.39"/>
    <n v="10"/>
    <n v="39.695"/>
    <n v="833.59500000000003"/>
    <d v="2019-02-07T00:00:00"/>
    <d v="1899-12-30T20:24:00"/>
    <s v="Efectivo"/>
    <n v="793.9"/>
    <n v="39.695"/>
    <n v="6.2"/>
    <n v="2"/>
  </r>
  <r>
    <s v="NuevaFactura2401"/>
    <x v="0"/>
    <x v="0"/>
    <x v="1"/>
    <x v="1"/>
    <x v="5"/>
    <n v="21.32"/>
    <n v="1"/>
    <n v="1.0660000000000001"/>
    <n v="22.385999999999999"/>
    <d v="2019-01-26T00:00:00"/>
    <d v="1899-12-30T12:43:00"/>
    <s v="Efectivo"/>
    <n v="21.32"/>
    <n v="1.0660000000000001"/>
    <n v="5.9"/>
    <n v="1"/>
  </r>
  <r>
    <s v="NuevaFactura1497"/>
    <x v="2"/>
    <x v="2"/>
    <x v="0"/>
    <x v="1"/>
    <x v="0"/>
    <n v="64.36"/>
    <n v="9"/>
    <n v="28.962000000000003"/>
    <n v="608.202"/>
    <d v="2019-03-12T00:00:00"/>
    <d v="1899-12-30T12:09:00"/>
    <s v="Tarjeta de crédito"/>
    <n v="579.24"/>
    <n v="28.962"/>
    <n v="8.6"/>
    <n v="3"/>
  </r>
  <r>
    <s v="NuevaFactura1053"/>
    <x v="1"/>
    <x v="1"/>
    <x v="1"/>
    <x v="0"/>
    <x v="3"/>
    <n v="73.95"/>
    <n v="4"/>
    <n v="14.790000000000001"/>
    <n v="310.58999999999997"/>
    <d v="2019-02-03T00:00:00"/>
    <d v="1899-12-30T10:02:00"/>
    <s v="Efectivo"/>
    <n v="295.8"/>
    <n v="14.79"/>
    <n v="6.1"/>
    <n v="2"/>
  </r>
  <r>
    <s v="NuevaFactura6272"/>
    <x v="0"/>
    <x v="0"/>
    <x v="1"/>
    <x v="1"/>
    <x v="3"/>
    <n v="62.13"/>
    <n v="6"/>
    <n v="18.639000000000003"/>
    <n v="391.41899999999998"/>
    <d v="2019-03-22T00:00:00"/>
    <d v="1899-12-30T20:19:00"/>
    <s v="Efectivo"/>
    <n v="372.78"/>
    <n v="18.638999999999999"/>
    <n v="7.4"/>
    <n v="3"/>
  </r>
  <r>
    <s v="NuevaFactura2098"/>
    <x v="0"/>
    <x v="0"/>
    <x v="1"/>
    <x v="1"/>
    <x v="0"/>
    <n v="51.71"/>
    <n v="4"/>
    <n v="10.342000000000001"/>
    <n v="217.18199999999999"/>
    <d v="2019-03-09T00:00:00"/>
    <d v="1899-12-30T13:53:00"/>
    <s v="Tarjeta de crédito"/>
    <n v="206.84"/>
    <n v="10.342000000000001"/>
    <n v="9.8000000000000007"/>
    <n v="3"/>
  </r>
  <r>
    <s v="NuevaFactura1669"/>
    <x v="2"/>
    <x v="2"/>
    <x v="0"/>
    <x v="0"/>
    <x v="4"/>
    <n v="73.05"/>
    <n v="10"/>
    <n v="36.524999999999999"/>
    <n v="767.02499999999998"/>
    <d v="2019-03-03T00:00:00"/>
    <d v="1899-12-30T12:25:00"/>
    <s v="Tarjeta de crédito"/>
    <n v="730.5"/>
    <n v="36.524999999999999"/>
    <n v="8.6999999999999993"/>
    <n v="3"/>
  </r>
  <r>
    <s v="NuevaFactura2131"/>
    <x v="1"/>
    <x v="1"/>
    <x v="1"/>
    <x v="1"/>
    <x v="2"/>
    <n v="55.61"/>
    <n v="7"/>
    <n v="19.4635"/>
    <n v="408.73349999999999"/>
    <d v="2019-03-23T00:00:00"/>
    <d v="1899-12-30T12:41:00"/>
    <s v="Efectivo"/>
    <n v="389.27"/>
    <n v="19.4635"/>
    <n v="8.5"/>
    <n v="3"/>
  </r>
  <r>
    <s v="NuevaFactura1333"/>
    <x v="1"/>
    <x v="1"/>
    <x v="1"/>
    <x v="1"/>
    <x v="5"/>
    <n v="97.26"/>
    <n v="4"/>
    <n v="19.452000000000002"/>
    <n v="408.49200000000002"/>
    <d v="2019-03-16T00:00:00"/>
    <d v="1899-12-30T15:33:00"/>
    <s v="Billetera electrónica"/>
    <n v="389.04"/>
    <n v="19.452000000000002"/>
    <n v="6.8"/>
    <n v="3"/>
  </r>
  <r>
    <s v="NuevaFactura9393"/>
    <x v="1"/>
    <x v="1"/>
    <x v="0"/>
    <x v="0"/>
    <x v="5"/>
    <n v="51.89"/>
    <n v="7"/>
    <n v="18.1615"/>
    <n v="381.39150000000001"/>
    <d v="2019-01-08T00:00:00"/>
    <d v="1899-12-30T20:08:00"/>
    <s v="Efectivo"/>
    <n v="363.23"/>
    <n v="18.1615"/>
    <n v="4.5"/>
    <n v="1"/>
  </r>
  <r>
    <s v="NuevaFactura6954"/>
    <x v="0"/>
    <x v="0"/>
    <x v="0"/>
    <x v="1"/>
    <x v="2"/>
    <n v="33.840000000000003"/>
    <n v="9"/>
    <n v="15.228000000000003"/>
    <n v="319.78800000000001"/>
    <d v="2019-03-21T00:00:00"/>
    <d v="1899-12-30T16:21:00"/>
    <s v="Billetera electrónica"/>
    <n v="304.56"/>
    <n v="15.228"/>
    <n v="8.8000000000000007"/>
    <n v="3"/>
  </r>
  <r>
    <s v="NuevaFactura2400"/>
    <x v="2"/>
    <x v="2"/>
    <x v="1"/>
    <x v="0"/>
    <x v="5"/>
    <n v="63.71"/>
    <n v="5"/>
    <n v="15.927500000000002"/>
    <n v="334.47750000000002"/>
    <d v="2019-02-07T00:00:00"/>
    <d v="1899-12-30T19:30:00"/>
    <s v="Billetera electrónica"/>
    <n v="318.55"/>
    <n v="15.9275"/>
    <n v="8.5"/>
    <n v="2"/>
  </r>
  <r>
    <s v="NuevaFactura3060"/>
    <x v="0"/>
    <x v="0"/>
    <x v="1"/>
    <x v="0"/>
    <x v="0"/>
    <n v="77.5"/>
    <n v="5"/>
    <n v="19.375"/>
    <n v="406.875"/>
    <d v="2019-01-24T00:00:00"/>
    <d v="1899-12-30T20:36:00"/>
    <s v="Billetera electrónica"/>
    <n v="387.5"/>
    <n v="19.375"/>
    <n v="4.3"/>
    <n v="1"/>
  </r>
  <r>
    <s v="NuevaFactura8249"/>
    <x v="0"/>
    <x v="0"/>
    <x v="0"/>
    <x v="0"/>
    <x v="1"/>
    <n v="25.22"/>
    <n v="7"/>
    <n v="8.827"/>
    <n v="185.36699999999999"/>
    <d v="2019-02-04T00:00:00"/>
    <d v="1899-12-30T10:23:00"/>
    <s v="Efectivo"/>
    <n v="176.54"/>
    <n v="8.827"/>
    <n v="8.1999999999999993"/>
    <n v="2"/>
  </r>
  <r>
    <s v="NuevaFactura6680"/>
    <x v="0"/>
    <x v="0"/>
    <x v="1"/>
    <x v="0"/>
    <x v="4"/>
    <n v="54.27"/>
    <n v="5"/>
    <n v="13.567500000000003"/>
    <n v="284.91750000000002"/>
    <d v="2019-03-13T00:00:00"/>
    <d v="1899-12-30T14:16:00"/>
    <s v="Billetera electrónica"/>
    <n v="271.35000000000002"/>
    <n v="13.567500000000001"/>
    <n v="4.5999999999999996"/>
    <n v="3"/>
  </r>
  <r>
    <s v="NuevaFactura8207"/>
    <x v="1"/>
    <x v="1"/>
    <x v="0"/>
    <x v="1"/>
    <x v="1"/>
    <n v="87.91"/>
    <n v="5"/>
    <n v="21.977499999999999"/>
    <n v="461.52749999999997"/>
    <d v="2019-03-14T00:00:00"/>
    <d v="1899-12-30T18:10:00"/>
    <s v="Billetera electrónica"/>
    <n v="439.55"/>
    <n v="21.977499999999999"/>
    <n v="4.4000000000000004"/>
    <n v="3"/>
  </r>
  <r>
    <s v="NuevaFactura2152"/>
    <x v="1"/>
    <x v="1"/>
    <x v="0"/>
    <x v="1"/>
    <x v="3"/>
    <n v="72.88"/>
    <n v="2"/>
    <n v="7.2880000000000003"/>
    <n v="153.048"/>
    <d v="2019-03-13T00:00:00"/>
    <d v="1899-12-30T12:51:00"/>
    <s v="Efectivo"/>
    <n v="145.76"/>
    <n v="7.2880000000000003"/>
    <n v="6.1"/>
    <n v="3"/>
  </r>
  <r>
    <s v="NuevaFactura9426"/>
    <x v="0"/>
    <x v="0"/>
    <x v="1"/>
    <x v="1"/>
    <x v="1"/>
    <n v="97.16"/>
    <n v="1"/>
    <n v="4.8580000000000005"/>
    <n v="102.018"/>
    <d v="2019-03-08T00:00:00"/>
    <d v="1899-12-30T20:38:00"/>
    <s v="Billetera electrónica"/>
    <n v="97.16"/>
    <n v="4.8579999999999997"/>
    <n v="7.2"/>
    <n v="3"/>
  </r>
  <r>
    <s v="NuevaFactura8541"/>
    <x v="1"/>
    <x v="1"/>
    <x v="0"/>
    <x v="1"/>
    <x v="4"/>
    <n v="91.4"/>
    <n v="7"/>
    <n v="31.990000000000006"/>
    <n v="671.79"/>
    <d v="2019-02-03T00:00:00"/>
    <d v="1899-12-30T10:19:00"/>
    <s v="Efectivo"/>
    <n v="639.79999999999995"/>
    <n v="31.99"/>
    <n v="9.5"/>
    <n v="2"/>
  </r>
  <r>
    <s v="NuevaFactura1963"/>
    <x v="0"/>
    <x v="0"/>
    <x v="1"/>
    <x v="1"/>
    <x v="5"/>
    <n v="51.94"/>
    <n v="3"/>
    <n v="7.7910000000000004"/>
    <n v="163.61099999999999"/>
    <d v="2019-02-15T00:00:00"/>
    <d v="1899-12-30T15:21:00"/>
    <s v="Efectivo"/>
    <n v="155.82"/>
    <n v="7.7910000000000004"/>
    <n v="7.9"/>
    <n v="2"/>
  </r>
  <r>
    <s v="NuevaFactura2195"/>
    <x v="1"/>
    <x v="1"/>
    <x v="0"/>
    <x v="1"/>
    <x v="4"/>
    <n v="17.440000000000001"/>
    <n v="5"/>
    <n v="4.3600000000000003"/>
    <n v="91.56"/>
    <d v="2019-01-15T00:00:00"/>
    <d v="1899-12-30T19:25:00"/>
    <s v="Efectivo"/>
    <n v="87.2"/>
    <n v="4.3600000000000003"/>
    <n v="8.1"/>
    <n v="1"/>
  </r>
  <r>
    <s v="NuevaFactura8643"/>
    <x v="1"/>
    <x v="1"/>
    <x v="0"/>
    <x v="1"/>
    <x v="5"/>
    <n v="98.7"/>
    <n v="8"/>
    <n v="39.480000000000004"/>
    <n v="829.08"/>
    <d v="2019-01-31T00:00:00"/>
    <d v="1899-12-30T10:36:00"/>
    <s v="Billetera electrónica"/>
    <n v="789.6"/>
    <n v="39.479999999999997"/>
    <n v="8.5"/>
    <n v="1"/>
  </r>
  <r>
    <s v="NuevaFactura6653"/>
    <x v="2"/>
    <x v="2"/>
    <x v="1"/>
    <x v="1"/>
    <x v="2"/>
    <n v="22.02"/>
    <n v="9"/>
    <n v="9.9090000000000007"/>
    <n v="208.089"/>
    <d v="2019-02-07T00:00:00"/>
    <d v="1899-12-30T18:48:00"/>
    <s v="Efectivo"/>
    <n v="198.18"/>
    <n v="9.9090000000000007"/>
    <n v="6.8"/>
    <n v="2"/>
  </r>
  <r>
    <s v="NuevaFactura5833"/>
    <x v="0"/>
    <x v="0"/>
    <x v="0"/>
    <x v="0"/>
    <x v="4"/>
    <n v="47.63"/>
    <n v="9"/>
    <n v="21.433500000000002"/>
    <n v="450.1035"/>
    <d v="2019-01-23T00:00:00"/>
    <d v="1899-12-30T12:35:00"/>
    <s v="Efectivo"/>
    <n v="428.67"/>
    <n v="21.433499999999999"/>
    <n v="5"/>
    <n v="1"/>
  </r>
  <r>
    <s v="NuevaFactura3454"/>
    <x v="1"/>
    <x v="1"/>
    <x v="1"/>
    <x v="0"/>
    <x v="3"/>
    <n v="22.38"/>
    <n v="1"/>
    <n v="1.119"/>
    <n v="23.498999999999999"/>
    <d v="2019-01-30T00:00:00"/>
    <d v="1899-12-30T17:08:00"/>
    <s v="Tarjeta de crédito"/>
    <n v="22.38"/>
    <n v="1.119"/>
    <n v="8.6"/>
    <n v="1"/>
  </r>
  <r>
    <s v="NuevaFactura9695"/>
    <x v="2"/>
    <x v="2"/>
    <x v="1"/>
    <x v="1"/>
    <x v="3"/>
    <n v="88.45"/>
    <n v="1"/>
    <n v="4.4225000000000003"/>
    <n v="92.872500000000002"/>
    <d v="2019-02-25T00:00:00"/>
    <d v="1899-12-30T16:36:00"/>
    <s v="Tarjeta de crédito"/>
    <n v="88.45"/>
    <n v="4.4225000000000003"/>
    <n v="9.5"/>
    <n v="2"/>
  </r>
  <r>
    <s v="NuevaFactura4074"/>
    <x v="1"/>
    <x v="1"/>
    <x v="0"/>
    <x v="0"/>
    <x v="3"/>
    <n v="31.67"/>
    <n v="8"/>
    <n v="12.668000000000001"/>
    <n v="266.02800000000002"/>
    <d v="2019-01-02T00:00:00"/>
    <d v="1899-12-30T16:19:00"/>
    <s v="Tarjeta de crédito"/>
    <n v="253.36"/>
    <n v="12.667999999999999"/>
    <n v="5.6"/>
    <n v="1"/>
  </r>
  <r>
    <s v="NuevaFactura5400"/>
    <x v="2"/>
    <x v="2"/>
    <x v="0"/>
    <x v="1"/>
    <x v="0"/>
    <n v="64.36"/>
    <n v="9"/>
    <n v="28.962000000000003"/>
    <n v="608.202"/>
    <d v="2019-03-12T00:00:00"/>
    <d v="1899-12-30T12:09:00"/>
    <s v="Tarjeta de crédito"/>
    <n v="579.24"/>
    <n v="28.962"/>
    <n v="8.6"/>
    <n v="3"/>
  </r>
  <r>
    <s v="NuevaFactura4016"/>
    <x v="2"/>
    <x v="2"/>
    <x v="1"/>
    <x v="1"/>
    <x v="5"/>
    <n v="94.13"/>
    <n v="5"/>
    <n v="23.532499999999999"/>
    <n v="494.1825"/>
    <d v="2019-02-25T00:00:00"/>
    <d v="1899-12-30T19:39:00"/>
    <s v="Tarjeta de crédito"/>
    <n v="470.65"/>
    <n v="23.532499999999999"/>
    <n v="4.8"/>
    <n v="2"/>
  </r>
  <r>
    <s v="NuevaFactura1749"/>
    <x v="0"/>
    <x v="0"/>
    <x v="1"/>
    <x v="0"/>
    <x v="2"/>
    <n v="56.53"/>
    <n v="4"/>
    <n v="11.306000000000001"/>
    <n v="237.42599999999999"/>
    <d v="2019-03-04T00:00:00"/>
    <d v="1899-12-30T19:48:00"/>
    <s v="Billetera electrónica"/>
    <n v="226.12"/>
    <n v="11.305999999999999"/>
    <n v="5.5"/>
    <n v="3"/>
  </r>
  <r>
    <s v="NuevaFactura2419"/>
    <x v="1"/>
    <x v="1"/>
    <x v="0"/>
    <x v="1"/>
    <x v="2"/>
    <n v="85.72"/>
    <n v="3"/>
    <n v="12.857999999999999"/>
    <n v="270.01799999999997"/>
    <d v="2019-01-24T00:00:00"/>
    <d v="1899-12-30T20:59:00"/>
    <s v="Billetera electrónica"/>
    <n v="257.16000000000003"/>
    <n v="12.858000000000001"/>
    <n v="5.0999999999999996"/>
    <n v="1"/>
  </r>
  <r>
    <s v="NuevaFactura2914"/>
    <x v="2"/>
    <x v="2"/>
    <x v="0"/>
    <x v="1"/>
    <x v="0"/>
    <n v="80.47"/>
    <n v="9"/>
    <n v="36.211500000000001"/>
    <n v="760.44150000000002"/>
    <d v="2019-01-06T00:00:00"/>
    <d v="1899-12-30T11:18:00"/>
    <s v="Efectivo"/>
    <n v="724.23"/>
    <n v="36.211500000000001"/>
    <n v="9.1999999999999993"/>
    <n v="1"/>
  </r>
  <r>
    <s v="NuevaFactura5048"/>
    <x v="2"/>
    <x v="2"/>
    <x v="1"/>
    <x v="0"/>
    <x v="0"/>
    <n v="73.41"/>
    <n v="3"/>
    <n v="11.0115"/>
    <n v="231.2415"/>
    <d v="2019-03-02T00:00:00"/>
    <d v="1899-12-30T13:10:00"/>
    <s v="Billetera electrónica"/>
    <n v="220.23"/>
    <n v="11.0115"/>
    <n v="4"/>
    <n v="3"/>
  </r>
  <r>
    <s v="NuevaFactura2708"/>
    <x v="1"/>
    <x v="1"/>
    <x v="0"/>
    <x v="0"/>
    <x v="2"/>
    <n v="21.82"/>
    <n v="10"/>
    <n v="10.91"/>
    <n v="229.11"/>
    <d v="2019-01-07T00:00:00"/>
    <d v="1899-12-30T17:36:00"/>
    <s v="Efectivo"/>
    <n v="218.2"/>
    <n v="10.91"/>
    <n v="7.1"/>
    <n v="1"/>
  </r>
  <r>
    <s v="NuevaFactura6405"/>
    <x v="0"/>
    <x v="0"/>
    <x v="1"/>
    <x v="1"/>
    <x v="1"/>
    <n v="51.69"/>
    <n v="7"/>
    <n v="18.0915"/>
    <n v="379.92149999999998"/>
    <d v="2019-01-26T00:00:00"/>
    <d v="1899-12-30T18:22:00"/>
    <s v="Efectivo"/>
    <n v="361.83"/>
    <n v="18.0915"/>
    <n v="5.5"/>
    <n v="1"/>
  </r>
  <r>
    <s v="NuevaFactura8905"/>
    <x v="0"/>
    <x v="0"/>
    <x v="1"/>
    <x v="1"/>
    <x v="5"/>
    <n v="77.02"/>
    <n v="5"/>
    <n v="19.254999999999999"/>
    <n v="404.35500000000002"/>
    <d v="2019-02-03T00:00:00"/>
    <d v="1899-12-30T15:59:00"/>
    <s v="Efectivo"/>
    <n v="385.1"/>
    <n v="19.254999999999999"/>
    <n v="5.5"/>
    <n v="2"/>
  </r>
  <r>
    <s v="NuevaFactura8334"/>
    <x v="2"/>
    <x v="2"/>
    <x v="0"/>
    <x v="1"/>
    <x v="0"/>
    <n v="97.22"/>
    <n v="9"/>
    <n v="43.749000000000002"/>
    <n v="918.72900000000004"/>
    <d v="2019-03-30T00:00:00"/>
    <d v="1899-12-30T14:43:00"/>
    <s v="Billetera electrónica"/>
    <n v="874.98"/>
    <n v="43.749000000000002"/>
    <n v="6"/>
    <n v="3"/>
  </r>
  <r>
    <s v="NuevaFactura7436"/>
    <x v="2"/>
    <x v="2"/>
    <x v="0"/>
    <x v="1"/>
    <x v="1"/>
    <n v="55.67"/>
    <n v="2"/>
    <n v="5.5670000000000002"/>
    <n v="116.907"/>
    <d v="2019-03-27T00:00:00"/>
    <d v="1899-12-30T15:08:00"/>
    <s v="Billetera electrónica"/>
    <n v="111.34"/>
    <n v="5.5670000000000002"/>
    <n v="6"/>
    <n v="3"/>
  </r>
  <r>
    <s v="NuevaFactura7431"/>
    <x v="0"/>
    <x v="0"/>
    <x v="1"/>
    <x v="1"/>
    <x v="2"/>
    <n v="33.99"/>
    <n v="6"/>
    <n v="10.197000000000001"/>
    <n v="214.137"/>
    <d v="2019-03-08T00:00:00"/>
    <d v="1899-12-30T15:37:00"/>
    <s v="Tarjeta de crédito"/>
    <n v="203.94"/>
    <n v="10.196999999999999"/>
    <n v="7.7"/>
    <n v="3"/>
  </r>
  <r>
    <s v="NuevaFactura9406"/>
    <x v="0"/>
    <x v="0"/>
    <x v="1"/>
    <x v="1"/>
    <x v="1"/>
    <n v="26.02"/>
    <n v="7"/>
    <n v="9.1069999999999993"/>
    <n v="191.24700000000001"/>
    <d v="2019-03-28T00:00:00"/>
    <d v="1899-12-30T17:38:00"/>
    <s v="Efectivo"/>
    <n v="182.14"/>
    <n v="9.1069999999999993"/>
    <n v="5.0999999999999996"/>
    <n v="3"/>
  </r>
  <r>
    <s v="NuevaFactura6186"/>
    <x v="1"/>
    <x v="1"/>
    <x v="1"/>
    <x v="0"/>
    <x v="3"/>
    <n v="98.8"/>
    <n v="2"/>
    <n v="9.8800000000000008"/>
    <n v="207.48"/>
    <d v="2019-02-21T00:00:00"/>
    <d v="1899-12-30T11:39:00"/>
    <s v="Efectivo"/>
    <n v="197.6"/>
    <n v="9.8800000000000008"/>
    <n v="7.7"/>
    <n v="2"/>
  </r>
  <r>
    <s v="NuevaFactura3914"/>
    <x v="0"/>
    <x v="0"/>
    <x v="0"/>
    <x v="1"/>
    <x v="3"/>
    <n v="62.62"/>
    <n v="5"/>
    <n v="15.654999999999999"/>
    <n v="328.755"/>
    <d v="2019-03-10T00:00:00"/>
    <d v="1899-12-30T19:15:00"/>
    <s v="Billetera electrónica"/>
    <n v="313.10000000000002"/>
    <n v="15.654999999999999"/>
    <n v="7"/>
    <n v="3"/>
  </r>
  <r>
    <s v="NuevaFactura1840"/>
    <x v="0"/>
    <x v="0"/>
    <x v="0"/>
    <x v="1"/>
    <x v="2"/>
    <n v="23.29"/>
    <n v="4"/>
    <n v="4.6580000000000004"/>
    <n v="97.817999999999998"/>
    <d v="2019-03-19T00:00:00"/>
    <d v="1899-12-30T11:52:00"/>
    <s v="Tarjeta de crédito"/>
    <n v="93.16"/>
    <n v="4.6580000000000004"/>
    <n v="5.9"/>
    <n v="3"/>
  </r>
  <r>
    <s v="NuevaFactura7216"/>
    <x v="2"/>
    <x v="2"/>
    <x v="0"/>
    <x v="1"/>
    <x v="5"/>
    <n v="60.18"/>
    <n v="4"/>
    <n v="12.036000000000001"/>
    <n v="252.756"/>
    <d v="2019-02-16T00:00:00"/>
    <d v="1899-12-30T18:04:00"/>
    <s v="Tarjeta de crédito"/>
    <n v="240.72"/>
    <n v="12.036"/>
    <n v="9.4"/>
    <n v="2"/>
  </r>
  <r>
    <s v="NuevaFactura7748"/>
    <x v="2"/>
    <x v="2"/>
    <x v="0"/>
    <x v="0"/>
    <x v="1"/>
    <n v="81.400000000000006"/>
    <n v="3"/>
    <n v="12.21"/>
    <n v="256.41000000000003"/>
    <d v="2019-02-09T00:00:00"/>
    <d v="1899-12-30T19:43:00"/>
    <s v="Efectivo"/>
    <n v="244.2"/>
    <n v="12.21"/>
    <n v="4.8"/>
    <n v="2"/>
  </r>
  <r>
    <s v="NuevaFactura9878"/>
    <x v="1"/>
    <x v="1"/>
    <x v="0"/>
    <x v="0"/>
    <x v="3"/>
    <n v="31.67"/>
    <n v="8"/>
    <n v="12.668000000000001"/>
    <n v="266.02800000000002"/>
    <d v="2019-01-02T00:00:00"/>
    <d v="1899-12-30T16:19:00"/>
    <s v="Tarjeta de crédito"/>
    <n v="253.36"/>
    <n v="12.667999999999999"/>
    <n v="5.6"/>
    <n v="1"/>
  </r>
  <r>
    <s v="NuevaFactura7267"/>
    <x v="1"/>
    <x v="1"/>
    <x v="1"/>
    <x v="1"/>
    <x v="5"/>
    <n v="86.13"/>
    <n v="2"/>
    <n v="8.6129999999999995"/>
    <n v="180.87299999999999"/>
    <d v="2019-02-07T00:00:00"/>
    <d v="1899-12-30T17:59:00"/>
    <s v="Efectivo"/>
    <n v="172.26"/>
    <n v="8.6129999999999995"/>
    <n v="8.1999999999999993"/>
    <n v="2"/>
  </r>
  <r>
    <s v="NuevaFactura9129"/>
    <x v="0"/>
    <x v="0"/>
    <x v="1"/>
    <x v="1"/>
    <x v="0"/>
    <n v="51.71"/>
    <n v="4"/>
    <n v="10.342000000000001"/>
    <n v="217.18199999999999"/>
    <d v="2019-03-09T00:00:00"/>
    <d v="1899-12-30T13:53:00"/>
    <s v="Tarjeta de crédito"/>
    <n v="206.84"/>
    <n v="10.342000000000001"/>
    <n v="9.8000000000000007"/>
    <n v="3"/>
  </r>
  <r>
    <s v="NuevaFactura9011"/>
    <x v="0"/>
    <x v="0"/>
    <x v="1"/>
    <x v="1"/>
    <x v="5"/>
    <n v="76.400000000000006"/>
    <n v="9"/>
    <n v="34.380000000000003"/>
    <n v="721.98"/>
    <d v="2019-03-19T00:00:00"/>
    <d v="1899-12-30T15:49:00"/>
    <s v="Billetera electrónica"/>
    <n v="687.6"/>
    <n v="34.380000000000003"/>
    <n v="7.5"/>
    <n v="3"/>
  </r>
  <r>
    <s v="NuevaFactura6870"/>
    <x v="0"/>
    <x v="0"/>
    <x v="1"/>
    <x v="1"/>
    <x v="2"/>
    <n v="73.22"/>
    <n v="6"/>
    <n v="21.966000000000001"/>
    <n v="461.286"/>
    <d v="2019-01-21T00:00:00"/>
    <d v="1899-12-30T17:44:00"/>
    <s v="Efectivo"/>
    <n v="439.32"/>
    <n v="21.966000000000001"/>
    <n v="7.2"/>
    <n v="1"/>
  </r>
  <r>
    <s v="NuevaFactura9337"/>
    <x v="2"/>
    <x v="2"/>
    <x v="0"/>
    <x v="1"/>
    <x v="5"/>
    <n v="83.77"/>
    <n v="2"/>
    <n v="8.3770000000000007"/>
    <n v="175.917"/>
    <d v="2019-02-24T00:00:00"/>
    <d v="1899-12-30T19:57:00"/>
    <s v="Efectivo"/>
    <n v="167.54"/>
    <n v="8.3770000000000007"/>
    <n v="4.5999999999999996"/>
    <n v="2"/>
  </r>
  <r>
    <s v="NuevaFactura5898"/>
    <x v="1"/>
    <x v="1"/>
    <x v="0"/>
    <x v="0"/>
    <x v="4"/>
    <n v="47.27"/>
    <n v="6"/>
    <n v="14.181000000000001"/>
    <n v="297.80099999999999"/>
    <d v="2019-02-05T00:00:00"/>
    <d v="1899-12-30T10:17:00"/>
    <s v="Efectivo"/>
    <n v="283.62"/>
    <n v="14.180999999999999"/>
    <n v="8.8000000000000007"/>
    <n v="2"/>
  </r>
  <r>
    <s v="NuevaFactura7720"/>
    <x v="0"/>
    <x v="0"/>
    <x v="0"/>
    <x v="1"/>
    <x v="3"/>
    <n v="15.81"/>
    <n v="10"/>
    <n v="7.9050000000000002"/>
    <n v="166.005"/>
    <d v="2019-03-06T00:00:00"/>
    <d v="1899-12-30T12:27:00"/>
    <s v="Tarjeta de crédito"/>
    <n v="158.1"/>
    <n v="7.9050000000000002"/>
    <n v="8.6"/>
    <n v="3"/>
  </r>
  <r>
    <s v="NuevaFactura3052"/>
    <x v="0"/>
    <x v="0"/>
    <x v="1"/>
    <x v="1"/>
    <x v="3"/>
    <n v="64.19"/>
    <n v="10"/>
    <n v="32.094999999999999"/>
    <n v="673.995"/>
    <d v="2019-01-19T00:00:00"/>
    <d v="1899-12-30T14:08:00"/>
    <s v="Tarjeta de crédito"/>
    <n v="641.9"/>
    <n v="32.094999999999999"/>
    <n v="6.7"/>
    <n v="1"/>
  </r>
  <r>
    <s v="NuevaFactura4511"/>
    <x v="1"/>
    <x v="1"/>
    <x v="1"/>
    <x v="0"/>
    <x v="1"/>
    <n v="63.22"/>
    <n v="2"/>
    <n v="6.3220000000000001"/>
    <n v="132.762"/>
    <d v="2019-01-01T00:00:00"/>
    <d v="1899-12-30T15:51:00"/>
    <s v="Efectivo"/>
    <n v="126.44"/>
    <n v="6.3220000000000001"/>
    <n v="8.5"/>
    <n v="1"/>
  </r>
  <r>
    <s v="NuevaFactura6008"/>
    <x v="0"/>
    <x v="0"/>
    <x v="0"/>
    <x v="1"/>
    <x v="4"/>
    <n v="49.38"/>
    <n v="7"/>
    <n v="17.283000000000001"/>
    <n v="362.94299999999998"/>
    <d v="2019-03-27T00:00:00"/>
    <d v="1899-12-30T20:35:00"/>
    <s v="Tarjeta de crédito"/>
    <n v="345.66"/>
    <n v="17.283000000000001"/>
    <n v="7.3"/>
    <n v="3"/>
  </r>
  <r>
    <s v="NuevaFactura6814"/>
    <x v="2"/>
    <x v="2"/>
    <x v="0"/>
    <x v="1"/>
    <x v="3"/>
    <n v="73.97"/>
    <n v="1"/>
    <n v="3.6985000000000001"/>
    <n v="77.668499999999995"/>
    <d v="2019-02-03T00:00:00"/>
    <d v="1899-12-30T15:53:00"/>
    <s v="Tarjeta de crédito"/>
    <n v="73.97"/>
    <n v="3.6985000000000001"/>
    <n v="5.4"/>
    <n v="2"/>
  </r>
  <r>
    <s v="NuevaFactura7525"/>
    <x v="2"/>
    <x v="2"/>
    <x v="1"/>
    <x v="0"/>
    <x v="2"/>
    <n v="51.07"/>
    <n v="7"/>
    <n v="17.874500000000001"/>
    <n v="375.36450000000002"/>
    <d v="2019-01-12T00:00:00"/>
    <d v="1899-12-30T11:42:00"/>
    <s v="Efectivo"/>
    <n v="357.49"/>
    <n v="17.874500000000001"/>
    <n v="7"/>
    <n v="1"/>
  </r>
  <r>
    <s v="NuevaFactura1601"/>
    <x v="1"/>
    <x v="1"/>
    <x v="0"/>
    <x v="1"/>
    <x v="3"/>
    <n v="10.17"/>
    <n v="1"/>
    <n v="0.50850000000000006"/>
    <n v="10.6785"/>
    <d v="2019-02-07T00:00:00"/>
    <d v="1899-12-30T14:15:00"/>
    <s v="Efectivo"/>
    <n v="10.17"/>
    <n v="0.50849999999999995"/>
    <n v="5.9"/>
    <n v="2"/>
  </r>
  <r>
    <s v="NuevaFactura8177"/>
    <x v="1"/>
    <x v="1"/>
    <x v="0"/>
    <x v="0"/>
    <x v="1"/>
    <n v="51.92"/>
    <n v="5"/>
    <n v="12.980000000000002"/>
    <n v="272.58"/>
    <d v="2019-03-03T00:00:00"/>
    <d v="1899-12-30T13:42:00"/>
    <s v="Efectivo"/>
    <n v="259.60000000000002"/>
    <n v="12.98"/>
    <n v="7.5"/>
    <n v="3"/>
  </r>
  <r>
    <s v="NuevaFactura4184"/>
    <x v="2"/>
    <x v="2"/>
    <x v="1"/>
    <x v="0"/>
    <x v="1"/>
    <n v="13.78"/>
    <n v="4"/>
    <n v="2.7560000000000002"/>
    <n v="57.875999999999998"/>
    <d v="2019-01-10T00:00:00"/>
    <d v="1899-12-30T11:10:00"/>
    <s v="Billetera electrónica"/>
    <n v="55.12"/>
    <n v="2.7559999999999998"/>
    <n v="9"/>
    <n v="1"/>
  </r>
  <r>
    <s v="NuevaFactura9394"/>
    <x v="0"/>
    <x v="0"/>
    <x v="1"/>
    <x v="1"/>
    <x v="4"/>
    <n v="54.67"/>
    <n v="3"/>
    <n v="8.2004999999999999"/>
    <n v="172.2105"/>
    <d v="2019-01-21T00:00:00"/>
    <d v="1899-12-30T18:00:00"/>
    <s v="Tarjeta de crédito"/>
    <n v="164.01"/>
    <n v="8.2004999999999999"/>
    <n v="8.6"/>
    <n v="1"/>
  </r>
  <r>
    <s v="NuevaFactura8492"/>
    <x v="1"/>
    <x v="1"/>
    <x v="1"/>
    <x v="0"/>
    <x v="3"/>
    <n v="44.86"/>
    <n v="10"/>
    <n v="22.430000000000003"/>
    <n v="471.03"/>
    <d v="2019-01-26T00:00:00"/>
    <d v="1899-12-30T19:54:00"/>
    <s v="Billetera electrónica"/>
    <n v="448.6"/>
    <n v="22.43"/>
    <n v="8.1999999999999993"/>
    <n v="1"/>
  </r>
  <r>
    <s v="NuevaFactura7642"/>
    <x v="1"/>
    <x v="1"/>
    <x v="1"/>
    <x v="0"/>
    <x v="4"/>
    <n v="16.309999999999999"/>
    <n v="9"/>
    <n v="7.3395000000000001"/>
    <n v="154.12950000000001"/>
    <d v="2019-03-26T00:00:00"/>
    <d v="1899-12-30T10:31:00"/>
    <s v="Billetera electrónica"/>
    <n v="146.79"/>
    <n v="7.3395000000000001"/>
    <n v="8.4"/>
    <n v="3"/>
  </r>
  <r>
    <s v="NuevaFactura8351"/>
    <x v="0"/>
    <x v="0"/>
    <x v="1"/>
    <x v="1"/>
    <x v="3"/>
    <n v="78.77"/>
    <n v="10"/>
    <n v="39.384999999999998"/>
    <n v="827.08500000000004"/>
    <d v="2019-01-24T00:00:00"/>
    <d v="1899-12-30T10:04:00"/>
    <s v="Efectivo"/>
    <n v="787.7"/>
    <n v="39.384999999999998"/>
    <n v="6.4"/>
    <n v="1"/>
  </r>
  <r>
    <s v="NuevaFactura8868"/>
    <x v="2"/>
    <x v="2"/>
    <x v="1"/>
    <x v="1"/>
    <x v="3"/>
    <n v="25.31"/>
    <n v="2"/>
    <n v="2.5310000000000001"/>
    <n v="53.151000000000003"/>
    <d v="2019-03-02T00:00:00"/>
    <d v="1899-12-30T19:26:00"/>
    <s v="Billetera electrónica"/>
    <n v="50.62"/>
    <n v="2.5310000000000001"/>
    <n v="7.2"/>
    <n v="3"/>
  </r>
  <r>
    <s v="NuevaFactura2556"/>
    <x v="2"/>
    <x v="2"/>
    <x v="0"/>
    <x v="1"/>
    <x v="0"/>
    <n v="39.01"/>
    <n v="1"/>
    <n v="1.9504999999999999"/>
    <n v="40.960500000000003"/>
    <d v="2019-03-12T00:00:00"/>
    <d v="1899-12-30T16:46:00"/>
    <s v="Tarjeta de crédito"/>
    <n v="39.01"/>
    <n v="1.9504999999999999"/>
    <n v="4.7"/>
    <n v="3"/>
  </r>
  <r>
    <s v="NuevaFactura3173"/>
    <x v="0"/>
    <x v="0"/>
    <x v="1"/>
    <x v="0"/>
    <x v="5"/>
    <n v="81.91"/>
    <n v="2"/>
    <n v="8.1910000000000007"/>
    <n v="172.011"/>
    <d v="2019-03-05T00:00:00"/>
    <d v="1899-12-30T17:43:00"/>
    <s v="Efectivo"/>
    <n v="163.82"/>
    <n v="8.1910000000000007"/>
    <n v="7.8"/>
    <n v="3"/>
  </r>
  <r>
    <s v="NuevaFactura7260"/>
    <x v="2"/>
    <x v="2"/>
    <x v="0"/>
    <x v="1"/>
    <x v="1"/>
    <n v="52.89"/>
    <n v="6"/>
    <n v="15.867000000000003"/>
    <n v="333.20699999999999"/>
    <d v="2019-01-19T00:00:00"/>
    <d v="1899-12-30T17:34:00"/>
    <s v="Tarjeta de crédito"/>
    <n v="317.33999999999997"/>
    <n v="15.867000000000001"/>
    <n v="9.8000000000000007"/>
    <n v="1"/>
  </r>
  <r>
    <s v="NuevaFactura4620"/>
    <x v="0"/>
    <x v="0"/>
    <x v="1"/>
    <x v="1"/>
    <x v="5"/>
    <n v="74.099999999999994"/>
    <n v="1"/>
    <n v="3.7050000000000001"/>
    <n v="77.805000000000007"/>
    <d v="2019-01-25T00:00:00"/>
    <d v="1899-12-30T11:05:00"/>
    <s v="Efectivo"/>
    <n v="74.099999999999994"/>
    <n v="3.7050000000000001"/>
    <n v="9.1999999999999993"/>
    <n v="1"/>
  </r>
  <r>
    <s v="NuevaFactura4157"/>
    <x v="0"/>
    <x v="0"/>
    <x v="1"/>
    <x v="1"/>
    <x v="2"/>
    <n v="50.93"/>
    <n v="8"/>
    <n v="20.372"/>
    <n v="427.81200000000001"/>
    <d v="2019-03-22T00:00:00"/>
    <d v="1899-12-30T19:36:00"/>
    <s v="Billetera electrónica"/>
    <n v="407.44"/>
    <n v="20.372"/>
    <n v="9.1999999999999993"/>
    <n v="3"/>
  </r>
  <r>
    <s v="NuevaFactura7911"/>
    <x v="2"/>
    <x v="2"/>
    <x v="0"/>
    <x v="0"/>
    <x v="3"/>
    <n v="16.489999999999998"/>
    <n v="2"/>
    <n v="1.649"/>
    <n v="34.628999999999998"/>
    <d v="2019-02-05T00:00:00"/>
    <d v="1899-12-30T11:32:00"/>
    <s v="Billetera electrónica"/>
    <n v="32.979999999999997"/>
    <n v="1.649"/>
    <n v="4.5999999999999996"/>
    <n v="2"/>
  </r>
  <r>
    <s v="NuevaFactura3013"/>
    <x v="0"/>
    <x v="0"/>
    <x v="0"/>
    <x v="0"/>
    <x v="4"/>
    <n v="47.63"/>
    <n v="9"/>
    <n v="21.433500000000002"/>
    <n v="450.1035"/>
    <d v="2019-01-23T00:00:00"/>
    <d v="1899-12-30T12:35:00"/>
    <s v="Efectivo"/>
    <n v="428.67"/>
    <n v="21.433499999999999"/>
    <n v="5"/>
    <n v="1"/>
  </r>
  <r>
    <s v="NuevaFactura5526"/>
    <x v="0"/>
    <x v="0"/>
    <x v="1"/>
    <x v="0"/>
    <x v="5"/>
    <n v="65.739999999999995"/>
    <n v="9"/>
    <n v="29.582999999999998"/>
    <n v="621.24300000000005"/>
    <d v="2019-01-01T00:00:00"/>
    <d v="1899-12-30T13:55:00"/>
    <s v="Efectivo"/>
    <n v="591.66"/>
    <n v="29.582999999999998"/>
    <n v="7.7"/>
    <n v="1"/>
  </r>
  <r>
    <s v="NuevaFactura7881"/>
    <x v="1"/>
    <x v="1"/>
    <x v="0"/>
    <x v="0"/>
    <x v="2"/>
    <n v="86.27"/>
    <n v="1"/>
    <n v="4.3135000000000003"/>
    <n v="90.583500000000001"/>
    <d v="2019-02-20T00:00:00"/>
    <d v="1899-12-30T13:24:00"/>
    <s v="Billetera electrónica"/>
    <n v="86.27"/>
    <n v="4.3135000000000003"/>
    <n v="7"/>
    <n v="2"/>
  </r>
  <r>
    <s v="NuevaFactura3375"/>
    <x v="2"/>
    <x v="2"/>
    <x v="1"/>
    <x v="1"/>
    <x v="3"/>
    <n v="37.020000000000003"/>
    <n v="6"/>
    <n v="11.106000000000002"/>
    <n v="233.226"/>
    <d v="2019-03-22T00:00:00"/>
    <d v="1899-12-30T18:33:00"/>
    <s v="Efectivo"/>
    <n v="222.12"/>
    <n v="11.106"/>
    <n v="4.5"/>
    <n v="3"/>
  </r>
  <r>
    <s v="NuevaFactura4414"/>
    <x v="2"/>
    <x v="2"/>
    <x v="1"/>
    <x v="0"/>
    <x v="1"/>
    <n v="99.73"/>
    <n v="9"/>
    <n v="44.878500000000003"/>
    <n v="942.44849999999997"/>
    <d v="2019-03-02T00:00:00"/>
    <d v="1899-12-30T19:42:00"/>
    <s v="Tarjeta de crédito"/>
    <n v="897.57"/>
    <n v="44.878500000000003"/>
    <n v="6.5"/>
    <n v="3"/>
  </r>
  <r>
    <s v="NuevaFactura3763"/>
    <x v="0"/>
    <x v="0"/>
    <x v="1"/>
    <x v="1"/>
    <x v="2"/>
    <n v="33.99"/>
    <n v="6"/>
    <n v="10.197000000000001"/>
    <n v="214.137"/>
    <d v="2019-03-08T00:00:00"/>
    <d v="1899-12-30T15:37:00"/>
    <s v="Tarjeta de crédito"/>
    <n v="203.94"/>
    <n v="10.196999999999999"/>
    <n v="7.7"/>
    <n v="3"/>
  </r>
  <r>
    <s v="NuevaFactura2585"/>
    <x v="1"/>
    <x v="1"/>
    <x v="0"/>
    <x v="0"/>
    <x v="2"/>
    <n v="47.38"/>
    <n v="4"/>
    <n v="9.4760000000000009"/>
    <n v="198.99600000000001"/>
    <d v="2019-01-23T00:00:00"/>
    <d v="1899-12-30T10:25:00"/>
    <s v="Efectivo"/>
    <n v="189.52"/>
    <n v="9.4760000000000009"/>
    <n v="7.1"/>
    <n v="1"/>
  </r>
  <r>
    <s v="NuevaFactura1630"/>
    <x v="1"/>
    <x v="1"/>
    <x v="0"/>
    <x v="0"/>
    <x v="4"/>
    <n v="71.39"/>
    <n v="5"/>
    <n v="17.8475"/>
    <n v="374.79750000000001"/>
    <d v="2019-02-17T00:00:00"/>
    <d v="1899-12-30T19:57:00"/>
    <s v="Tarjeta de crédito"/>
    <n v="356.95"/>
    <n v="17.8475"/>
    <n v="5.5"/>
    <n v="2"/>
  </r>
  <r>
    <s v="NuevaFactura2969"/>
    <x v="2"/>
    <x v="2"/>
    <x v="0"/>
    <x v="1"/>
    <x v="5"/>
    <n v="49.92"/>
    <n v="2"/>
    <n v="4.9920000000000009"/>
    <n v="104.83199999999999"/>
    <d v="2019-03-06T00:00:00"/>
    <d v="1899-12-30T11:55:00"/>
    <s v="Tarjeta de crédito"/>
    <n v="99.84"/>
    <n v="4.992"/>
    <n v="7"/>
    <n v="3"/>
  </r>
  <r>
    <s v="NuevaFactura3360"/>
    <x v="0"/>
    <x v="0"/>
    <x v="0"/>
    <x v="1"/>
    <x v="2"/>
    <n v="60.01"/>
    <n v="4"/>
    <n v="12.002000000000001"/>
    <n v="252.042"/>
    <d v="2019-01-25T00:00:00"/>
    <d v="1899-12-30T15:54:00"/>
    <s v="Efectivo"/>
    <n v="240.04"/>
    <n v="12.002000000000001"/>
    <n v="4.5"/>
    <n v="1"/>
  </r>
  <r>
    <s v="NuevaFactura7224"/>
    <x v="0"/>
    <x v="0"/>
    <x v="1"/>
    <x v="1"/>
    <x v="5"/>
    <n v="46.41"/>
    <n v="1"/>
    <n v="2.3205"/>
    <n v="48.730499999999999"/>
    <d v="2019-03-03T00:00:00"/>
    <d v="1899-12-30T20:06:00"/>
    <s v="Tarjeta de crédito"/>
    <n v="46.41"/>
    <n v="2.3205"/>
    <n v="4"/>
    <n v="3"/>
  </r>
  <r>
    <s v="NuevaFactura5625"/>
    <x v="2"/>
    <x v="2"/>
    <x v="1"/>
    <x v="1"/>
    <x v="2"/>
    <n v="31.75"/>
    <n v="4"/>
    <n v="6.3500000000000005"/>
    <n v="133.35"/>
    <d v="2019-02-08T00:00:00"/>
    <d v="1899-12-30T15:26:00"/>
    <s v="Efectivo"/>
    <n v="127"/>
    <n v="6.35"/>
    <n v="8.6"/>
    <n v="2"/>
  </r>
  <r>
    <s v="NuevaFactura9256"/>
    <x v="1"/>
    <x v="1"/>
    <x v="0"/>
    <x v="1"/>
    <x v="1"/>
    <n v="86.04"/>
    <n v="5"/>
    <n v="21.510000000000005"/>
    <n v="451.71"/>
    <d v="2019-02-25T00:00:00"/>
    <d v="1899-12-30T11:24:00"/>
    <s v="Billetera electrónica"/>
    <n v="430.2"/>
    <n v="21.51"/>
    <n v="4.8"/>
    <n v="2"/>
  </r>
  <r>
    <s v="NuevaFactura9462"/>
    <x v="1"/>
    <x v="1"/>
    <x v="0"/>
    <x v="0"/>
    <x v="4"/>
    <n v="36.770000000000003"/>
    <n v="7"/>
    <n v="12.869500000000002"/>
    <n v="270.2595"/>
    <d v="2019-01-11T00:00:00"/>
    <d v="1899-12-30T20:10:00"/>
    <s v="Efectivo"/>
    <n v="257.39"/>
    <n v="12.8695"/>
    <n v="7.4"/>
    <n v="1"/>
  </r>
  <r>
    <s v="NuevaFactura9243"/>
    <x v="1"/>
    <x v="1"/>
    <x v="1"/>
    <x v="1"/>
    <x v="0"/>
    <n v="64.08"/>
    <n v="7"/>
    <n v="22.428000000000001"/>
    <n v="470.988"/>
    <d v="2019-01-20T00:00:00"/>
    <d v="1899-12-30T12:27:00"/>
    <s v="Billetera electrónica"/>
    <n v="448.56"/>
    <n v="22.428000000000001"/>
    <n v="7.6"/>
    <n v="1"/>
  </r>
  <r>
    <s v="NuevaFactura6117"/>
    <x v="1"/>
    <x v="1"/>
    <x v="0"/>
    <x v="1"/>
    <x v="0"/>
    <n v="65.31"/>
    <n v="7"/>
    <n v="22.858500000000003"/>
    <n v="480.02850000000001"/>
    <d v="2019-03-05T00:00:00"/>
    <d v="1899-12-30T18:02:00"/>
    <s v="Tarjeta de crédito"/>
    <n v="457.17"/>
    <n v="22.858499999999999"/>
    <n v="4.2"/>
    <n v="3"/>
  </r>
  <r>
    <s v="NuevaFactura2600"/>
    <x v="2"/>
    <x v="2"/>
    <x v="1"/>
    <x v="1"/>
    <x v="2"/>
    <n v="99.7"/>
    <n v="3"/>
    <n v="14.955000000000002"/>
    <n v="314.05500000000001"/>
    <d v="2019-03-18T00:00:00"/>
    <d v="1899-12-30T11:29:00"/>
    <s v="Billetera electrónica"/>
    <n v="299.10000000000002"/>
    <n v="14.955"/>
    <n v="4.7"/>
    <n v="3"/>
  </r>
  <r>
    <s v="NuevaFactura7967"/>
    <x v="0"/>
    <x v="0"/>
    <x v="1"/>
    <x v="0"/>
    <x v="2"/>
    <n v="67.09"/>
    <n v="5"/>
    <n v="16.772500000000004"/>
    <n v="352.22250000000003"/>
    <d v="2019-01-03T00:00:00"/>
    <d v="1899-12-30T16:47:00"/>
    <s v="Tarjeta de crédito"/>
    <n v="335.45"/>
    <n v="16.772500000000001"/>
    <n v="9.1"/>
    <n v="1"/>
  </r>
  <r>
    <s v="NuevaFactura8551"/>
    <x v="0"/>
    <x v="0"/>
    <x v="0"/>
    <x v="1"/>
    <x v="3"/>
    <n v="15.81"/>
    <n v="10"/>
    <n v="7.9050000000000002"/>
    <n v="166.005"/>
    <d v="2019-03-06T00:00:00"/>
    <d v="1899-12-30T12:27:00"/>
    <s v="Tarjeta de crédito"/>
    <n v="158.1"/>
    <n v="7.9050000000000002"/>
    <n v="8.6"/>
    <n v="3"/>
  </r>
  <r>
    <s v="NuevaFactura6208"/>
    <x v="0"/>
    <x v="0"/>
    <x v="0"/>
    <x v="1"/>
    <x v="4"/>
    <n v="23.48"/>
    <n v="2"/>
    <n v="2.3480000000000003"/>
    <n v="49.308"/>
    <d v="2019-03-14T00:00:00"/>
    <d v="1899-12-30T11:21:00"/>
    <s v="Tarjeta de crédito"/>
    <n v="46.96"/>
    <n v="2.3479999999999999"/>
    <n v="7.9"/>
    <n v="3"/>
  </r>
  <r>
    <s v="NuevaFactura5998"/>
    <x v="2"/>
    <x v="2"/>
    <x v="1"/>
    <x v="1"/>
    <x v="1"/>
    <n v="72.13"/>
    <n v="10"/>
    <n v="36.064999999999998"/>
    <n v="757.36500000000001"/>
    <d v="2019-01-31T00:00:00"/>
    <d v="1899-12-30T15:12:00"/>
    <s v="Tarjeta de crédito"/>
    <n v="721.3"/>
    <n v="36.064999999999998"/>
    <n v="4.2"/>
    <n v="1"/>
  </r>
  <r>
    <s v="NuevaFactura4819"/>
    <x v="0"/>
    <x v="0"/>
    <x v="1"/>
    <x v="1"/>
    <x v="5"/>
    <n v="52.38"/>
    <n v="1"/>
    <n v="2.6190000000000002"/>
    <n v="54.999000000000002"/>
    <d v="2019-03-26T00:00:00"/>
    <d v="1899-12-30T19:44:00"/>
    <s v="Efectivo"/>
    <n v="52.38"/>
    <n v="2.6190000000000002"/>
    <n v="5.8"/>
    <n v="3"/>
  </r>
  <r>
    <s v="NuevaFactura4360"/>
    <x v="2"/>
    <x v="2"/>
    <x v="0"/>
    <x v="0"/>
    <x v="3"/>
    <n v="23.08"/>
    <n v="6"/>
    <n v="6.9239999999999995"/>
    <n v="145.404"/>
    <d v="2019-01-24T00:00:00"/>
    <d v="1899-12-30T19:20:00"/>
    <s v="Billetera electrónica"/>
    <n v="138.47999999999999"/>
    <n v="6.9240000000000004"/>
    <n v="4.9000000000000004"/>
    <n v="1"/>
  </r>
  <r>
    <s v="NuevaFactura4601"/>
    <x v="2"/>
    <x v="2"/>
    <x v="1"/>
    <x v="0"/>
    <x v="0"/>
    <n v="13.5"/>
    <n v="10"/>
    <n v="6.75"/>
    <n v="141.75"/>
    <d v="2019-02-27T00:00:00"/>
    <d v="1899-12-30T11:06:00"/>
    <s v="Tarjeta de crédito"/>
    <n v="135"/>
    <n v="6.75"/>
    <n v="4.8"/>
    <n v="2"/>
  </r>
  <r>
    <s v="NuevaFactura7173"/>
    <x v="2"/>
    <x v="2"/>
    <x v="1"/>
    <x v="0"/>
    <x v="0"/>
    <n v="13.5"/>
    <n v="10"/>
    <n v="6.75"/>
    <n v="141.75"/>
    <d v="2019-02-27T00:00:00"/>
    <d v="1899-12-30T11:06:00"/>
    <s v="Tarjeta de crédito"/>
    <n v="135"/>
    <n v="6.75"/>
    <n v="4.8"/>
    <n v="2"/>
  </r>
  <r>
    <s v="NuevaFactura5719"/>
    <x v="2"/>
    <x v="2"/>
    <x v="1"/>
    <x v="0"/>
    <x v="3"/>
    <n v="57.95"/>
    <n v="6"/>
    <n v="17.385000000000002"/>
    <n v="365.08499999999998"/>
    <d v="2019-02-24T00:00:00"/>
    <d v="1899-12-30T13:02:00"/>
    <s v="Efectivo"/>
    <n v="347.7"/>
    <n v="17.385000000000002"/>
    <n v="5.2"/>
    <n v="2"/>
  </r>
  <r>
    <s v="NuevaFactura9494"/>
    <x v="2"/>
    <x v="2"/>
    <x v="0"/>
    <x v="1"/>
    <x v="1"/>
    <n v="18.93"/>
    <n v="6"/>
    <n v="5.6790000000000003"/>
    <n v="119.259"/>
    <d v="2019-02-10T00:00:00"/>
    <d v="1899-12-30T12:45:00"/>
    <s v="Tarjeta de crédito"/>
    <n v="113.58"/>
    <n v="5.6790000000000003"/>
    <n v="8.1"/>
    <n v="2"/>
  </r>
  <r>
    <s v="NuevaFactura1388"/>
    <x v="1"/>
    <x v="1"/>
    <x v="1"/>
    <x v="0"/>
    <x v="1"/>
    <n v="15.28"/>
    <n v="5"/>
    <n v="3.82"/>
    <n v="80.22"/>
    <d v="2019-03-08T00:00:00"/>
    <d v="1899-12-30T10:29:00"/>
    <s v="Efectivo"/>
    <n v="76.400000000000006"/>
    <n v="3.82"/>
    <n v="9.6"/>
    <n v="3"/>
  </r>
  <r>
    <s v="NuevaFactura6586"/>
    <x v="2"/>
    <x v="2"/>
    <x v="1"/>
    <x v="0"/>
    <x v="1"/>
    <n v="74.709999999999994"/>
    <n v="6"/>
    <n v="22.413"/>
    <n v="470.673"/>
    <d v="2019-01-01T00:00:00"/>
    <d v="1899-12-30T19:07:00"/>
    <s v="Efectivo"/>
    <n v="448.26"/>
    <n v="22.413"/>
    <n v="6.7"/>
    <n v="1"/>
  </r>
  <r>
    <s v="NuevaFactura5869"/>
    <x v="2"/>
    <x v="2"/>
    <x v="0"/>
    <x v="0"/>
    <x v="4"/>
    <n v="74.599999999999994"/>
    <n v="10"/>
    <n v="37.300000000000004"/>
    <n v="783.3"/>
    <d v="2019-01-08T00:00:00"/>
    <d v="1899-12-30T20:55:00"/>
    <s v="Efectivo"/>
    <n v="746"/>
    <n v="37.299999999999997"/>
    <n v="9.5"/>
    <n v="1"/>
  </r>
  <r>
    <s v="NuevaFactura3289"/>
    <x v="2"/>
    <x v="2"/>
    <x v="1"/>
    <x v="1"/>
    <x v="5"/>
    <n v="94.87"/>
    <n v="8"/>
    <n v="37.948"/>
    <n v="796.90800000000002"/>
    <d v="2019-02-12T00:00:00"/>
    <d v="1899-12-30T12:58:00"/>
    <s v="Billetera electrónica"/>
    <n v="758.96"/>
    <n v="37.948"/>
    <n v="8.6999999999999993"/>
    <n v="2"/>
  </r>
  <r>
    <s v="NuevaFactura4080"/>
    <x v="1"/>
    <x v="1"/>
    <x v="0"/>
    <x v="0"/>
    <x v="4"/>
    <n v="21.08"/>
    <n v="3"/>
    <n v="3.1619999999999999"/>
    <n v="66.402000000000001"/>
    <d v="2019-02-09T00:00:00"/>
    <d v="1899-12-30T10:25:00"/>
    <s v="Efectivo"/>
    <n v="63.24"/>
    <n v="3.1619999999999999"/>
    <n v="7.3"/>
    <n v="2"/>
  </r>
  <r>
    <s v="NuevaFactura4629"/>
    <x v="1"/>
    <x v="1"/>
    <x v="1"/>
    <x v="1"/>
    <x v="5"/>
    <n v="97.26"/>
    <n v="4"/>
    <n v="19.452000000000002"/>
    <n v="408.49200000000002"/>
    <d v="2019-03-16T00:00:00"/>
    <d v="1899-12-30T15:33:00"/>
    <s v="Billetera electrónica"/>
    <n v="389.04"/>
    <n v="19.452000000000002"/>
    <n v="6.8"/>
    <n v="3"/>
  </r>
  <r>
    <s v="NuevaFactura1642"/>
    <x v="1"/>
    <x v="1"/>
    <x v="1"/>
    <x v="0"/>
    <x v="1"/>
    <n v="12.45"/>
    <n v="6"/>
    <n v="3.7349999999999994"/>
    <n v="78.435000000000002"/>
    <d v="2019-02-09T00:00:00"/>
    <d v="1899-12-30T13:11:00"/>
    <s v="Efectivo"/>
    <n v="74.7"/>
    <n v="3.7349999999999999"/>
    <n v="4.0999999999999996"/>
    <n v="2"/>
  </r>
  <r>
    <s v="NuevaFactura4829"/>
    <x v="2"/>
    <x v="2"/>
    <x v="0"/>
    <x v="0"/>
    <x v="3"/>
    <n v="60.08"/>
    <n v="7"/>
    <n v="21.028000000000002"/>
    <n v="441.58800000000002"/>
    <d v="2019-02-14T00:00:00"/>
    <d v="1899-12-30T11:36:00"/>
    <s v="Tarjeta de crédito"/>
    <n v="420.56"/>
    <n v="21.027999999999999"/>
    <n v="4.5"/>
    <n v="2"/>
  </r>
  <r>
    <s v="NuevaFactura6376"/>
    <x v="0"/>
    <x v="0"/>
    <x v="0"/>
    <x v="0"/>
    <x v="3"/>
    <n v="22.01"/>
    <n v="4"/>
    <n v="4.4020000000000001"/>
    <n v="92.441999999999993"/>
    <d v="2019-01-29T00:00:00"/>
    <d v="1899-12-30T18:15:00"/>
    <s v="Tarjeta de crédito"/>
    <n v="88.04"/>
    <n v="4.4020000000000001"/>
    <n v="6.6"/>
    <n v="1"/>
  </r>
  <r>
    <s v="NuevaFactura5544"/>
    <x v="1"/>
    <x v="1"/>
    <x v="1"/>
    <x v="0"/>
    <x v="4"/>
    <n v="41.24"/>
    <n v="4"/>
    <n v="8.2480000000000011"/>
    <n v="173.208"/>
    <d v="2019-02-19T00:00:00"/>
    <d v="1899-12-30T16:23:00"/>
    <s v="Efectivo"/>
    <n v="164.96"/>
    <n v="8.2479999999999993"/>
    <n v="7.1"/>
    <n v="2"/>
  </r>
  <r>
    <s v="NuevaFactura4787"/>
    <x v="2"/>
    <x v="2"/>
    <x v="1"/>
    <x v="1"/>
    <x v="3"/>
    <n v="54.45"/>
    <n v="1"/>
    <n v="2.7225000000000001"/>
    <n v="57.172499999999999"/>
    <d v="2019-02-26T00:00:00"/>
    <d v="1899-12-30T19:24:00"/>
    <s v="Billetera electrónica"/>
    <n v="54.45"/>
    <n v="2.7225000000000001"/>
    <n v="7.9"/>
    <n v="2"/>
  </r>
  <r>
    <s v="NuevaFactura9403"/>
    <x v="2"/>
    <x v="2"/>
    <x v="0"/>
    <x v="0"/>
    <x v="4"/>
    <n v="89.14"/>
    <n v="4"/>
    <n v="17.827999999999999"/>
    <n v="374.38799999999998"/>
    <d v="2019-01-07T00:00:00"/>
    <d v="1899-12-30T12:20:00"/>
    <s v="Tarjeta de crédito"/>
    <n v="356.56"/>
    <n v="17.827999999999999"/>
    <n v="7.8"/>
    <n v="1"/>
  </r>
  <r>
    <s v="NuevaFactura7401"/>
    <x v="2"/>
    <x v="2"/>
    <x v="0"/>
    <x v="0"/>
    <x v="4"/>
    <n v="48.52"/>
    <n v="3"/>
    <n v="7.2780000000000005"/>
    <n v="152.83799999999999"/>
    <d v="2019-03-05T00:00:00"/>
    <d v="1899-12-30T18:17:00"/>
    <s v="Billetera electrónica"/>
    <n v="145.56"/>
    <n v="7.2779999999999996"/>
    <n v="4"/>
    <n v="3"/>
  </r>
  <r>
    <s v="NuevaFactura4110"/>
    <x v="0"/>
    <x v="0"/>
    <x v="1"/>
    <x v="0"/>
    <x v="4"/>
    <n v="71.680000000000007"/>
    <n v="3"/>
    <n v="10.752000000000002"/>
    <n v="225.792"/>
    <d v="2019-03-28T00:00:00"/>
    <d v="1899-12-30T15:30:00"/>
    <s v="Tarjeta de crédito"/>
    <n v="215.04"/>
    <n v="10.752000000000001"/>
    <n v="9.1999999999999993"/>
    <n v="3"/>
  </r>
  <r>
    <s v="NuevaFactura4882"/>
    <x v="1"/>
    <x v="1"/>
    <x v="0"/>
    <x v="0"/>
    <x v="5"/>
    <n v="80.48"/>
    <n v="3"/>
    <n v="12.072000000000001"/>
    <n v="253.512"/>
    <d v="2019-02-15T00:00:00"/>
    <d v="1899-12-30T12:31:00"/>
    <s v="Efectivo"/>
    <n v="241.44"/>
    <n v="12.071999999999999"/>
    <n v="8.1"/>
    <n v="2"/>
  </r>
  <r>
    <s v="NuevaFactura1840"/>
    <x v="2"/>
    <x v="2"/>
    <x v="0"/>
    <x v="0"/>
    <x v="0"/>
    <n v="41.06"/>
    <n v="6"/>
    <n v="12.318000000000001"/>
    <n v="258.678"/>
    <d v="2019-03-05T00:00:00"/>
    <d v="1899-12-30T13:30:00"/>
    <s v="Tarjeta de crédito"/>
    <n v="246.36"/>
    <n v="12.318"/>
    <n v="8.3000000000000007"/>
    <n v="3"/>
  </r>
  <r>
    <s v="NuevaFactura4743"/>
    <x v="0"/>
    <x v="0"/>
    <x v="0"/>
    <x v="1"/>
    <x v="1"/>
    <n v="19.32"/>
    <n v="7"/>
    <n v="6.7620000000000005"/>
    <n v="142.00200000000001"/>
    <d v="2019-03-25T00:00:00"/>
    <d v="1899-12-30T18:51:00"/>
    <s v="Efectivo"/>
    <n v="135.24"/>
    <n v="6.7619999999999996"/>
    <n v="6.9"/>
    <n v="3"/>
  </r>
  <r>
    <s v="NuevaFactura7861"/>
    <x v="2"/>
    <x v="2"/>
    <x v="0"/>
    <x v="0"/>
    <x v="3"/>
    <n v="88.43"/>
    <n v="8"/>
    <n v="35.372000000000007"/>
    <n v="742.81200000000001"/>
    <d v="2019-03-22T00:00:00"/>
    <d v="1899-12-30T19:35:00"/>
    <s v="Tarjeta de crédito"/>
    <n v="707.44"/>
    <n v="35.372"/>
    <n v="4.3"/>
    <n v="3"/>
  </r>
  <r>
    <s v="NuevaFactura3457"/>
    <x v="0"/>
    <x v="0"/>
    <x v="1"/>
    <x v="1"/>
    <x v="4"/>
    <n v="51.28"/>
    <n v="6"/>
    <n v="15.384"/>
    <n v="323.06400000000002"/>
    <d v="2019-01-19T00:00:00"/>
    <d v="1899-12-30T16:31:00"/>
    <s v="Efectivo"/>
    <n v="307.68"/>
    <n v="15.384"/>
    <n v="6.5"/>
    <n v="1"/>
  </r>
  <r>
    <s v="NuevaFactura1184"/>
    <x v="1"/>
    <x v="1"/>
    <x v="0"/>
    <x v="0"/>
    <x v="0"/>
    <n v="81.510000000000005"/>
    <n v="1"/>
    <n v="4.0755000000000008"/>
    <n v="85.585499999999996"/>
    <d v="2019-01-22T00:00:00"/>
    <d v="1899-12-30T10:57:00"/>
    <s v="Billetera electrónica"/>
    <n v="81.510000000000005"/>
    <n v="4.0754999999999999"/>
    <n v="9.1999999999999993"/>
    <n v="1"/>
  </r>
  <r>
    <s v="NuevaFactura9505"/>
    <x v="2"/>
    <x v="2"/>
    <x v="1"/>
    <x v="1"/>
    <x v="1"/>
    <n v="72.13"/>
    <n v="10"/>
    <n v="36.064999999999998"/>
    <n v="757.36500000000001"/>
    <d v="2019-01-31T00:00:00"/>
    <d v="1899-12-30T15:12:00"/>
    <s v="Tarjeta de crédito"/>
    <n v="721.3"/>
    <n v="36.064999999999998"/>
    <n v="4.2"/>
    <n v="1"/>
  </r>
  <r>
    <s v="NuevaFactura6149"/>
    <x v="2"/>
    <x v="2"/>
    <x v="0"/>
    <x v="0"/>
    <x v="1"/>
    <n v="93.96"/>
    <n v="4"/>
    <n v="18.791999999999998"/>
    <n v="394.63200000000001"/>
    <d v="2019-03-09T00:00:00"/>
    <d v="1899-12-30T18:00:00"/>
    <s v="Efectivo"/>
    <n v="375.84"/>
    <n v="18.792000000000002"/>
    <n v="9.5"/>
    <n v="3"/>
  </r>
  <r>
    <s v="NuevaFactura5936"/>
    <x v="0"/>
    <x v="0"/>
    <x v="0"/>
    <x v="1"/>
    <x v="4"/>
    <n v="92.29"/>
    <n v="5"/>
    <n v="23.072500000000005"/>
    <n v="484.52249999999998"/>
    <d v="2019-02-20T00:00:00"/>
    <d v="1899-12-30T15:55:00"/>
    <s v="Tarjeta de crédito"/>
    <n v="461.45"/>
    <n v="23.072500000000002"/>
    <n v="9"/>
    <n v="2"/>
  </r>
  <r>
    <s v="NuevaFactura9008"/>
    <x v="0"/>
    <x v="0"/>
    <x v="1"/>
    <x v="0"/>
    <x v="2"/>
    <n v="12.03"/>
    <n v="2"/>
    <n v="1.2030000000000001"/>
    <n v="25.263000000000002"/>
    <d v="2019-01-27T00:00:00"/>
    <d v="1899-12-30T15:51:00"/>
    <s v="Efectivo"/>
    <n v="24.06"/>
    <n v="1.2030000000000001"/>
    <n v="5.0999999999999996"/>
    <n v="1"/>
  </r>
  <r>
    <s v="NuevaFactura1300"/>
    <x v="0"/>
    <x v="0"/>
    <x v="1"/>
    <x v="0"/>
    <x v="5"/>
    <n v="73.05"/>
    <n v="4"/>
    <n v="14.61"/>
    <n v="306.81"/>
    <d v="2019-02-25T00:00:00"/>
    <d v="1899-12-30T17:16:00"/>
    <s v="Tarjeta de crédito"/>
    <n v="292.2"/>
    <n v="14.61"/>
    <n v="4.9000000000000004"/>
    <n v="2"/>
  </r>
  <r>
    <s v="NuevaFactura7075"/>
    <x v="1"/>
    <x v="1"/>
    <x v="0"/>
    <x v="1"/>
    <x v="3"/>
    <n v="34.56"/>
    <n v="7"/>
    <n v="12.096000000000002"/>
    <n v="254.01599999999999"/>
    <d v="2019-03-11T00:00:00"/>
    <d v="1899-12-30T16:07:00"/>
    <s v="Tarjeta de crédito"/>
    <n v="241.92"/>
    <n v="12.096"/>
    <n v="7.3"/>
    <n v="3"/>
  </r>
  <r>
    <s v="NuevaFactura9938"/>
    <x v="2"/>
    <x v="2"/>
    <x v="0"/>
    <x v="1"/>
    <x v="3"/>
    <n v="88.31"/>
    <n v="1"/>
    <n v="4.4155000000000006"/>
    <n v="92.725499999999997"/>
    <d v="2019-02-15T00:00:00"/>
    <d v="1899-12-30T17:38:00"/>
    <s v="Tarjeta de crédito"/>
    <n v="88.31"/>
    <n v="4.4154999999999998"/>
    <n v="5.2"/>
    <n v="2"/>
  </r>
  <r>
    <s v="NuevaFactura3789"/>
    <x v="0"/>
    <x v="0"/>
    <x v="1"/>
    <x v="0"/>
    <x v="5"/>
    <n v="12.09"/>
    <n v="1"/>
    <n v="0.60450000000000004"/>
    <n v="12.6945"/>
    <d v="2019-01-26T00:00:00"/>
    <d v="1899-12-30T18:19:00"/>
    <s v="Tarjeta de crédito"/>
    <n v="12.09"/>
    <n v="0.60450000000000004"/>
    <n v="8.1999999999999993"/>
    <n v="1"/>
  </r>
  <r>
    <s v="NuevaFactura6716"/>
    <x v="0"/>
    <x v="0"/>
    <x v="1"/>
    <x v="0"/>
    <x v="4"/>
    <n v="71.680000000000007"/>
    <n v="3"/>
    <n v="10.752000000000002"/>
    <n v="225.792"/>
    <d v="2019-03-28T00:00:00"/>
    <d v="1899-12-30T15:30:00"/>
    <s v="Tarjeta de crédito"/>
    <n v="215.04"/>
    <n v="10.752000000000001"/>
    <n v="9.1999999999999993"/>
    <n v="3"/>
  </r>
  <r>
    <s v="NuevaFactura8591"/>
    <x v="1"/>
    <x v="1"/>
    <x v="1"/>
    <x v="1"/>
    <x v="1"/>
    <n v="27.85"/>
    <n v="7"/>
    <n v="9.7475000000000023"/>
    <n v="204.69749999999999"/>
    <d v="2019-03-14T00:00:00"/>
    <d v="1899-12-30T17:20:00"/>
    <s v="Billetera electrónica"/>
    <n v="194.95"/>
    <n v="9.7475000000000005"/>
    <n v="6"/>
    <n v="3"/>
  </r>
  <r>
    <s v="NuevaFactura4775"/>
    <x v="1"/>
    <x v="1"/>
    <x v="1"/>
    <x v="0"/>
    <x v="1"/>
    <n v="23.07"/>
    <n v="9"/>
    <n v="10.381500000000001"/>
    <n v="218.01150000000001"/>
    <d v="2019-02-01T00:00:00"/>
    <d v="1899-12-30T11:27:00"/>
    <s v="Efectivo"/>
    <n v="207.63"/>
    <n v="10.381500000000001"/>
    <n v="4.9000000000000004"/>
    <n v="2"/>
  </r>
  <r>
    <s v="NuevaFactura2686"/>
    <x v="2"/>
    <x v="2"/>
    <x v="1"/>
    <x v="1"/>
    <x v="1"/>
    <n v="72.13"/>
    <n v="10"/>
    <n v="36.064999999999998"/>
    <n v="757.36500000000001"/>
    <d v="2019-01-31T00:00:00"/>
    <d v="1899-12-30T15:12:00"/>
    <s v="Tarjeta de crédito"/>
    <n v="721.3"/>
    <n v="36.064999999999998"/>
    <n v="4.2"/>
    <n v="1"/>
  </r>
  <r>
    <s v="NuevaFactura5596"/>
    <x v="0"/>
    <x v="0"/>
    <x v="1"/>
    <x v="0"/>
    <x v="0"/>
    <n v="77.5"/>
    <n v="5"/>
    <n v="19.375"/>
    <n v="406.875"/>
    <d v="2019-01-24T00:00:00"/>
    <d v="1899-12-30T20:36:00"/>
    <s v="Billetera electrónica"/>
    <n v="387.5"/>
    <n v="19.375"/>
    <n v="4.3"/>
    <n v="1"/>
  </r>
  <r>
    <s v="NuevaFactura6359"/>
    <x v="2"/>
    <x v="2"/>
    <x v="1"/>
    <x v="1"/>
    <x v="0"/>
    <n v="69.510000000000005"/>
    <n v="2"/>
    <n v="6.9510000000000005"/>
    <n v="145.971"/>
    <d v="2019-03-01T00:00:00"/>
    <d v="1899-12-30T12:15:00"/>
    <s v="Billetera electrónica"/>
    <n v="139.02000000000001"/>
    <n v="6.9509999999999996"/>
    <n v="8.1"/>
    <n v="3"/>
  </r>
  <r>
    <s v="NuevaFactura8338"/>
    <x v="2"/>
    <x v="2"/>
    <x v="1"/>
    <x v="1"/>
    <x v="5"/>
    <n v="33.520000000000003"/>
    <n v="1"/>
    <n v="1.6760000000000002"/>
    <n v="35.195999999999998"/>
    <d v="2019-02-08T00:00:00"/>
    <d v="1899-12-30T15:31:00"/>
    <s v="Efectivo"/>
    <n v="33.520000000000003"/>
    <n v="1.6759999999999999"/>
    <n v="6.7"/>
    <n v="2"/>
  </r>
  <r>
    <s v="NuevaFactura4843"/>
    <x v="1"/>
    <x v="1"/>
    <x v="1"/>
    <x v="1"/>
    <x v="2"/>
    <n v="97.5"/>
    <n v="10"/>
    <n v="48.75"/>
    <n v="1023.75"/>
    <d v="2019-01-12T00:00:00"/>
    <d v="1899-12-30T16:18:00"/>
    <s v="Billetera electrónica"/>
    <n v="975"/>
    <n v="48.75"/>
    <n v="8"/>
    <n v="1"/>
  </r>
  <r>
    <s v="NuevaFactura8026"/>
    <x v="1"/>
    <x v="1"/>
    <x v="1"/>
    <x v="1"/>
    <x v="2"/>
    <n v="65.260000000000005"/>
    <n v="8"/>
    <n v="26.104000000000003"/>
    <n v="548.18399999999997"/>
    <d v="2019-03-15T00:00:00"/>
    <d v="1899-12-30T14:04:00"/>
    <s v="Billetera electrónica"/>
    <n v="522.08000000000004"/>
    <n v="26.103999999999999"/>
    <n v="6.3"/>
    <n v="3"/>
  </r>
  <r>
    <s v="NuevaFactura9009"/>
    <x v="1"/>
    <x v="1"/>
    <x v="1"/>
    <x v="1"/>
    <x v="4"/>
    <n v="35.89"/>
    <n v="1"/>
    <n v="1.7945000000000002"/>
    <n v="37.6845"/>
    <d v="2019-02-23T00:00:00"/>
    <d v="1899-12-30T16:52:00"/>
    <s v="Tarjeta de crédito"/>
    <n v="35.89"/>
    <n v="1.7945"/>
    <n v="7.9"/>
    <n v="2"/>
  </r>
  <r>
    <s v="NuevaFactura3393"/>
    <x v="1"/>
    <x v="1"/>
    <x v="1"/>
    <x v="0"/>
    <x v="4"/>
    <n v="90.24"/>
    <n v="6"/>
    <n v="27.071999999999999"/>
    <n v="568.51199999999994"/>
    <d v="2019-01-27T00:00:00"/>
    <d v="1899-12-30T11:17:00"/>
    <s v="Efectivo"/>
    <n v="541.44000000000005"/>
    <n v="27.071999999999999"/>
    <n v="6.2"/>
    <n v="1"/>
  </r>
  <r>
    <s v="NuevaFactura4267"/>
    <x v="2"/>
    <x v="2"/>
    <x v="0"/>
    <x v="0"/>
    <x v="5"/>
    <n v="17.48"/>
    <n v="6"/>
    <n v="5.2439999999999998"/>
    <n v="110.124"/>
    <d v="2019-01-18T00:00:00"/>
    <d v="1899-12-30T15:04:00"/>
    <s v="Tarjeta de crédito"/>
    <n v="104.88"/>
    <n v="5.2439999999999998"/>
    <n v="6.1"/>
    <n v="1"/>
  </r>
  <r>
    <s v="NuevaFactura1356"/>
    <x v="1"/>
    <x v="1"/>
    <x v="0"/>
    <x v="0"/>
    <x v="5"/>
    <n v="97.21"/>
    <n v="10"/>
    <n v="48.604999999999997"/>
    <n v="1020.705"/>
    <d v="2019-02-08T00:00:00"/>
    <d v="1899-12-30T13:00:00"/>
    <s v="Tarjeta de crédito"/>
    <n v="972.1"/>
    <n v="48.604999999999997"/>
    <n v="8.6999999999999993"/>
    <n v="2"/>
  </r>
  <r>
    <s v="NuevaFactura9842"/>
    <x v="2"/>
    <x v="2"/>
    <x v="0"/>
    <x v="0"/>
    <x v="0"/>
    <n v="76.900000000000006"/>
    <n v="7"/>
    <n v="26.915000000000006"/>
    <n v="565.21500000000003"/>
    <d v="2019-02-15T00:00:00"/>
    <d v="1899-12-30T20:21:00"/>
    <s v="Efectivo"/>
    <n v="538.29999999999995"/>
    <n v="26.914999999999999"/>
    <n v="7.7"/>
    <n v="2"/>
  </r>
  <r>
    <s v="NuevaFactura6483"/>
    <x v="1"/>
    <x v="1"/>
    <x v="1"/>
    <x v="1"/>
    <x v="5"/>
    <n v="78.55"/>
    <n v="9"/>
    <n v="35.347499999999997"/>
    <n v="742.29750000000001"/>
    <d v="2019-03-01T00:00:00"/>
    <d v="1899-12-30T13:22:00"/>
    <s v="Efectivo"/>
    <n v="706.95"/>
    <n v="35.347499999999997"/>
    <n v="7.2"/>
    <n v="3"/>
  </r>
  <r>
    <s v="NuevaFactura8246"/>
    <x v="1"/>
    <x v="1"/>
    <x v="1"/>
    <x v="0"/>
    <x v="2"/>
    <n v="70.11"/>
    <n v="6"/>
    <n v="21.033000000000001"/>
    <n v="441.69299999999998"/>
    <d v="2019-03-14T00:00:00"/>
    <d v="1899-12-30T17:54:00"/>
    <s v="Billetera electrónica"/>
    <n v="420.66"/>
    <n v="21.033000000000001"/>
    <n v="5.2"/>
    <n v="3"/>
  </r>
  <r>
    <s v="NuevaFactura2061"/>
    <x v="2"/>
    <x v="2"/>
    <x v="1"/>
    <x v="0"/>
    <x v="2"/>
    <n v="95.46"/>
    <n v="8"/>
    <n v="38.183999999999997"/>
    <n v="801.86400000000003"/>
    <d v="2019-03-05T00:00:00"/>
    <d v="1899-12-30T19:40:00"/>
    <s v="Billetera electrónica"/>
    <n v="763.68"/>
    <n v="38.183999999999997"/>
    <n v="4.7"/>
    <n v="3"/>
  </r>
  <r>
    <s v="NuevaFactura6259"/>
    <x v="0"/>
    <x v="0"/>
    <x v="1"/>
    <x v="0"/>
    <x v="1"/>
    <n v="50.23"/>
    <n v="4"/>
    <n v="10.045999999999999"/>
    <n v="210.96600000000001"/>
    <d v="2019-01-08T00:00:00"/>
    <d v="1899-12-30T17:12:00"/>
    <s v="Efectivo"/>
    <n v="200.92"/>
    <n v="10.045999999999999"/>
    <n v="9"/>
    <n v="1"/>
  </r>
  <r>
    <s v="NuevaFactura7184"/>
    <x v="2"/>
    <x v="2"/>
    <x v="0"/>
    <x v="0"/>
    <x v="4"/>
    <n v="98.79"/>
    <n v="3"/>
    <n v="14.8185"/>
    <n v="311.18849999999998"/>
    <d v="2019-02-23T00:00:00"/>
    <d v="1899-12-30T20:00:00"/>
    <s v="Billetera electrónica"/>
    <n v="296.37"/>
    <n v="14.8185"/>
    <n v="6.4"/>
    <n v="2"/>
  </r>
  <r>
    <s v="NuevaFactura2164"/>
    <x v="2"/>
    <x v="2"/>
    <x v="0"/>
    <x v="1"/>
    <x v="3"/>
    <n v="73.97"/>
    <n v="1"/>
    <n v="3.6985000000000001"/>
    <n v="77.668499999999995"/>
    <d v="2019-02-03T00:00:00"/>
    <d v="1899-12-30T15:53:00"/>
    <s v="Tarjeta de crédito"/>
    <n v="73.97"/>
    <n v="3.6985000000000001"/>
    <n v="5.4"/>
    <n v="2"/>
  </r>
  <r>
    <s v="NuevaFactura4369"/>
    <x v="1"/>
    <x v="1"/>
    <x v="0"/>
    <x v="1"/>
    <x v="2"/>
    <n v="55.57"/>
    <n v="3"/>
    <n v="8.3355000000000015"/>
    <n v="175.0455"/>
    <d v="2019-01-08T00:00:00"/>
    <d v="1899-12-30T11:42:00"/>
    <s v="Tarjeta de crédito"/>
    <n v="166.71"/>
    <n v="8.3354999999999997"/>
    <n v="5.9"/>
    <n v="1"/>
  </r>
  <r>
    <s v="NuevaFactura7304"/>
    <x v="1"/>
    <x v="1"/>
    <x v="1"/>
    <x v="0"/>
    <x v="3"/>
    <n v="14.39"/>
    <n v="2"/>
    <n v="1.4390000000000001"/>
    <n v="30.219000000000001"/>
    <d v="2019-03-02T00:00:00"/>
    <d v="1899-12-30T19:44:00"/>
    <s v="Tarjeta de crédito"/>
    <n v="28.78"/>
    <n v="1.4390000000000001"/>
    <n v="7.2"/>
    <n v="3"/>
  </r>
  <r>
    <s v="NuevaFactura2355"/>
    <x v="1"/>
    <x v="1"/>
    <x v="0"/>
    <x v="0"/>
    <x v="4"/>
    <n v="49.79"/>
    <n v="4"/>
    <n v="9.9580000000000002"/>
    <n v="209.11799999999999"/>
    <d v="2019-03-28T00:00:00"/>
    <d v="1899-12-30T19:16:00"/>
    <s v="Tarjeta de crédito"/>
    <n v="199.16"/>
    <n v="9.9580000000000002"/>
    <n v="6.4"/>
    <n v="3"/>
  </r>
  <r>
    <s v="NuevaFactura7780"/>
    <x v="0"/>
    <x v="0"/>
    <x v="1"/>
    <x v="1"/>
    <x v="3"/>
    <n v="64.59"/>
    <n v="4"/>
    <n v="12.918000000000001"/>
    <n v="271.27800000000002"/>
    <d v="2019-01-06T00:00:00"/>
    <d v="1899-12-30T13:35:00"/>
    <s v="Billetera electrónica"/>
    <n v="258.36"/>
    <n v="12.917999999999999"/>
    <n v="9.3000000000000007"/>
    <n v="1"/>
  </r>
  <r>
    <s v="NuevaFactura3267"/>
    <x v="1"/>
    <x v="1"/>
    <x v="1"/>
    <x v="1"/>
    <x v="5"/>
    <n v="27.38"/>
    <n v="6"/>
    <n v="8.2140000000000004"/>
    <n v="172.494"/>
    <d v="2019-01-05T00:00:00"/>
    <d v="1899-12-30T20:54:00"/>
    <s v="Tarjeta de crédito"/>
    <n v="164.28"/>
    <n v="8.2140000000000004"/>
    <n v="7.9"/>
    <n v="1"/>
  </r>
  <r>
    <s v="NuevaFactura2727"/>
    <x v="0"/>
    <x v="0"/>
    <x v="1"/>
    <x v="0"/>
    <x v="5"/>
    <n v="29.42"/>
    <n v="10"/>
    <n v="14.710000000000003"/>
    <n v="308.91000000000003"/>
    <d v="2019-01-12T00:00:00"/>
    <d v="1899-12-30T16:23:00"/>
    <s v="Billetera electrónica"/>
    <n v="294.2"/>
    <n v="14.71"/>
    <n v="8.9"/>
    <n v="1"/>
  </r>
  <r>
    <s v="NuevaFactura8867"/>
    <x v="2"/>
    <x v="2"/>
    <x v="1"/>
    <x v="1"/>
    <x v="1"/>
    <n v="28.38"/>
    <n v="5"/>
    <n v="7.0950000000000006"/>
    <n v="148.995"/>
    <d v="2019-03-06T00:00:00"/>
    <d v="1899-12-30T20:57:00"/>
    <s v="Efectivo"/>
    <n v="141.9"/>
    <n v="7.0949999999999998"/>
    <n v="9.4"/>
    <n v="3"/>
  </r>
  <r>
    <s v="NuevaFactura7272"/>
    <x v="0"/>
    <x v="0"/>
    <x v="0"/>
    <x v="1"/>
    <x v="4"/>
    <n v="67.45"/>
    <n v="10"/>
    <n v="33.725000000000001"/>
    <n v="708.22500000000002"/>
    <d v="2019-02-03T00:00:00"/>
    <d v="1899-12-30T11:25:00"/>
    <s v="Billetera electrónica"/>
    <n v="674.5"/>
    <n v="33.725000000000001"/>
    <n v="4.2"/>
    <n v="2"/>
  </r>
  <r>
    <s v="NuevaFactura7225"/>
    <x v="0"/>
    <x v="0"/>
    <x v="1"/>
    <x v="0"/>
    <x v="2"/>
    <n v="93.69"/>
    <n v="7"/>
    <n v="32.791499999999999"/>
    <n v="688.62149999999997"/>
    <d v="2019-03-10T00:00:00"/>
    <d v="1899-12-30T18:44:00"/>
    <s v="Tarjeta de crédito"/>
    <n v="655.83"/>
    <n v="32.791499999999999"/>
    <n v="4.5"/>
    <n v="3"/>
  </r>
  <r>
    <s v="NuevaFactura5912"/>
    <x v="1"/>
    <x v="1"/>
    <x v="0"/>
    <x v="1"/>
    <x v="1"/>
    <n v="84.25"/>
    <n v="2"/>
    <n v="8.4250000000000007"/>
    <n v="176.92500000000001"/>
    <d v="2019-03-26T00:00:00"/>
    <d v="1899-12-30T14:13:00"/>
    <s v="Tarjeta de crédito"/>
    <n v="168.5"/>
    <n v="8.4250000000000007"/>
    <n v="5.3"/>
    <n v="3"/>
  </r>
  <r>
    <s v="NuevaFactura3791"/>
    <x v="2"/>
    <x v="2"/>
    <x v="0"/>
    <x v="1"/>
    <x v="5"/>
    <n v="91.35"/>
    <n v="1"/>
    <n v="4.5674999999999999"/>
    <n v="95.917500000000004"/>
    <d v="2019-02-16T00:00:00"/>
    <d v="1899-12-30T15:42:00"/>
    <s v="Efectivo"/>
    <n v="91.35"/>
    <n v="4.5674999999999999"/>
    <n v="6.8"/>
    <n v="2"/>
  </r>
  <r>
    <s v="NuevaFactura1173"/>
    <x v="2"/>
    <x v="2"/>
    <x v="1"/>
    <x v="1"/>
    <x v="5"/>
    <n v="47.97"/>
    <n v="7"/>
    <n v="16.7895"/>
    <n v="352.5795"/>
    <d v="2019-01-07T00:00:00"/>
    <d v="1899-12-30T20:52:00"/>
    <s v="Efectivo"/>
    <n v="335.79"/>
    <n v="16.7895"/>
    <n v="6.2"/>
    <n v="1"/>
  </r>
  <r>
    <s v="NuevaFactura6069"/>
    <x v="0"/>
    <x v="0"/>
    <x v="0"/>
    <x v="0"/>
    <x v="3"/>
    <n v="21.98"/>
    <n v="7"/>
    <n v="7.6930000000000014"/>
    <n v="161.553"/>
    <d v="2019-01-10T00:00:00"/>
    <d v="1899-12-30T16:42:00"/>
    <s v="Billetera electrónica"/>
    <n v="153.86000000000001"/>
    <n v="7.6929999999999996"/>
    <n v="5.0999999999999996"/>
    <n v="1"/>
  </r>
  <r>
    <s v="NuevaFactura5259"/>
    <x v="2"/>
    <x v="2"/>
    <x v="0"/>
    <x v="0"/>
    <x v="4"/>
    <n v="77.400000000000006"/>
    <n v="9"/>
    <n v="34.830000000000005"/>
    <n v="731.43"/>
    <d v="2019-02-15T00:00:00"/>
    <d v="1899-12-30T14:15:00"/>
    <s v="Tarjeta de crédito"/>
    <n v="696.6"/>
    <n v="34.83"/>
    <n v="4.5"/>
    <n v="2"/>
  </r>
  <r>
    <s v="NuevaFactura2550"/>
    <x v="0"/>
    <x v="0"/>
    <x v="0"/>
    <x v="0"/>
    <x v="3"/>
    <n v="52.26"/>
    <n v="10"/>
    <n v="26.130000000000003"/>
    <n v="548.73"/>
    <d v="2019-03-09T00:00:00"/>
    <d v="1899-12-30T12:45:00"/>
    <s v="Tarjeta de crédito"/>
    <n v="522.6"/>
    <n v="26.13"/>
    <n v="6.2"/>
    <n v="3"/>
  </r>
  <r>
    <s v="NuevaFactura8971"/>
    <x v="1"/>
    <x v="1"/>
    <x v="0"/>
    <x v="0"/>
    <x v="4"/>
    <n v="98.97"/>
    <n v="9"/>
    <n v="44.536500000000004"/>
    <n v="935.26649999999995"/>
    <d v="2019-03-09T00:00:00"/>
    <d v="1899-12-30T11:23:00"/>
    <s v="Efectivo"/>
    <n v="890.73"/>
    <n v="44.536499999999997"/>
    <n v="6.7"/>
    <n v="3"/>
  </r>
  <r>
    <s v="NuevaFactura5731"/>
    <x v="0"/>
    <x v="0"/>
    <x v="0"/>
    <x v="0"/>
    <x v="3"/>
    <n v="27.93"/>
    <n v="5"/>
    <n v="6.9825000000000008"/>
    <n v="146.63249999999999"/>
    <d v="2019-01-29T00:00:00"/>
    <d v="1899-12-30T15:48:00"/>
    <s v="Efectivo"/>
    <n v="139.65"/>
    <n v="6.9824999999999999"/>
    <n v="5.9"/>
    <n v="1"/>
  </r>
  <r>
    <s v="NuevaFactura7848"/>
    <x v="0"/>
    <x v="0"/>
    <x v="1"/>
    <x v="1"/>
    <x v="5"/>
    <n v="30.61"/>
    <n v="1"/>
    <n v="1.5305"/>
    <n v="32.140500000000003"/>
    <d v="2019-01-23T00:00:00"/>
    <d v="1899-12-30T12:20:00"/>
    <s v="Billetera electrónica"/>
    <n v="30.61"/>
    <n v="1.5305"/>
    <n v="5.2"/>
    <n v="1"/>
  </r>
  <r>
    <s v="NuevaFactura8893"/>
    <x v="0"/>
    <x v="0"/>
    <x v="1"/>
    <x v="1"/>
    <x v="2"/>
    <n v="80.08"/>
    <n v="3"/>
    <n v="12.012"/>
    <n v="252.25200000000001"/>
    <d v="2019-02-11T00:00:00"/>
    <d v="1899-12-30T15:29:00"/>
    <s v="Efectivo"/>
    <n v="240.24"/>
    <n v="12.012"/>
    <n v="5.4"/>
    <n v="2"/>
  </r>
  <r>
    <s v="NuevaFactura3049"/>
    <x v="2"/>
    <x v="2"/>
    <x v="1"/>
    <x v="0"/>
    <x v="5"/>
    <n v="47.44"/>
    <n v="1"/>
    <n v="2.3719999999999999"/>
    <n v="49.811999999999998"/>
    <d v="2019-02-22T00:00:00"/>
    <d v="1899-12-30T18:19:00"/>
    <s v="Tarjeta de crédito"/>
    <n v="47.44"/>
    <n v="2.3719999999999999"/>
    <n v="6.8"/>
    <n v="2"/>
  </r>
  <r>
    <s v="NuevaFactura8335"/>
    <x v="0"/>
    <x v="0"/>
    <x v="1"/>
    <x v="1"/>
    <x v="5"/>
    <n v="52.38"/>
    <n v="1"/>
    <n v="2.6190000000000002"/>
    <n v="54.999000000000002"/>
    <d v="2019-03-26T00:00:00"/>
    <d v="1899-12-30T19:44:00"/>
    <s v="Efectivo"/>
    <n v="52.38"/>
    <n v="2.6190000000000002"/>
    <n v="5.8"/>
    <n v="3"/>
  </r>
  <r>
    <s v="NuevaFactura4644"/>
    <x v="1"/>
    <x v="1"/>
    <x v="0"/>
    <x v="0"/>
    <x v="0"/>
    <n v="47.71"/>
    <n v="6"/>
    <n v="14.313000000000001"/>
    <n v="300.57299999999998"/>
    <d v="2019-02-16T00:00:00"/>
    <d v="1899-12-30T14:19:00"/>
    <s v="Billetera electrónica"/>
    <n v="286.26"/>
    <n v="14.313000000000001"/>
    <n v="4.4000000000000004"/>
    <n v="2"/>
  </r>
  <r>
    <s v="NuevaFactura2803"/>
    <x v="2"/>
    <x v="2"/>
    <x v="1"/>
    <x v="0"/>
    <x v="0"/>
    <n v="34.21"/>
    <n v="10"/>
    <n v="17.105"/>
    <n v="359.20499999999998"/>
    <d v="2019-01-02T00:00:00"/>
    <d v="1899-12-30T13:00:00"/>
    <s v="Efectivo"/>
    <n v="342.1"/>
    <n v="17.105"/>
    <n v="5.0999999999999996"/>
    <n v="1"/>
  </r>
  <r>
    <s v="NuevaFactura7601"/>
    <x v="0"/>
    <x v="0"/>
    <x v="0"/>
    <x v="1"/>
    <x v="5"/>
    <n v="17.940000000000001"/>
    <n v="5"/>
    <n v="4.4850000000000003"/>
    <n v="94.185000000000002"/>
    <d v="2019-01-23T00:00:00"/>
    <d v="1899-12-30T14:04:00"/>
    <s v="Billetera electrónica"/>
    <n v="89.7"/>
    <n v="4.4850000000000003"/>
    <n v="6.8"/>
    <n v="1"/>
  </r>
  <r>
    <s v="NuevaFactura9723"/>
    <x v="0"/>
    <x v="0"/>
    <x v="1"/>
    <x v="1"/>
    <x v="3"/>
    <n v="85.91"/>
    <n v="5"/>
    <n v="21.477499999999999"/>
    <n v="451.02749999999997"/>
    <d v="2019-03-22T00:00:00"/>
    <d v="1899-12-30T14:33:00"/>
    <s v="Tarjeta de crédito"/>
    <n v="429.55"/>
    <n v="21.477499999999999"/>
    <n v="8.6"/>
    <n v="3"/>
  </r>
  <r>
    <s v="NuevaFactura2715"/>
    <x v="0"/>
    <x v="0"/>
    <x v="1"/>
    <x v="1"/>
    <x v="3"/>
    <n v="60.95"/>
    <n v="9"/>
    <n v="27.427500000000006"/>
    <n v="575.97749999999996"/>
    <d v="2019-01-07T00:00:00"/>
    <d v="1899-12-30T12:08:00"/>
    <s v="Tarjeta de crédito"/>
    <n v="548.54999999999995"/>
    <n v="27.427499999999998"/>
    <n v="6"/>
    <n v="1"/>
  </r>
  <r>
    <s v="NuevaFactura6594"/>
    <x v="1"/>
    <x v="1"/>
    <x v="1"/>
    <x v="0"/>
    <x v="0"/>
    <n v="39.42"/>
    <n v="1"/>
    <n v="1.9710000000000001"/>
    <n v="41.390999999999998"/>
    <d v="2019-01-18T00:00:00"/>
    <d v="1899-12-30T15:08:00"/>
    <s v="Efectivo"/>
    <n v="39.42"/>
    <n v="1.9710000000000001"/>
    <n v="8.4"/>
    <n v="1"/>
  </r>
  <r>
    <s v="NuevaFactura7059"/>
    <x v="2"/>
    <x v="2"/>
    <x v="1"/>
    <x v="1"/>
    <x v="5"/>
    <n v="17.489999999999998"/>
    <n v="10"/>
    <n v="8.7449999999999992"/>
    <n v="183.64500000000001"/>
    <d v="2019-02-22T00:00:00"/>
    <d v="1899-12-30T18:35:00"/>
    <s v="Billetera electrónica"/>
    <n v="174.9"/>
    <n v="8.7449999999999992"/>
    <n v="6.6"/>
    <n v="2"/>
  </r>
  <r>
    <s v="NuevaFactura5203"/>
    <x v="1"/>
    <x v="1"/>
    <x v="0"/>
    <x v="1"/>
    <x v="4"/>
    <n v="65.650000000000006"/>
    <n v="2"/>
    <n v="6.5650000000000013"/>
    <n v="137.86500000000001"/>
    <d v="2019-01-17T00:00:00"/>
    <d v="1899-12-30T16:46:00"/>
    <s v="Efectivo"/>
    <n v="131.30000000000001"/>
    <n v="6.5650000000000004"/>
    <n v="6"/>
    <n v="1"/>
  </r>
  <r>
    <s v="NuevaFactura7871"/>
    <x v="0"/>
    <x v="0"/>
    <x v="1"/>
    <x v="0"/>
    <x v="2"/>
    <n v="77.95"/>
    <n v="6"/>
    <n v="23.385000000000005"/>
    <n v="491.08499999999998"/>
    <d v="2019-01-21T00:00:00"/>
    <d v="1899-12-30T16:37:00"/>
    <s v="Billetera electrónica"/>
    <n v="467.7"/>
    <n v="23.385000000000002"/>
    <n v="8"/>
    <n v="1"/>
  </r>
  <r>
    <s v="NuevaFactura8914"/>
    <x v="1"/>
    <x v="1"/>
    <x v="0"/>
    <x v="0"/>
    <x v="3"/>
    <n v="64.97"/>
    <n v="5"/>
    <n v="16.242500000000003"/>
    <n v="341.09249999999997"/>
    <d v="2019-02-08T00:00:00"/>
    <d v="1899-12-30T12:52:00"/>
    <s v="Tarjeta de crédito"/>
    <n v="324.85000000000002"/>
    <n v="16.2425"/>
    <n v="6.5"/>
    <n v="2"/>
  </r>
  <r>
    <s v="NuevaFactura3768"/>
    <x v="2"/>
    <x v="2"/>
    <x v="0"/>
    <x v="0"/>
    <x v="4"/>
    <n v="20.87"/>
    <n v="3"/>
    <n v="3.1305000000000001"/>
    <n v="65.740499999999997"/>
    <d v="2019-03-20T00:00:00"/>
    <d v="1899-12-30T13:53:00"/>
    <s v="Tarjeta de crédito"/>
    <n v="62.61"/>
    <n v="3.1305000000000001"/>
    <n v="8"/>
    <n v="3"/>
  </r>
  <r>
    <s v="NuevaFactura8022"/>
    <x v="1"/>
    <x v="1"/>
    <x v="1"/>
    <x v="1"/>
    <x v="0"/>
    <n v="64.08"/>
    <n v="7"/>
    <n v="22.428000000000001"/>
    <n v="470.988"/>
    <d v="2019-01-20T00:00:00"/>
    <d v="1899-12-30T12:27:00"/>
    <s v="Billetera electrónica"/>
    <n v="448.56"/>
    <n v="22.428000000000001"/>
    <n v="7.6"/>
    <n v="1"/>
  </r>
  <r>
    <s v="NuevaFactura5727"/>
    <x v="2"/>
    <x v="2"/>
    <x v="0"/>
    <x v="1"/>
    <x v="2"/>
    <n v="30.12"/>
    <n v="8"/>
    <n v="12.048000000000002"/>
    <n v="253.00800000000001"/>
    <d v="2019-03-03T00:00:00"/>
    <d v="1899-12-30T13:01:00"/>
    <s v="Efectivo"/>
    <n v="240.96"/>
    <n v="12.048"/>
    <n v="7.7"/>
    <n v="3"/>
  </r>
  <r>
    <s v="NuevaFactura3886"/>
    <x v="1"/>
    <x v="1"/>
    <x v="0"/>
    <x v="1"/>
    <x v="1"/>
    <n v="96.82"/>
    <n v="3"/>
    <n v="14.523"/>
    <n v="304.983"/>
    <d v="2019-03-30T00:00:00"/>
    <d v="1899-12-30T20:37:00"/>
    <s v="Efectivo"/>
    <n v="290.45999999999998"/>
    <n v="14.523"/>
    <n v="6.7"/>
    <n v="3"/>
  </r>
  <r>
    <s v="NuevaFactura6127"/>
    <x v="2"/>
    <x v="2"/>
    <x v="1"/>
    <x v="0"/>
    <x v="5"/>
    <n v="34.700000000000003"/>
    <n v="2"/>
    <n v="3.4700000000000006"/>
    <n v="72.87"/>
    <d v="2019-03-13T00:00:00"/>
    <d v="1899-12-30T19:48:00"/>
    <s v="Billetera electrónica"/>
    <n v="69.400000000000006"/>
    <n v="3.47"/>
    <n v="8.1999999999999993"/>
    <n v="3"/>
  </r>
  <r>
    <s v="NuevaFactura1580"/>
    <x v="2"/>
    <x v="2"/>
    <x v="0"/>
    <x v="1"/>
    <x v="3"/>
    <n v="31.99"/>
    <n v="10"/>
    <n v="15.994999999999999"/>
    <n v="335.89499999999998"/>
    <d v="2019-02-20T00:00:00"/>
    <d v="1899-12-30T15:18:00"/>
    <s v="Tarjeta de crédito"/>
    <n v="319.89999999999998"/>
    <n v="15.994999999999999"/>
    <n v="9.9"/>
    <n v="2"/>
  </r>
  <r>
    <s v="NuevaFactura1945"/>
    <x v="2"/>
    <x v="2"/>
    <x v="0"/>
    <x v="0"/>
    <x v="0"/>
    <n v="27.07"/>
    <n v="1"/>
    <n v="1.3535000000000001"/>
    <n v="28.423500000000001"/>
    <d v="2019-01-12T00:00:00"/>
    <d v="1899-12-30T20:07:00"/>
    <s v="Tarjeta de crédito"/>
    <n v="27.07"/>
    <n v="1.3534999999999999"/>
    <n v="5.3"/>
    <n v="1"/>
  </r>
  <r>
    <s v="NuevaFactura8291"/>
    <x v="2"/>
    <x v="2"/>
    <x v="1"/>
    <x v="0"/>
    <x v="0"/>
    <n v="82.88"/>
    <n v="5"/>
    <n v="20.72"/>
    <n v="435.12"/>
    <d v="2019-03-24T00:00:00"/>
    <d v="1899-12-30T14:08:00"/>
    <s v="Tarjeta de crédito"/>
    <n v="414.4"/>
    <n v="20.72"/>
    <n v="6.6"/>
    <n v="3"/>
  </r>
  <r>
    <s v="NuevaFactura3177"/>
    <x v="2"/>
    <x v="2"/>
    <x v="0"/>
    <x v="0"/>
    <x v="2"/>
    <n v="86.72"/>
    <n v="1"/>
    <n v="4.3360000000000003"/>
    <n v="91.055999999999997"/>
    <d v="2019-01-17T00:00:00"/>
    <d v="1899-12-30T18:45:00"/>
    <s v="Billetera electrónica"/>
    <n v="86.72"/>
    <n v="4.3360000000000003"/>
    <n v="7.9"/>
    <n v="1"/>
  </r>
  <r>
    <s v="NuevaFactura4091"/>
    <x v="2"/>
    <x v="2"/>
    <x v="0"/>
    <x v="0"/>
    <x v="4"/>
    <n v="54.84"/>
    <n v="3"/>
    <n v="8.2260000000000009"/>
    <n v="172.74600000000001"/>
    <d v="2019-02-20T00:00:00"/>
    <d v="1899-12-30T13:27:00"/>
    <s v="Tarjeta de crédito"/>
    <n v="164.52"/>
    <n v="8.2260000000000009"/>
    <n v="5.9"/>
    <n v="2"/>
  </r>
  <r>
    <s v="NuevaFactura8316"/>
    <x v="0"/>
    <x v="0"/>
    <x v="0"/>
    <x v="1"/>
    <x v="4"/>
    <n v="51.34"/>
    <n v="5"/>
    <n v="12.835000000000003"/>
    <n v="269.53500000000003"/>
    <d v="2019-03-28T00:00:00"/>
    <d v="1899-12-30T15:31:00"/>
    <s v="Tarjeta de crédito"/>
    <n v="256.7"/>
    <n v="12.835000000000001"/>
    <n v="9.1"/>
    <n v="3"/>
  </r>
  <r>
    <s v="NuevaFactura2922"/>
    <x v="2"/>
    <x v="2"/>
    <x v="0"/>
    <x v="1"/>
    <x v="4"/>
    <n v="57.74"/>
    <n v="3"/>
    <n v="8.6609999999999996"/>
    <n v="181.881"/>
    <d v="2019-02-20T00:00:00"/>
    <d v="1899-12-30T13:06:00"/>
    <s v="Billetera electrónica"/>
    <n v="173.22"/>
    <n v="8.6609999999999996"/>
    <n v="7.7"/>
    <n v="2"/>
  </r>
  <r>
    <s v="NuevaFactura4696"/>
    <x v="2"/>
    <x v="2"/>
    <x v="0"/>
    <x v="0"/>
    <x v="4"/>
    <n v="78.88"/>
    <n v="2"/>
    <n v="7.8879999999999999"/>
    <n v="165.648"/>
    <d v="2019-01-26T00:00:00"/>
    <d v="1899-12-30T16:04:00"/>
    <s v="Efectivo"/>
    <n v="157.76"/>
    <n v="7.8879999999999999"/>
    <n v="9.1"/>
    <n v="1"/>
  </r>
  <r>
    <s v="NuevaFactura3707"/>
    <x v="1"/>
    <x v="1"/>
    <x v="0"/>
    <x v="0"/>
    <x v="2"/>
    <n v="15.95"/>
    <n v="6"/>
    <n v="4.7849999999999993"/>
    <n v="100.485"/>
    <d v="2019-02-09T00:00:00"/>
    <d v="1899-12-30T17:15:00"/>
    <s v="Tarjeta de crédito"/>
    <n v="95.7"/>
    <n v="4.7850000000000001"/>
    <n v="5.0999999999999996"/>
    <n v="2"/>
  </r>
  <r>
    <s v="NuevaFactura9367"/>
    <x v="2"/>
    <x v="2"/>
    <x v="0"/>
    <x v="1"/>
    <x v="1"/>
    <n v="40.299999999999997"/>
    <n v="10"/>
    <n v="20.150000000000002"/>
    <n v="423.15"/>
    <d v="2019-01-24T00:00:00"/>
    <d v="1899-12-30T17:37:00"/>
    <s v="Tarjeta de crédito"/>
    <n v="403"/>
    <n v="20.149999999999999"/>
    <n v="7"/>
    <n v="1"/>
  </r>
  <r>
    <s v="NuevaFactura1638"/>
    <x v="2"/>
    <x v="2"/>
    <x v="1"/>
    <x v="1"/>
    <x v="2"/>
    <n v="25.55"/>
    <n v="4"/>
    <n v="5.1100000000000003"/>
    <n v="107.31"/>
    <d v="2019-01-26T00:00:00"/>
    <d v="1899-12-30T20:23:00"/>
    <s v="Billetera electrónica"/>
    <n v="102.2"/>
    <n v="5.1100000000000003"/>
    <n v="5.7"/>
    <n v="1"/>
  </r>
  <r>
    <s v="NuevaFactura8605"/>
    <x v="0"/>
    <x v="0"/>
    <x v="1"/>
    <x v="0"/>
    <x v="3"/>
    <n v="15.34"/>
    <n v="1"/>
    <n v="0.76700000000000002"/>
    <n v="16.106999999999999"/>
    <d v="2019-01-06T00:00:00"/>
    <d v="1899-12-30T11:09:00"/>
    <s v="Efectivo"/>
    <n v="15.34"/>
    <n v="0.76700000000000002"/>
    <n v="6.5"/>
    <n v="1"/>
  </r>
  <r>
    <s v="NuevaFactura2299"/>
    <x v="1"/>
    <x v="1"/>
    <x v="1"/>
    <x v="0"/>
    <x v="5"/>
    <n v="31.73"/>
    <n v="9"/>
    <n v="14.278500000000001"/>
    <n v="299.8485"/>
    <d v="2019-01-08T00:00:00"/>
    <d v="1899-12-30T16:17:00"/>
    <s v="Tarjeta de crédito"/>
    <n v="285.57"/>
    <n v="14.278499999999999"/>
    <n v="5.9"/>
    <n v="1"/>
  </r>
  <r>
    <s v="NuevaFactura9895"/>
    <x v="2"/>
    <x v="2"/>
    <x v="0"/>
    <x v="0"/>
    <x v="2"/>
    <n v="86.72"/>
    <n v="1"/>
    <n v="4.3360000000000003"/>
    <n v="91.055999999999997"/>
    <d v="2019-01-17T00:00:00"/>
    <d v="1899-12-30T18:45:00"/>
    <s v="Billetera electrónica"/>
    <n v="86.72"/>
    <n v="4.3360000000000003"/>
    <n v="7.9"/>
    <n v="1"/>
  </r>
  <r>
    <s v="NuevaFactura5292"/>
    <x v="0"/>
    <x v="0"/>
    <x v="1"/>
    <x v="1"/>
    <x v="1"/>
    <n v="26.23"/>
    <n v="9"/>
    <n v="11.8035"/>
    <n v="247.87350000000001"/>
    <d v="2019-01-25T00:00:00"/>
    <d v="1899-12-30T20:24:00"/>
    <s v="Billetera electrónica"/>
    <n v="236.07"/>
    <n v="11.8035"/>
    <n v="5.9"/>
    <n v="1"/>
  </r>
  <r>
    <s v="NuevaFactura6127"/>
    <x v="1"/>
    <x v="1"/>
    <x v="1"/>
    <x v="1"/>
    <x v="5"/>
    <n v="16.28"/>
    <n v="1"/>
    <n v="0.81400000000000006"/>
    <n v="17.094000000000001"/>
    <d v="2019-03-09T00:00:00"/>
    <d v="1899-12-30T15:36:00"/>
    <s v="Efectivo"/>
    <n v="16.28"/>
    <n v="0.81399999999999995"/>
    <n v="5"/>
    <n v="3"/>
  </r>
  <r>
    <s v="NuevaFactura3584"/>
    <x v="1"/>
    <x v="1"/>
    <x v="0"/>
    <x v="0"/>
    <x v="4"/>
    <n v="38.42"/>
    <n v="1"/>
    <n v="1.9210000000000003"/>
    <n v="40.341000000000001"/>
    <d v="2019-02-02T00:00:00"/>
    <d v="1899-12-30T16:33:00"/>
    <s v="Efectivo"/>
    <n v="38.42"/>
    <n v="1.921"/>
    <n v="8.6"/>
    <n v="2"/>
  </r>
  <r>
    <s v="NuevaFactura6279"/>
    <x v="1"/>
    <x v="1"/>
    <x v="0"/>
    <x v="1"/>
    <x v="5"/>
    <n v="52.35"/>
    <n v="1"/>
    <n v="2.6175000000000002"/>
    <n v="54.967500000000001"/>
    <d v="2019-02-12T00:00:00"/>
    <d v="1899-12-30T17:49:00"/>
    <s v="Efectivo"/>
    <n v="52.35"/>
    <n v="2.6175000000000002"/>
    <n v="4"/>
    <n v="2"/>
  </r>
  <r>
    <s v="NuevaFactura1882"/>
    <x v="1"/>
    <x v="1"/>
    <x v="1"/>
    <x v="1"/>
    <x v="1"/>
    <n v="61.41"/>
    <n v="7"/>
    <n v="21.493500000000001"/>
    <n v="451.36349999999999"/>
    <d v="2019-01-14T00:00:00"/>
    <d v="1899-12-30T10:02:00"/>
    <s v="Efectivo"/>
    <n v="429.87"/>
    <n v="21.493500000000001"/>
    <n v="9.8000000000000007"/>
    <n v="1"/>
  </r>
  <r>
    <s v="NuevaFactura7141"/>
    <x v="1"/>
    <x v="1"/>
    <x v="1"/>
    <x v="1"/>
    <x v="5"/>
    <n v="90.22"/>
    <n v="3"/>
    <n v="13.532999999999999"/>
    <n v="284.19299999999998"/>
    <d v="2019-02-18T00:00:00"/>
    <d v="1899-12-30T19:39:00"/>
    <s v="Efectivo"/>
    <n v="270.66000000000003"/>
    <n v="13.532999999999999"/>
    <n v="6.2"/>
    <n v="2"/>
  </r>
  <r>
    <s v="NuevaFactura5282"/>
    <x v="0"/>
    <x v="0"/>
    <x v="1"/>
    <x v="1"/>
    <x v="2"/>
    <n v="93.96"/>
    <n v="9"/>
    <n v="42.282000000000004"/>
    <n v="887.92200000000003"/>
    <d v="2019-03-20T00:00:00"/>
    <d v="1899-12-30T11:32:00"/>
    <s v="Efectivo"/>
    <n v="845.64"/>
    <n v="42.281999999999996"/>
    <n v="9.8000000000000007"/>
    <n v="3"/>
  </r>
  <r>
    <s v="NuevaFactura5317"/>
    <x v="1"/>
    <x v="1"/>
    <x v="1"/>
    <x v="1"/>
    <x v="1"/>
    <n v="55.87"/>
    <n v="10"/>
    <n v="27.934999999999999"/>
    <n v="586.63499999999999"/>
    <d v="2019-01-15T00:00:00"/>
    <d v="1899-12-30T15:01:00"/>
    <s v="Efectivo"/>
    <n v="558.70000000000005"/>
    <n v="27.934999999999999"/>
    <n v="5.8"/>
    <n v="1"/>
  </r>
  <r>
    <s v="NuevaFactura9844"/>
    <x v="1"/>
    <x v="1"/>
    <x v="0"/>
    <x v="0"/>
    <x v="5"/>
    <n v="12.54"/>
    <n v="1"/>
    <n v="0.627"/>
    <n v="13.167"/>
    <d v="2019-02-21T00:00:00"/>
    <d v="1899-12-30T12:38:00"/>
    <s v="Efectivo"/>
    <n v="12.54"/>
    <n v="0.627"/>
    <n v="8.1999999999999993"/>
    <n v="2"/>
  </r>
  <r>
    <s v="NuevaFactura6404"/>
    <x v="1"/>
    <x v="1"/>
    <x v="0"/>
    <x v="1"/>
    <x v="4"/>
    <n v="91.4"/>
    <n v="7"/>
    <n v="31.990000000000006"/>
    <n v="671.79"/>
    <d v="2019-02-03T00:00:00"/>
    <d v="1899-12-30T10:19:00"/>
    <s v="Efectivo"/>
    <n v="639.79999999999995"/>
    <n v="31.99"/>
    <n v="9.5"/>
    <n v="2"/>
  </r>
  <r>
    <s v="NuevaFactura1594"/>
    <x v="0"/>
    <x v="0"/>
    <x v="1"/>
    <x v="1"/>
    <x v="5"/>
    <n v="74.099999999999994"/>
    <n v="1"/>
    <n v="3.7050000000000001"/>
    <n v="77.805000000000007"/>
    <d v="2019-01-25T00:00:00"/>
    <d v="1899-12-30T11:05:00"/>
    <s v="Efectivo"/>
    <n v="74.099999999999994"/>
    <n v="3.7050000000000001"/>
    <n v="9.1999999999999993"/>
    <n v="1"/>
  </r>
  <r>
    <s v="NuevaFactura8799"/>
    <x v="1"/>
    <x v="1"/>
    <x v="0"/>
    <x v="0"/>
    <x v="4"/>
    <n v="14.87"/>
    <n v="2"/>
    <n v="1.4870000000000001"/>
    <n v="31.227"/>
    <d v="2019-02-13T00:00:00"/>
    <d v="1899-12-30T18:15:00"/>
    <s v="Tarjeta de crédito"/>
    <n v="29.74"/>
    <n v="1.4870000000000001"/>
    <n v="8.9"/>
    <n v="2"/>
  </r>
  <r>
    <s v="NuevaFactura9826"/>
    <x v="1"/>
    <x v="1"/>
    <x v="0"/>
    <x v="0"/>
    <x v="1"/>
    <n v="88.55"/>
    <n v="8"/>
    <n v="35.42"/>
    <n v="743.82"/>
    <d v="2019-03-19T00:00:00"/>
    <d v="1899-12-30T15:29:00"/>
    <s v="Billetera electrónica"/>
    <n v="708.4"/>
    <n v="35.42"/>
    <n v="4.7"/>
    <n v="3"/>
  </r>
  <r>
    <s v="NuevaFactura3537"/>
    <x v="0"/>
    <x v="0"/>
    <x v="1"/>
    <x v="0"/>
    <x v="0"/>
    <n v="68.709999999999994"/>
    <n v="3"/>
    <n v="10.3065"/>
    <n v="216.4365"/>
    <d v="2019-03-04T00:00:00"/>
    <d v="1899-12-30T10:05:00"/>
    <s v="Efectivo"/>
    <n v="206.13"/>
    <n v="10.3065"/>
    <n v="8.6999999999999993"/>
    <n v="3"/>
  </r>
  <r>
    <s v="NuevaFactura1044"/>
    <x v="1"/>
    <x v="1"/>
    <x v="0"/>
    <x v="0"/>
    <x v="4"/>
    <n v="14.87"/>
    <n v="2"/>
    <n v="1.4870000000000001"/>
    <n v="31.227"/>
    <d v="2019-02-13T00:00:00"/>
    <d v="1899-12-30T18:15:00"/>
    <s v="Tarjeta de crédito"/>
    <n v="29.74"/>
    <n v="1.4870000000000001"/>
    <n v="8.9"/>
    <n v="2"/>
  </r>
  <r>
    <s v="NuevaFactura4586"/>
    <x v="2"/>
    <x v="2"/>
    <x v="0"/>
    <x v="0"/>
    <x v="1"/>
    <n v="13.22"/>
    <n v="5"/>
    <n v="3.3050000000000006"/>
    <n v="69.405000000000001"/>
    <d v="2019-03-02T00:00:00"/>
    <d v="1899-12-30T19:26:00"/>
    <s v="Efectivo"/>
    <n v="66.099999999999994"/>
    <n v="3.3050000000000002"/>
    <n v="4.3"/>
    <n v="3"/>
  </r>
  <r>
    <s v="NuevaFactura4759"/>
    <x v="0"/>
    <x v="0"/>
    <x v="1"/>
    <x v="1"/>
    <x v="2"/>
    <n v="93.96"/>
    <n v="9"/>
    <n v="42.282000000000004"/>
    <n v="887.92200000000003"/>
    <d v="2019-03-20T00:00:00"/>
    <d v="1899-12-30T11:32:00"/>
    <s v="Efectivo"/>
    <n v="845.64"/>
    <n v="42.281999999999996"/>
    <n v="9.8000000000000007"/>
    <n v="3"/>
  </r>
  <r>
    <s v="NuevaFactura8184"/>
    <x v="0"/>
    <x v="0"/>
    <x v="0"/>
    <x v="1"/>
    <x v="4"/>
    <n v="31.84"/>
    <n v="1"/>
    <n v="1.5920000000000001"/>
    <n v="33.432000000000002"/>
    <d v="2019-02-09T00:00:00"/>
    <d v="1899-12-30T13:22:00"/>
    <s v="Efectivo"/>
    <n v="31.84"/>
    <n v="1.5920000000000001"/>
    <n v="7.7"/>
    <n v="2"/>
  </r>
  <r>
    <s v="NuevaFactura5935"/>
    <x v="0"/>
    <x v="0"/>
    <x v="1"/>
    <x v="0"/>
    <x v="5"/>
    <n v="77.930000000000007"/>
    <n v="9"/>
    <n v="35.068500000000007"/>
    <n v="736.43849999999998"/>
    <d v="2019-02-27T00:00:00"/>
    <d v="1899-12-30T16:10:00"/>
    <s v="Billetera electrónica"/>
    <n v="701.37"/>
    <n v="35.0685"/>
    <n v="7.6"/>
    <n v="2"/>
  </r>
  <r>
    <s v="NuevaFactura7552"/>
    <x v="0"/>
    <x v="0"/>
    <x v="1"/>
    <x v="0"/>
    <x v="4"/>
    <n v="74.66"/>
    <n v="4"/>
    <n v="14.932"/>
    <n v="313.572"/>
    <d v="2019-03-04T00:00:00"/>
    <d v="1899-12-30T10:39:00"/>
    <s v="Efectivo"/>
    <n v="298.64"/>
    <n v="14.932"/>
    <n v="8.5"/>
    <n v="3"/>
  </r>
  <r>
    <s v="NuevaFactura7072"/>
    <x v="2"/>
    <x v="2"/>
    <x v="0"/>
    <x v="1"/>
    <x v="3"/>
    <n v="37.32"/>
    <n v="9"/>
    <n v="16.794"/>
    <n v="352.67399999999998"/>
    <d v="2019-03-06T00:00:00"/>
    <d v="1899-12-30T15:31:00"/>
    <s v="Billetera electrónica"/>
    <n v="335.88"/>
    <n v="16.794"/>
    <n v="5.0999999999999996"/>
    <n v="3"/>
  </r>
  <r>
    <s v="NuevaFactura3784"/>
    <x v="0"/>
    <x v="0"/>
    <x v="0"/>
    <x v="1"/>
    <x v="3"/>
    <n v="62.62"/>
    <n v="5"/>
    <n v="15.654999999999999"/>
    <n v="328.755"/>
    <d v="2019-03-10T00:00:00"/>
    <d v="1899-12-30T19:15:00"/>
    <s v="Billetera electrónica"/>
    <n v="313.10000000000002"/>
    <n v="15.654999999999999"/>
    <n v="7"/>
    <n v="3"/>
  </r>
  <r>
    <s v="NuevaFactura3546"/>
    <x v="1"/>
    <x v="1"/>
    <x v="0"/>
    <x v="1"/>
    <x v="5"/>
    <n v="52.35"/>
    <n v="1"/>
    <n v="2.6175000000000002"/>
    <n v="54.967500000000001"/>
    <d v="2019-02-12T00:00:00"/>
    <d v="1899-12-30T17:49:00"/>
    <s v="Efectivo"/>
    <n v="52.35"/>
    <n v="2.6175000000000002"/>
    <n v="4"/>
    <n v="2"/>
  </r>
  <r>
    <s v="NuevaFactura8903"/>
    <x v="2"/>
    <x v="2"/>
    <x v="1"/>
    <x v="0"/>
    <x v="1"/>
    <n v="38.270000000000003"/>
    <n v="2"/>
    <n v="3.8270000000000004"/>
    <n v="80.367000000000004"/>
    <d v="2019-03-02T00:00:00"/>
    <d v="1899-12-30T18:18:00"/>
    <s v="Tarjeta de crédito"/>
    <n v="76.540000000000006"/>
    <n v="3.827"/>
    <n v="5.8"/>
    <n v="3"/>
  </r>
  <r>
    <s v="NuevaFactura6172"/>
    <x v="1"/>
    <x v="1"/>
    <x v="0"/>
    <x v="1"/>
    <x v="4"/>
    <n v="17.440000000000001"/>
    <n v="5"/>
    <n v="4.3600000000000003"/>
    <n v="91.56"/>
    <d v="2019-01-15T00:00:00"/>
    <d v="1899-12-30T19:25:00"/>
    <s v="Efectivo"/>
    <n v="87.2"/>
    <n v="4.3600000000000003"/>
    <n v="8.1"/>
    <n v="1"/>
  </r>
  <r>
    <s v="NuevaFactura2488"/>
    <x v="2"/>
    <x v="2"/>
    <x v="0"/>
    <x v="0"/>
    <x v="4"/>
    <n v="89.14"/>
    <n v="4"/>
    <n v="17.827999999999999"/>
    <n v="374.38799999999998"/>
    <d v="2019-01-07T00:00:00"/>
    <d v="1899-12-30T12:20:00"/>
    <s v="Tarjeta de crédito"/>
    <n v="356.56"/>
    <n v="17.827999999999999"/>
    <n v="7.8"/>
    <n v="1"/>
  </r>
  <r>
    <s v="NuevaFactura8441"/>
    <x v="0"/>
    <x v="0"/>
    <x v="1"/>
    <x v="1"/>
    <x v="3"/>
    <n v="86.31"/>
    <n v="7"/>
    <n v="30.208500000000004"/>
    <n v="634.37850000000003"/>
    <d v="2019-02-08T00:00:00"/>
    <d v="1899-12-30T10:37:00"/>
    <s v="Billetera electrónica"/>
    <n v="604.16999999999996"/>
    <n v="30.208500000000001"/>
    <n v="5.3"/>
    <n v="2"/>
  </r>
  <r>
    <s v="NuevaFactura1236"/>
    <x v="2"/>
    <x v="2"/>
    <x v="0"/>
    <x v="0"/>
    <x v="5"/>
    <n v="58.75"/>
    <n v="6"/>
    <n v="17.625"/>
    <n v="370.125"/>
    <d v="2019-03-24T00:00:00"/>
    <d v="1899-12-30T18:14:00"/>
    <s v="Tarjeta de crédito"/>
    <n v="352.5"/>
    <n v="17.625"/>
    <n v="5.9"/>
    <n v="3"/>
  </r>
  <r>
    <s v="NuevaFactura2967"/>
    <x v="1"/>
    <x v="1"/>
    <x v="0"/>
    <x v="0"/>
    <x v="5"/>
    <n v="84.87"/>
    <n v="3"/>
    <n v="12.730500000000001"/>
    <n v="267.34050000000002"/>
    <d v="2019-01-25T00:00:00"/>
    <d v="1899-12-30T18:30:00"/>
    <s v="Billetera electrónica"/>
    <n v="254.61"/>
    <n v="12.730499999999999"/>
    <n v="7.4"/>
    <n v="1"/>
  </r>
  <r>
    <s v="NuevaFactura1605"/>
    <x v="0"/>
    <x v="0"/>
    <x v="0"/>
    <x v="1"/>
    <x v="5"/>
    <n v="17.940000000000001"/>
    <n v="5"/>
    <n v="4.4850000000000003"/>
    <n v="94.185000000000002"/>
    <d v="2019-01-23T00:00:00"/>
    <d v="1899-12-30T14:04:00"/>
    <s v="Billetera electrónica"/>
    <n v="89.7"/>
    <n v="4.4850000000000003"/>
    <n v="6.8"/>
    <n v="1"/>
  </r>
  <r>
    <s v="NuevaFactura6957"/>
    <x v="1"/>
    <x v="1"/>
    <x v="0"/>
    <x v="1"/>
    <x v="0"/>
    <n v="75.88"/>
    <n v="1"/>
    <n v="3.794"/>
    <n v="79.674000000000007"/>
    <d v="2019-01-03T00:00:00"/>
    <d v="1899-12-30T10:30:00"/>
    <s v="Tarjeta de crédito"/>
    <n v="75.88"/>
    <n v="3.794"/>
    <n v="7.1"/>
    <n v="1"/>
  </r>
  <r>
    <s v="NuevaFactura5434"/>
    <x v="0"/>
    <x v="0"/>
    <x v="0"/>
    <x v="1"/>
    <x v="5"/>
    <n v="41.28"/>
    <n v="3"/>
    <n v="6.1920000000000002"/>
    <n v="130.03200000000001"/>
    <d v="2019-03-26T00:00:00"/>
    <d v="1899-12-30T18:37:00"/>
    <s v="Tarjeta de crédito"/>
    <n v="123.84"/>
    <n v="6.1920000000000002"/>
    <n v="8.5"/>
    <n v="3"/>
  </r>
  <r>
    <s v="NuevaFactura7677"/>
    <x v="2"/>
    <x v="2"/>
    <x v="1"/>
    <x v="1"/>
    <x v="3"/>
    <n v="34.369999999999997"/>
    <n v="10"/>
    <n v="17.184999999999999"/>
    <n v="360.88499999999999"/>
    <d v="2019-03-16T00:00:00"/>
    <d v="1899-12-30T10:11:00"/>
    <s v="Billetera electrónica"/>
    <n v="343.7"/>
    <n v="17.184999999999999"/>
    <n v="6.7"/>
    <n v="3"/>
  </r>
  <r>
    <s v="NuevaFactura4744"/>
    <x v="1"/>
    <x v="1"/>
    <x v="0"/>
    <x v="1"/>
    <x v="4"/>
    <n v="38.47"/>
    <n v="8"/>
    <n v="15.388"/>
    <n v="323.14800000000002"/>
    <d v="2019-01-23T00:00:00"/>
    <d v="1899-12-30T11:51:00"/>
    <s v="Efectivo"/>
    <n v="307.76"/>
    <n v="15.388"/>
    <n v="7.7"/>
    <n v="1"/>
  </r>
  <r>
    <s v="NuevaFactura6026"/>
    <x v="0"/>
    <x v="0"/>
    <x v="0"/>
    <x v="0"/>
    <x v="3"/>
    <n v="27.93"/>
    <n v="5"/>
    <n v="6.9825000000000008"/>
    <n v="146.63249999999999"/>
    <d v="2019-01-29T00:00:00"/>
    <d v="1899-12-30T15:48:00"/>
    <s v="Efectivo"/>
    <n v="139.65"/>
    <n v="6.9824999999999999"/>
    <n v="5.9"/>
    <n v="1"/>
  </r>
  <r>
    <s v="NuevaFactura9505"/>
    <x v="1"/>
    <x v="1"/>
    <x v="1"/>
    <x v="1"/>
    <x v="5"/>
    <n v="90.22"/>
    <n v="3"/>
    <n v="13.532999999999999"/>
    <n v="284.19299999999998"/>
    <d v="2019-02-18T00:00:00"/>
    <d v="1899-12-30T19:39:00"/>
    <s v="Efectivo"/>
    <n v="270.66000000000003"/>
    <n v="13.532999999999999"/>
    <n v="6.2"/>
    <n v="2"/>
  </r>
  <r>
    <s v="NuevaFactura4381"/>
    <x v="0"/>
    <x v="0"/>
    <x v="1"/>
    <x v="1"/>
    <x v="1"/>
    <n v="95.15"/>
    <n v="1"/>
    <n v="4.7575000000000003"/>
    <n v="99.907499999999999"/>
    <d v="2019-03-22T00:00:00"/>
    <d v="1899-12-30T14:00:00"/>
    <s v="Efectivo"/>
    <n v="95.15"/>
    <n v="4.7575000000000003"/>
    <n v="6"/>
    <n v="3"/>
  </r>
  <r>
    <s v="NuevaFactura1869"/>
    <x v="0"/>
    <x v="0"/>
    <x v="0"/>
    <x v="0"/>
    <x v="4"/>
    <n v="73.47"/>
    <n v="4"/>
    <n v="14.694000000000001"/>
    <n v="308.57400000000001"/>
    <d v="2019-02-23T00:00:00"/>
    <d v="1899-12-30T18:30:00"/>
    <s v="Efectivo"/>
    <n v="293.88"/>
    <n v="14.694000000000001"/>
    <n v="6"/>
    <n v="2"/>
  </r>
  <r>
    <s v="NuevaFactura2927"/>
    <x v="0"/>
    <x v="0"/>
    <x v="0"/>
    <x v="0"/>
    <x v="0"/>
    <n v="74.69"/>
    <n v="7"/>
    <n v="26.141499999999997"/>
    <n v="548.97149999999999"/>
    <d v="2019-01-05T00:00:00"/>
    <d v="1899-12-30T13:08:00"/>
    <s v="Billetera electrónica"/>
    <n v="522.83000000000004"/>
    <n v="26.141500000000001"/>
    <n v="9.1"/>
    <n v="1"/>
  </r>
  <r>
    <s v="NuevaFactura9690"/>
    <x v="0"/>
    <x v="0"/>
    <x v="1"/>
    <x v="0"/>
    <x v="2"/>
    <n v="12.03"/>
    <n v="2"/>
    <n v="1.2030000000000001"/>
    <n v="25.263000000000002"/>
    <d v="2019-01-27T00:00:00"/>
    <d v="1899-12-30T15:51:00"/>
    <s v="Efectivo"/>
    <n v="24.06"/>
    <n v="1.2030000000000001"/>
    <n v="5.0999999999999996"/>
    <n v="1"/>
  </r>
  <r>
    <s v="NuevaFactura6903"/>
    <x v="1"/>
    <x v="1"/>
    <x v="0"/>
    <x v="0"/>
    <x v="5"/>
    <n v="83.35"/>
    <n v="2"/>
    <n v="8.3349999999999991"/>
    <n v="175.035"/>
    <d v="2019-02-02T00:00:00"/>
    <d v="1899-12-30T14:05:00"/>
    <s v="Tarjeta de crédito"/>
    <n v="166.7"/>
    <n v="8.3350000000000009"/>
    <n v="9.5"/>
    <n v="2"/>
  </r>
  <r>
    <s v="NuevaFactura3812"/>
    <x v="0"/>
    <x v="0"/>
    <x v="0"/>
    <x v="1"/>
    <x v="1"/>
    <n v="93.78"/>
    <n v="3"/>
    <n v="14.067000000000002"/>
    <n v="295.40699999999998"/>
    <d v="2019-01-30T00:00:00"/>
    <d v="1899-12-30T11:32:00"/>
    <s v="Tarjeta de crédito"/>
    <n v="281.33999999999997"/>
    <n v="14.067"/>
    <n v="5.9"/>
    <n v="1"/>
  </r>
  <r>
    <s v="NuevaFactura1807"/>
    <x v="2"/>
    <x v="2"/>
    <x v="1"/>
    <x v="0"/>
    <x v="5"/>
    <n v="36.51"/>
    <n v="9"/>
    <n v="16.429500000000001"/>
    <n v="345.01949999999999"/>
    <d v="2019-02-16T00:00:00"/>
    <d v="1899-12-30T10:52:00"/>
    <s v="Efectivo"/>
    <n v="328.59"/>
    <n v="16.429500000000001"/>
    <n v="4.2"/>
    <n v="2"/>
  </r>
  <r>
    <s v="NuevaFactura2885"/>
    <x v="2"/>
    <x v="2"/>
    <x v="1"/>
    <x v="0"/>
    <x v="3"/>
    <n v="57.95"/>
    <n v="6"/>
    <n v="17.385000000000002"/>
    <n v="365.08499999999998"/>
    <d v="2019-02-24T00:00:00"/>
    <d v="1899-12-30T13:02:00"/>
    <s v="Efectivo"/>
    <n v="347.7"/>
    <n v="17.385000000000002"/>
    <n v="5.2"/>
    <n v="2"/>
  </r>
  <r>
    <s v="NuevaFactura2888"/>
    <x v="1"/>
    <x v="1"/>
    <x v="0"/>
    <x v="0"/>
    <x v="3"/>
    <n v="64.97"/>
    <n v="5"/>
    <n v="16.242500000000003"/>
    <n v="341.09249999999997"/>
    <d v="2019-02-08T00:00:00"/>
    <d v="1899-12-30T12:52:00"/>
    <s v="Tarjeta de crédito"/>
    <n v="324.85000000000002"/>
    <n v="16.2425"/>
    <n v="6.5"/>
    <n v="2"/>
  </r>
  <r>
    <s v="NuevaFactura1709"/>
    <x v="2"/>
    <x v="2"/>
    <x v="0"/>
    <x v="0"/>
    <x v="3"/>
    <n v="48.5"/>
    <n v="3"/>
    <n v="7.2750000000000004"/>
    <n v="152.77500000000001"/>
    <d v="2019-01-08T00:00:00"/>
    <d v="1899-12-30T12:50:00"/>
    <s v="Efectivo"/>
    <n v="145.5"/>
    <n v="7.2750000000000004"/>
    <n v="6.7"/>
    <n v="1"/>
  </r>
  <r>
    <s v="NuevaFactura1068"/>
    <x v="2"/>
    <x v="2"/>
    <x v="0"/>
    <x v="0"/>
    <x v="4"/>
    <n v="54.36"/>
    <n v="10"/>
    <n v="27.180000000000003"/>
    <n v="570.78"/>
    <d v="2019-02-07T00:00:00"/>
    <d v="1899-12-30T11:28:00"/>
    <s v="Tarjeta de crédito"/>
    <n v="543.6"/>
    <n v="27.18"/>
    <n v="6.1"/>
    <n v="2"/>
  </r>
  <r>
    <s v="NuevaFactura4254"/>
    <x v="1"/>
    <x v="1"/>
    <x v="1"/>
    <x v="0"/>
    <x v="1"/>
    <n v="46.2"/>
    <n v="1"/>
    <n v="2.31"/>
    <n v="48.51"/>
    <d v="2019-03-19T00:00:00"/>
    <d v="1899-12-30T12:16:00"/>
    <s v="Efectivo"/>
    <n v="46.2"/>
    <n v="2.31"/>
    <n v="6.3"/>
    <n v="3"/>
  </r>
  <r>
    <s v="NuevaFactura6957"/>
    <x v="1"/>
    <x v="1"/>
    <x v="0"/>
    <x v="1"/>
    <x v="0"/>
    <n v="44.07"/>
    <n v="4"/>
    <n v="8.8140000000000001"/>
    <n v="185.09399999999999"/>
    <d v="2019-02-18T00:00:00"/>
    <d v="1899-12-30T16:28:00"/>
    <s v="Billetera electrónica"/>
    <n v="176.28"/>
    <n v="8.8140000000000001"/>
    <n v="8.4"/>
    <n v="2"/>
  </r>
  <r>
    <s v="NuevaFactura1987"/>
    <x v="0"/>
    <x v="0"/>
    <x v="1"/>
    <x v="0"/>
    <x v="0"/>
    <n v="15.8"/>
    <n v="3"/>
    <n v="2.3700000000000006"/>
    <n v="49.77"/>
    <d v="2019-03-25T00:00:00"/>
    <d v="1899-12-30T18:02:00"/>
    <s v="Efectivo"/>
    <n v="47.4"/>
    <n v="2.37"/>
    <n v="9.5"/>
    <n v="3"/>
  </r>
  <r>
    <s v="NuevaFactura3873"/>
    <x v="0"/>
    <x v="0"/>
    <x v="0"/>
    <x v="1"/>
    <x v="2"/>
    <n v="58.9"/>
    <n v="8"/>
    <n v="23.560000000000002"/>
    <n v="494.76"/>
    <d v="2019-01-06T00:00:00"/>
    <d v="1899-12-30T11:23:00"/>
    <s v="Efectivo"/>
    <n v="471.2"/>
    <n v="23.56"/>
    <n v="8.9"/>
    <n v="1"/>
  </r>
  <r>
    <s v="NuevaFactura6062"/>
    <x v="1"/>
    <x v="1"/>
    <x v="1"/>
    <x v="1"/>
    <x v="4"/>
    <n v="46.77"/>
    <n v="6"/>
    <n v="14.031000000000001"/>
    <n v="294.65100000000001"/>
    <d v="2019-03-11T00:00:00"/>
    <d v="1899-12-30T13:37:00"/>
    <s v="Efectivo"/>
    <n v="280.62"/>
    <n v="14.031000000000001"/>
    <n v="6"/>
    <n v="3"/>
  </r>
  <r>
    <s v="NuevaFactura8223"/>
    <x v="1"/>
    <x v="1"/>
    <x v="1"/>
    <x v="1"/>
    <x v="2"/>
    <n v="55.61"/>
    <n v="7"/>
    <n v="19.4635"/>
    <n v="408.73349999999999"/>
    <d v="2019-03-23T00:00:00"/>
    <d v="1899-12-30T12:41:00"/>
    <s v="Efectivo"/>
    <n v="389.27"/>
    <n v="19.4635"/>
    <n v="8.5"/>
    <n v="3"/>
  </r>
  <r>
    <s v="NuevaFactura1797"/>
    <x v="0"/>
    <x v="0"/>
    <x v="0"/>
    <x v="0"/>
    <x v="3"/>
    <n v="91.41"/>
    <n v="5"/>
    <n v="22.852499999999999"/>
    <n v="479.90249999999997"/>
    <d v="2019-02-25T00:00:00"/>
    <d v="1899-12-30T16:03:00"/>
    <s v="Billetera electrónica"/>
    <n v="457.05"/>
    <n v="22.852499999999999"/>
    <n v="7.1"/>
    <n v="2"/>
  </r>
  <r>
    <s v="NuevaFactura5603"/>
    <x v="2"/>
    <x v="2"/>
    <x v="1"/>
    <x v="0"/>
    <x v="1"/>
    <n v="25.45"/>
    <n v="1"/>
    <n v="1.2725"/>
    <n v="26.7225"/>
    <d v="2019-03-10T00:00:00"/>
    <d v="1899-12-30T18:10:00"/>
    <s v="Tarjeta de crédito"/>
    <n v="25.45"/>
    <n v="1.2725"/>
    <n v="5.0999999999999996"/>
    <n v="3"/>
  </r>
  <r>
    <s v="NuevaFactura3650"/>
    <x v="0"/>
    <x v="0"/>
    <x v="0"/>
    <x v="0"/>
    <x v="5"/>
    <n v="48.96"/>
    <n v="9"/>
    <n v="22.032"/>
    <n v="462.67200000000003"/>
    <d v="2019-03-04T00:00:00"/>
    <d v="1899-12-30T11:27:00"/>
    <s v="Efectivo"/>
    <n v="440.64"/>
    <n v="22.032"/>
    <n v="8"/>
    <n v="3"/>
  </r>
  <r>
    <s v="NuevaFactura6851"/>
    <x v="2"/>
    <x v="2"/>
    <x v="0"/>
    <x v="1"/>
    <x v="1"/>
    <n v="72.17"/>
    <n v="1"/>
    <n v="3.6085000000000003"/>
    <n v="75.778499999999994"/>
    <d v="2019-01-04T00:00:00"/>
    <d v="1899-12-30T19:40:00"/>
    <s v="Efectivo"/>
    <n v="72.17"/>
    <n v="3.6084999999999998"/>
    <n v="6.1"/>
    <n v="1"/>
  </r>
  <r>
    <s v="NuevaFactura2216"/>
    <x v="0"/>
    <x v="0"/>
    <x v="1"/>
    <x v="0"/>
    <x v="5"/>
    <n v="61.77"/>
    <n v="5"/>
    <n v="15.442500000000003"/>
    <n v="324.29250000000002"/>
    <d v="2019-03-08T00:00:00"/>
    <d v="1899-12-30T13:21:00"/>
    <s v="Efectivo"/>
    <n v="308.85000000000002"/>
    <n v="15.442500000000001"/>
    <n v="6.7"/>
    <n v="3"/>
  </r>
  <r>
    <s v="NuevaFactura4551"/>
    <x v="1"/>
    <x v="1"/>
    <x v="1"/>
    <x v="0"/>
    <x v="3"/>
    <n v="95.44"/>
    <n v="10"/>
    <n v="47.72"/>
    <n v="1002.12"/>
    <d v="2019-01-09T00:00:00"/>
    <d v="1899-12-30T13:45:00"/>
    <s v="Efectivo"/>
    <n v="954.4"/>
    <n v="47.72"/>
    <n v="5.2"/>
    <n v="1"/>
  </r>
  <r>
    <s v="NuevaFactura6737"/>
    <x v="2"/>
    <x v="2"/>
    <x v="0"/>
    <x v="1"/>
    <x v="5"/>
    <n v="49.92"/>
    <n v="2"/>
    <n v="4.9920000000000009"/>
    <n v="104.83199999999999"/>
    <d v="2019-03-06T00:00:00"/>
    <d v="1899-12-30T11:55:00"/>
    <s v="Tarjeta de crédito"/>
    <n v="99.84"/>
    <n v="4.992"/>
    <n v="7"/>
    <n v="3"/>
  </r>
  <r>
    <s v="NuevaFactura6727"/>
    <x v="0"/>
    <x v="0"/>
    <x v="0"/>
    <x v="1"/>
    <x v="3"/>
    <n v="69.52"/>
    <n v="7"/>
    <n v="24.332000000000001"/>
    <n v="510.97199999999998"/>
    <d v="2019-02-01T00:00:00"/>
    <d v="1899-12-30T15:10:00"/>
    <s v="Tarjeta de crédito"/>
    <n v="486.64"/>
    <n v="24.332000000000001"/>
    <n v="8.5"/>
    <n v="2"/>
  </r>
  <r>
    <s v="NuevaFactura7585"/>
    <x v="1"/>
    <x v="1"/>
    <x v="1"/>
    <x v="1"/>
    <x v="0"/>
    <n v="58.95"/>
    <n v="10"/>
    <n v="29.475000000000001"/>
    <n v="618.97500000000002"/>
    <d v="2019-02-07T00:00:00"/>
    <d v="1899-12-30T14:27:00"/>
    <s v="Billetera electrónica"/>
    <n v="589.5"/>
    <n v="29.475000000000001"/>
    <n v="8.1"/>
    <n v="2"/>
  </r>
  <r>
    <s v="NuevaFactura4046"/>
    <x v="2"/>
    <x v="2"/>
    <x v="1"/>
    <x v="1"/>
    <x v="1"/>
    <n v="72.13"/>
    <n v="10"/>
    <n v="36.064999999999998"/>
    <n v="757.36500000000001"/>
    <d v="2019-01-31T00:00:00"/>
    <d v="1899-12-30T15:12:00"/>
    <s v="Tarjeta de crédito"/>
    <n v="721.3"/>
    <n v="36.064999999999998"/>
    <n v="4.2"/>
    <n v="1"/>
  </r>
  <r>
    <s v="NuevaFactura8690"/>
    <x v="1"/>
    <x v="1"/>
    <x v="1"/>
    <x v="0"/>
    <x v="1"/>
    <n v="51.32"/>
    <n v="9"/>
    <n v="23.094000000000001"/>
    <n v="484.97399999999999"/>
    <d v="2019-03-14T00:00:00"/>
    <d v="1899-12-30T19:33:00"/>
    <s v="Efectivo"/>
    <n v="461.88"/>
    <n v="23.094000000000001"/>
    <n v="5.6"/>
    <n v="3"/>
  </r>
  <r>
    <s v="NuevaFactura4802"/>
    <x v="2"/>
    <x v="2"/>
    <x v="0"/>
    <x v="1"/>
    <x v="5"/>
    <n v="73.819999999999993"/>
    <n v="4"/>
    <n v="14.763999999999999"/>
    <n v="310.04399999999998"/>
    <d v="2019-02-21T00:00:00"/>
    <d v="1899-12-30T18:31:00"/>
    <s v="Efectivo"/>
    <n v="295.27999999999997"/>
    <n v="14.763999999999999"/>
    <n v="6.7"/>
    <n v="2"/>
  </r>
  <r>
    <s v="NuevaFactura3171"/>
    <x v="1"/>
    <x v="1"/>
    <x v="1"/>
    <x v="0"/>
    <x v="3"/>
    <n v="14.39"/>
    <n v="2"/>
    <n v="1.4390000000000001"/>
    <n v="30.219000000000001"/>
    <d v="2019-03-02T00:00:00"/>
    <d v="1899-12-30T19:44:00"/>
    <s v="Tarjeta de crédito"/>
    <n v="28.78"/>
    <n v="1.4390000000000001"/>
    <n v="7.2"/>
    <n v="3"/>
  </r>
  <r>
    <s v="NuevaFactura2101"/>
    <x v="0"/>
    <x v="0"/>
    <x v="0"/>
    <x v="1"/>
    <x v="4"/>
    <n v="41.66"/>
    <n v="6"/>
    <n v="12.497999999999999"/>
    <n v="262.45800000000003"/>
    <d v="2019-01-02T00:00:00"/>
    <d v="1899-12-30T15:24:00"/>
    <s v="Billetera electrónica"/>
    <n v="249.96"/>
    <n v="12.497999999999999"/>
    <n v="5.6"/>
    <n v="1"/>
  </r>
  <r>
    <s v="NuevaFactura2382"/>
    <x v="2"/>
    <x v="2"/>
    <x v="1"/>
    <x v="1"/>
    <x v="2"/>
    <n v="45.97"/>
    <n v="4"/>
    <n v="9.1940000000000008"/>
    <n v="193.07400000000001"/>
    <d v="2019-02-09T00:00:00"/>
    <d v="1899-12-30T12:02:00"/>
    <s v="Billetera electrónica"/>
    <n v="183.88"/>
    <n v="9.1940000000000008"/>
    <n v="5.0999999999999996"/>
    <n v="2"/>
  </r>
  <r>
    <s v="NuevaFactura2786"/>
    <x v="0"/>
    <x v="0"/>
    <x v="1"/>
    <x v="1"/>
    <x v="5"/>
    <n v="89.69"/>
    <n v="1"/>
    <n v="4.4844999999999997"/>
    <n v="94.174499999999995"/>
    <d v="2019-01-11T00:00:00"/>
    <d v="1899-12-30T11:20:00"/>
    <s v="Billetera electrónica"/>
    <n v="89.69"/>
    <n v="4.4844999999999997"/>
    <n v="4.9000000000000004"/>
    <n v="1"/>
  </r>
  <r>
    <s v="NuevaFactura6576"/>
    <x v="2"/>
    <x v="2"/>
    <x v="0"/>
    <x v="0"/>
    <x v="2"/>
    <n v="94.49"/>
    <n v="8"/>
    <n v="37.795999999999999"/>
    <n v="793.71600000000001"/>
    <d v="2019-03-03T00:00:00"/>
    <d v="1899-12-30T19:00:00"/>
    <s v="Billetera electrónica"/>
    <n v="755.92"/>
    <n v="37.795999999999999"/>
    <n v="7.5"/>
    <n v="3"/>
  </r>
  <r>
    <s v="NuevaFactura5382"/>
    <x v="0"/>
    <x v="0"/>
    <x v="1"/>
    <x v="1"/>
    <x v="0"/>
    <n v="89.6"/>
    <n v="8"/>
    <n v="35.839999999999996"/>
    <n v="752.64"/>
    <d v="2019-02-07T00:00:00"/>
    <d v="1899-12-30T11:28:00"/>
    <s v="Billetera electrónica"/>
    <n v="716.8"/>
    <n v="35.840000000000003"/>
    <n v="6.6"/>
    <n v="2"/>
  </r>
  <r>
    <s v="NuevaFactura6300"/>
    <x v="1"/>
    <x v="1"/>
    <x v="1"/>
    <x v="1"/>
    <x v="5"/>
    <n v="16.28"/>
    <n v="1"/>
    <n v="0.81400000000000006"/>
    <n v="17.094000000000001"/>
    <d v="2019-03-09T00:00:00"/>
    <d v="1899-12-30T15:36:00"/>
    <s v="Efectivo"/>
    <n v="16.28"/>
    <n v="0.81399999999999995"/>
    <n v="5"/>
    <n v="3"/>
  </r>
  <r>
    <s v="NuevaFactura3346"/>
    <x v="2"/>
    <x v="2"/>
    <x v="0"/>
    <x v="1"/>
    <x v="0"/>
    <n v="75.37"/>
    <n v="8"/>
    <n v="30.148000000000003"/>
    <n v="633.10799999999995"/>
    <d v="2019-01-28T00:00:00"/>
    <d v="1899-12-30T15:46:00"/>
    <s v="Tarjeta de crédito"/>
    <n v="602.96"/>
    <n v="30.148"/>
    <n v="8.4"/>
    <n v="1"/>
  </r>
  <r>
    <s v="NuevaFactura3246"/>
    <x v="0"/>
    <x v="0"/>
    <x v="0"/>
    <x v="1"/>
    <x v="0"/>
    <n v="20.97"/>
    <n v="5"/>
    <n v="5.2424999999999997"/>
    <n v="110.0925"/>
    <d v="2019-01-04T00:00:00"/>
    <d v="1899-12-30T13:21:00"/>
    <s v="Efectivo"/>
    <n v="104.85"/>
    <n v="5.2424999999999997"/>
    <n v="7.8"/>
    <n v="1"/>
  </r>
  <r>
    <s v="NuevaFactura5800"/>
    <x v="0"/>
    <x v="0"/>
    <x v="1"/>
    <x v="0"/>
    <x v="3"/>
    <n v="19.100000000000001"/>
    <n v="7"/>
    <n v="6.6850000000000014"/>
    <n v="140.38499999999999"/>
    <d v="2019-01-15T00:00:00"/>
    <d v="1899-12-30T10:43:00"/>
    <s v="Efectivo"/>
    <n v="133.69999999999999"/>
    <n v="6.6849999999999996"/>
    <n v="9.6999999999999993"/>
    <n v="1"/>
  </r>
  <r>
    <s v="NuevaFactura1946"/>
    <x v="1"/>
    <x v="1"/>
    <x v="1"/>
    <x v="0"/>
    <x v="4"/>
    <n v="39.43"/>
    <n v="6"/>
    <n v="11.829000000000001"/>
    <n v="248.40899999999999"/>
    <d v="2019-03-25T00:00:00"/>
    <d v="1899-12-30T20:18:00"/>
    <s v="Tarjeta de crédito"/>
    <n v="236.58"/>
    <n v="11.829000000000001"/>
    <n v="9.4"/>
    <n v="3"/>
  </r>
  <r>
    <s v="NuevaFactura6116"/>
    <x v="1"/>
    <x v="1"/>
    <x v="0"/>
    <x v="1"/>
    <x v="3"/>
    <n v="25.25"/>
    <n v="5"/>
    <n v="6.3125"/>
    <n v="132.5625"/>
    <d v="2019-03-20T00:00:00"/>
    <d v="1899-12-30T17:52:00"/>
    <s v="Efectivo"/>
    <n v="126.25"/>
    <n v="6.3125"/>
    <n v="6.1"/>
    <n v="3"/>
  </r>
  <r>
    <s v="NuevaFactura7537"/>
    <x v="2"/>
    <x v="2"/>
    <x v="1"/>
    <x v="1"/>
    <x v="4"/>
    <n v="19.79"/>
    <n v="8"/>
    <n v="7.9160000000000004"/>
    <n v="166.23599999999999"/>
    <d v="2019-01-18T00:00:00"/>
    <d v="1899-12-30T12:04:00"/>
    <s v="Billetera electrónica"/>
    <n v="158.32"/>
    <n v="7.9160000000000004"/>
    <n v="8.6999999999999993"/>
    <n v="1"/>
  </r>
  <r>
    <s v="NuevaFactura8375"/>
    <x v="2"/>
    <x v="2"/>
    <x v="1"/>
    <x v="1"/>
    <x v="3"/>
    <n v="37.020000000000003"/>
    <n v="6"/>
    <n v="11.106000000000002"/>
    <n v="233.226"/>
    <d v="2019-03-22T00:00:00"/>
    <d v="1899-12-30T18:33:00"/>
    <s v="Efectivo"/>
    <n v="222.12"/>
    <n v="11.106"/>
    <n v="4.5"/>
    <n v="3"/>
  </r>
  <r>
    <s v="NuevaFactura1957"/>
    <x v="0"/>
    <x v="0"/>
    <x v="1"/>
    <x v="0"/>
    <x v="3"/>
    <n v="89.48"/>
    <n v="5"/>
    <n v="22.370000000000005"/>
    <n v="469.77"/>
    <d v="2019-03-30T00:00:00"/>
    <d v="1899-12-30T10:18:00"/>
    <s v="Efectivo"/>
    <n v="447.4"/>
    <n v="22.37"/>
    <n v="7.4"/>
    <n v="3"/>
  </r>
  <r>
    <s v="NuevaFactura9849"/>
    <x v="1"/>
    <x v="1"/>
    <x v="1"/>
    <x v="1"/>
    <x v="1"/>
    <n v="83.08"/>
    <n v="1"/>
    <n v="4.1539999999999999"/>
    <n v="87.233999999999995"/>
    <d v="2019-01-23T00:00:00"/>
    <d v="1899-12-30T17:16:00"/>
    <s v="Billetera electrónica"/>
    <n v="83.08"/>
    <n v="4.1539999999999999"/>
    <n v="6.4"/>
    <n v="1"/>
  </r>
  <r>
    <s v="NuevaFactura4681"/>
    <x v="2"/>
    <x v="2"/>
    <x v="0"/>
    <x v="1"/>
    <x v="1"/>
    <n v="40.299999999999997"/>
    <n v="10"/>
    <n v="20.150000000000002"/>
    <n v="423.15"/>
    <d v="2019-01-24T00:00:00"/>
    <d v="1899-12-30T17:37:00"/>
    <s v="Tarjeta de crédito"/>
    <n v="403"/>
    <n v="20.149999999999999"/>
    <n v="7"/>
    <n v="1"/>
  </r>
  <r>
    <s v="NuevaFactura7356"/>
    <x v="2"/>
    <x v="2"/>
    <x v="0"/>
    <x v="1"/>
    <x v="2"/>
    <n v="27"/>
    <n v="9"/>
    <n v="12.15"/>
    <n v="255.15"/>
    <d v="2019-03-02T00:00:00"/>
    <d v="1899-12-30T14:16:00"/>
    <s v="Efectivo"/>
    <n v="243"/>
    <n v="12.15"/>
    <n v="4.8"/>
    <n v="3"/>
  </r>
  <r>
    <s v="NuevaFactura8321"/>
    <x v="2"/>
    <x v="2"/>
    <x v="1"/>
    <x v="0"/>
    <x v="5"/>
    <n v="25.56"/>
    <n v="7"/>
    <n v="8.9459999999999997"/>
    <n v="187.86600000000001"/>
    <d v="2019-02-02T00:00:00"/>
    <d v="1899-12-30T20:42:00"/>
    <s v="Efectivo"/>
    <n v="178.92"/>
    <n v="8.9459999999999997"/>
    <n v="7.1"/>
    <n v="2"/>
  </r>
  <r>
    <s v="NuevaFactura5044"/>
    <x v="2"/>
    <x v="2"/>
    <x v="1"/>
    <x v="0"/>
    <x v="0"/>
    <n v="55.81"/>
    <n v="6"/>
    <n v="16.743000000000002"/>
    <n v="351.60300000000001"/>
    <d v="2019-01-22T00:00:00"/>
    <d v="1899-12-30T11:52:00"/>
    <s v="Efectivo"/>
    <n v="334.86"/>
    <n v="16.742999999999999"/>
    <n v="9.9"/>
    <n v="1"/>
  </r>
  <r>
    <s v="NuevaFactura9571"/>
    <x v="0"/>
    <x v="0"/>
    <x v="1"/>
    <x v="0"/>
    <x v="2"/>
    <n v="69.959999999999994"/>
    <n v="8"/>
    <n v="27.983999999999998"/>
    <n v="587.66399999999999"/>
    <d v="2019-02-15T00:00:00"/>
    <d v="1899-12-30T17:01:00"/>
    <s v="Tarjeta de crédito"/>
    <n v="559.67999999999995"/>
    <n v="27.984000000000002"/>
    <n v="6.4"/>
    <n v="2"/>
  </r>
  <r>
    <s v="NuevaFactura4100"/>
    <x v="2"/>
    <x v="2"/>
    <x v="1"/>
    <x v="1"/>
    <x v="5"/>
    <n v="17.489999999999998"/>
    <n v="10"/>
    <n v="8.7449999999999992"/>
    <n v="183.64500000000001"/>
    <d v="2019-02-22T00:00:00"/>
    <d v="1899-12-30T18:35:00"/>
    <s v="Billetera electrónica"/>
    <n v="174.9"/>
    <n v="8.7449999999999992"/>
    <n v="6.6"/>
    <n v="2"/>
  </r>
  <r>
    <s v="NuevaFactura8217"/>
    <x v="2"/>
    <x v="2"/>
    <x v="1"/>
    <x v="0"/>
    <x v="2"/>
    <n v="97.37"/>
    <n v="10"/>
    <n v="48.685000000000002"/>
    <n v="1022.385"/>
    <d v="2019-01-15T00:00:00"/>
    <d v="1899-12-30T13:48:00"/>
    <s v="Tarjeta de crédito"/>
    <n v="973.7"/>
    <n v="48.685000000000002"/>
    <n v="4.9000000000000004"/>
    <n v="1"/>
  </r>
  <r>
    <s v="NuevaFactura7828"/>
    <x v="2"/>
    <x v="2"/>
    <x v="0"/>
    <x v="1"/>
    <x v="1"/>
    <n v="48.09"/>
    <n v="3"/>
    <n v="7.2135000000000007"/>
    <n v="151.48349999999999"/>
    <d v="2019-02-10T00:00:00"/>
    <d v="1899-12-30T18:23:00"/>
    <s v="Tarjeta de crédito"/>
    <n v="144.27000000000001"/>
    <n v="7.2134999999999998"/>
    <n v="7.8"/>
    <n v="2"/>
  </r>
  <r>
    <s v="NuevaFactura6581"/>
    <x v="2"/>
    <x v="2"/>
    <x v="1"/>
    <x v="0"/>
    <x v="2"/>
    <n v="97.37"/>
    <n v="10"/>
    <n v="48.685000000000002"/>
    <n v="1022.385"/>
    <d v="2019-01-15T00:00:00"/>
    <d v="1899-12-30T13:48:00"/>
    <s v="Tarjeta de crédito"/>
    <n v="973.7"/>
    <n v="48.685000000000002"/>
    <n v="4.9000000000000004"/>
    <n v="1"/>
  </r>
  <r>
    <s v="NuevaFactura9104"/>
    <x v="0"/>
    <x v="0"/>
    <x v="0"/>
    <x v="0"/>
    <x v="0"/>
    <n v="77.680000000000007"/>
    <n v="4"/>
    <n v="15.536000000000001"/>
    <n v="326.25599999999997"/>
    <d v="2019-02-01T00:00:00"/>
    <d v="1899-12-30T19:54:00"/>
    <s v="Efectivo"/>
    <n v="310.72000000000003"/>
    <n v="15.536"/>
    <n v="8.4"/>
    <n v="2"/>
  </r>
  <r>
    <s v="NuevaFactura5431"/>
    <x v="2"/>
    <x v="2"/>
    <x v="0"/>
    <x v="0"/>
    <x v="4"/>
    <n v="20.010000000000002"/>
    <n v="9"/>
    <n v="9.0045000000000002"/>
    <n v="189.09450000000001"/>
    <d v="2019-02-06T00:00:00"/>
    <d v="1899-12-30T15:47:00"/>
    <s v="Billetera electrónica"/>
    <n v="180.09"/>
    <n v="9.0045000000000002"/>
    <n v="4.0999999999999996"/>
    <n v="2"/>
  </r>
  <r>
    <s v="NuevaFactura6238"/>
    <x v="0"/>
    <x v="0"/>
    <x v="0"/>
    <x v="0"/>
    <x v="5"/>
    <n v="22.32"/>
    <n v="4"/>
    <n v="4.4640000000000004"/>
    <n v="93.744"/>
    <d v="2019-03-01T00:00:00"/>
    <d v="1899-12-30T16:23:00"/>
    <s v="Tarjeta de crédito"/>
    <n v="89.28"/>
    <n v="4.4640000000000004"/>
    <n v="4.4000000000000004"/>
    <n v="3"/>
  </r>
  <r>
    <s v="NuevaFactura5604"/>
    <x v="0"/>
    <x v="0"/>
    <x v="0"/>
    <x v="1"/>
    <x v="2"/>
    <n v="65.94"/>
    <n v="4"/>
    <n v="13.188000000000001"/>
    <n v="276.94799999999998"/>
    <d v="2019-03-24T00:00:00"/>
    <d v="1899-12-30T10:29:00"/>
    <s v="Efectivo"/>
    <n v="263.76"/>
    <n v="13.188000000000001"/>
    <n v="6"/>
    <n v="3"/>
  </r>
  <r>
    <s v="NuevaFactura9835"/>
    <x v="1"/>
    <x v="1"/>
    <x v="1"/>
    <x v="0"/>
    <x v="5"/>
    <n v="64.989999999999995"/>
    <n v="1"/>
    <n v="3.2494999999999998"/>
    <n v="68.239500000000007"/>
    <d v="2019-01-26T00:00:00"/>
    <d v="1899-12-30T10:06:00"/>
    <s v="Tarjeta de crédito"/>
    <n v="64.989999999999995"/>
    <n v="3.2494999999999998"/>
    <n v="4.5"/>
    <n v="1"/>
  </r>
  <r>
    <s v="NuevaFactura4023"/>
    <x v="2"/>
    <x v="2"/>
    <x v="1"/>
    <x v="0"/>
    <x v="2"/>
    <n v="49.01"/>
    <n v="10"/>
    <n v="24.504999999999999"/>
    <n v="514.60500000000002"/>
    <d v="2019-01-27T00:00:00"/>
    <d v="1899-12-30T10:44:00"/>
    <s v="Tarjeta de crédito"/>
    <n v="490.1"/>
    <n v="24.504999999999999"/>
    <n v="4.2"/>
    <n v="1"/>
  </r>
  <r>
    <s v="NuevaFactura2891"/>
    <x v="2"/>
    <x v="2"/>
    <x v="1"/>
    <x v="1"/>
    <x v="1"/>
    <n v="60.3"/>
    <n v="1"/>
    <n v="3.0150000000000001"/>
    <n v="63.314999999999998"/>
    <d v="2019-02-28T00:00:00"/>
    <d v="1899-12-30T17:38:00"/>
    <s v="Efectivo"/>
    <n v="60.3"/>
    <n v="3.0150000000000001"/>
    <n v="6"/>
    <n v="2"/>
  </r>
  <r>
    <s v="NuevaFactura2878"/>
    <x v="0"/>
    <x v="0"/>
    <x v="1"/>
    <x v="1"/>
    <x v="0"/>
    <n v="59.77"/>
    <n v="2"/>
    <n v="5.9770000000000003"/>
    <n v="125.517"/>
    <d v="2019-03-11T00:00:00"/>
    <d v="1899-12-30T12:01:00"/>
    <s v="Tarjeta de crédito"/>
    <n v="119.54"/>
    <n v="5.9770000000000003"/>
    <n v="5.8"/>
    <n v="3"/>
  </r>
  <r>
    <s v="NuevaFactura3704"/>
    <x v="2"/>
    <x v="2"/>
    <x v="0"/>
    <x v="0"/>
    <x v="1"/>
    <n v="26.26"/>
    <n v="3"/>
    <n v="3.9390000000000001"/>
    <n v="82.718999999999994"/>
    <d v="2019-03-02T00:00:00"/>
    <d v="1899-12-30T12:36:00"/>
    <s v="Billetera electrónica"/>
    <n v="78.78"/>
    <n v="3.9390000000000001"/>
    <n v="6.3"/>
    <n v="3"/>
  </r>
  <r>
    <s v="NuevaFactura2466"/>
    <x v="1"/>
    <x v="1"/>
    <x v="0"/>
    <x v="0"/>
    <x v="0"/>
    <n v="10.16"/>
    <n v="5"/>
    <n v="2.54"/>
    <n v="53.34"/>
    <d v="2019-02-24T00:00:00"/>
    <d v="1899-12-30T13:08:00"/>
    <s v="Billetera electrónica"/>
    <n v="50.8"/>
    <n v="2.54"/>
    <n v="4.0999999999999996"/>
    <n v="2"/>
  </r>
  <r>
    <s v="NuevaFactura9076"/>
    <x v="1"/>
    <x v="1"/>
    <x v="0"/>
    <x v="0"/>
    <x v="0"/>
    <n v="29.67"/>
    <n v="7"/>
    <n v="10.384500000000001"/>
    <n v="218.0745"/>
    <d v="2019-03-11T00:00:00"/>
    <d v="1899-12-30T18:58:00"/>
    <s v="Tarjeta de crédito"/>
    <n v="207.69"/>
    <n v="10.384499999999999"/>
    <n v="8.1"/>
    <n v="3"/>
  </r>
  <r>
    <s v="NuevaFactura5392"/>
    <x v="1"/>
    <x v="1"/>
    <x v="0"/>
    <x v="1"/>
    <x v="1"/>
    <n v="84.25"/>
    <n v="2"/>
    <n v="8.4250000000000007"/>
    <n v="176.92500000000001"/>
    <d v="2019-03-26T00:00:00"/>
    <d v="1899-12-30T14:13:00"/>
    <s v="Tarjeta de crédito"/>
    <n v="168.5"/>
    <n v="8.4250000000000007"/>
    <n v="5.3"/>
    <n v="3"/>
  </r>
  <r>
    <s v="NuevaFactura3645"/>
    <x v="1"/>
    <x v="1"/>
    <x v="1"/>
    <x v="0"/>
    <x v="2"/>
    <n v="15.8"/>
    <n v="10"/>
    <n v="7.9"/>
    <n v="165.9"/>
    <d v="2019-01-09T00:00:00"/>
    <d v="1899-12-30T12:07:00"/>
    <s v="Efectivo"/>
    <n v="158"/>
    <n v="7.9"/>
    <n v="7.8"/>
    <n v="1"/>
  </r>
  <r>
    <s v="NuevaFactura7799"/>
    <x v="1"/>
    <x v="1"/>
    <x v="1"/>
    <x v="1"/>
    <x v="0"/>
    <n v="21.8"/>
    <n v="8"/>
    <n v="8.7200000000000006"/>
    <n v="183.12"/>
    <d v="2019-02-19T00:00:00"/>
    <d v="1899-12-30T19:24:00"/>
    <s v="Efectivo"/>
    <n v="174.4"/>
    <n v="8.7200000000000006"/>
    <n v="8.3000000000000007"/>
    <n v="2"/>
  </r>
  <r>
    <s v="NuevaFactura7862"/>
    <x v="2"/>
    <x v="2"/>
    <x v="1"/>
    <x v="1"/>
    <x v="2"/>
    <n v="62.19"/>
    <n v="4"/>
    <n v="12.438000000000001"/>
    <n v="261.19799999999998"/>
    <d v="2019-01-06T00:00:00"/>
    <d v="1899-12-30T19:46:00"/>
    <s v="Billetera electrónica"/>
    <n v="248.76"/>
    <n v="12.438000000000001"/>
    <n v="4.3"/>
    <n v="1"/>
  </r>
  <r>
    <s v="NuevaFactura7629"/>
    <x v="2"/>
    <x v="2"/>
    <x v="0"/>
    <x v="1"/>
    <x v="5"/>
    <n v="93.22"/>
    <n v="3"/>
    <n v="13.982999999999999"/>
    <n v="293.64299999999997"/>
    <d v="2019-01-24T00:00:00"/>
    <d v="1899-12-30T11:45:00"/>
    <s v="Efectivo"/>
    <n v="279.66000000000003"/>
    <n v="13.983000000000001"/>
    <n v="7.2"/>
    <n v="1"/>
  </r>
  <r>
    <s v="NuevaFactura3433"/>
    <x v="2"/>
    <x v="2"/>
    <x v="0"/>
    <x v="0"/>
    <x v="4"/>
    <n v="20.87"/>
    <n v="3"/>
    <n v="3.1305000000000001"/>
    <n v="65.740499999999997"/>
    <d v="2019-03-20T00:00:00"/>
    <d v="1899-12-30T13:53:00"/>
    <s v="Tarjeta de crédito"/>
    <n v="62.61"/>
    <n v="3.1305000000000001"/>
    <n v="8"/>
    <n v="3"/>
  </r>
  <r>
    <s v="NuevaFactura7759"/>
    <x v="1"/>
    <x v="1"/>
    <x v="1"/>
    <x v="1"/>
    <x v="4"/>
    <n v="89.2"/>
    <n v="10"/>
    <n v="44.6"/>
    <n v="936.6"/>
    <d v="2019-02-11T00:00:00"/>
    <d v="1899-12-30T15:42:00"/>
    <s v="Tarjeta de crédito"/>
    <n v="892"/>
    <n v="44.6"/>
    <n v="4.4000000000000004"/>
    <n v="2"/>
  </r>
  <r>
    <s v="NuevaFactura1058"/>
    <x v="0"/>
    <x v="0"/>
    <x v="1"/>
    <x v="1"/>
    <x v="4"/>
    <n v="11.53"/>
    <n v="7"/>
    <n v="4.0354999999999999"/>
    <n v="84.745500000000007"/>
    <d v="2019-01-28T00:00:00"/>
    <d v="1899-12-30T17:35:00"/>
    <s v="Efectivo"/>
    <n v="80.709999999999994"/>
    <n v="4.0354999999999999"/>
    <n v="8.1"/>
    <n v="1"/>
  </r>
  <r>
    <s v="NuevaFactura1640"/>
    <x v="1"/>
    <x v="1"/>
    <x v="1"/>
    <x v="0"/>
    <x v="3"/>
    <n v="49.33"/>
    <n v="10"/>
    <n v="24.664999999999999"/>
    <n v="517.96500000000003"/>
    <d v="2019-02-03T00:00:00"/>
    <d v="1899-12-30T16:40:00"/>
    <s v="Tarjeta de crédito"/>
    <n v="493.3"/>
    <n v="24.664999999999999"/>
    <n v="9.4"/>
    <n v="2"/>
  </r>
  <r>
    <s v="NuevaFactura9296"/>
    <x v="0"/>
    <x v="0"/>
    <x v="1"/>
    <x v="1"/>
    <x v="2"/>
    <n v="30.68"/>
    <n v="3"/>
    <n v="4.6019999999999994"/>
    <n v="96.641999999999996"/>
    <d v="2019-01-22T00:00:00"/>
    <d v="1899-12-30T11:00:00"/>
    <s v="Billetera electrónica"/>
    <n v="92.04"/>
    <n v="4.6020000000000003"/>
    <n v="9.1"/>
    <n v="1"/>
  </r>
  <r>
    <s v="NuevaFactura2245"/>
    <x v="2"/>
    <x v="2"/>
    <x v="1"/>
    <x v="0"/>
    <x v="2"/>
    <n v="95.46"/>
    <n v="8"/>
    <n v="38.183999999999997"/>
    <n v="801.86400000000003"/>
    <d v="2019-03-05T00:00:00"/>
    <d v="1899-12-30T19:40:00"/>
    <s v="Billetera electrónica"/>
    <n v="763.68"/>
    <n v="38.183999999999997"/>
    <n v="4.7"/>
    <n v="3"/>
  </r>
  <r>
    <s v="NuevaFactura8103"/>
    <x v="0"/>
    <x v="0"/>
    <x v="0"/>
    <x v="1"/>
    <x v="0"/>
    <n v="48.63"/>
    <n v="10"/>
    <n v="24.315000000000001"/>
    <n v="510.61500000000001"/>
    <d v="2019-03-04T00:00:00"/>
    <d v="1899-12-30T12:44:00"/>
    <s v="Efectivo"/>
    <n v="486.3"/>
    <n v="24.315000000000001"/>
    <n v="8.8000000000000007"/>
    <n v="3"/>
  </r>
  <r>
    <s v="NuevaFactura8629"/>
    <x v="1"/>
    <x v="1"/>
    <x v="1"/>
    <x v="1"/>
    <x v="0"/>
    <n v="53.19"/>
    <n v="7"/>
    <n v="18.616499999999998"/>
    <n v="390.94650000000001"/>
    <d v="2019-01-14T00:00:00"/>
    <d v="1899-12-30T15:42:00"/>
    <s v="Billetera electrónica"/>
    <n v="372.33"/>
    <n v="18.616499999999998"/>
    <n v="5"/>
    <n v="1"/>
  </r>
  <r>
    <s v="NuevaFactura5994"/>
    <x v="2"/>
    <x v="2"/>
    <x v="0"/>
    <x v="0"/>
    <x v="3"/>
    <n v="55.07"/>
    <n v="9"/>
    <n v="24.781500000000001"/>
    <n v="520.41150000000005"/>
    <d v="2019-02-03T00:00:00"/>
    <d v="1899-12-30T13:40:00"/>
    <s v="Billetera electrónica"/>
    <n v="495.63"/>
    <n v="24.781500000000001"/>
    <n v="10"/>
    <n v="2"/>
  </r>
  <r>
    <s v="NuevaFactura7396"/>
    <x v="1"/>
    <x v="1"/>
    <x v="1"/>
    <x v="1"/>
    <x v="0"/>
    <n v="89.75"/>
    <n v="1"/>
    <n v="4.4874999999999998"/>
    <n v="94.237499999999997"/>
    <d v="2019-02-06T00:00:00"/>
    <d v="1899-12-30T20:05:00"/>
    <s v="Tarjeta de crédito"/>
    <n v="89.75"/>
    <n v="4.4874999999999998"/>
    <n v="6.6"/>
    <n v="2"/>
  </r>
  <r>
    <s v="NuevaFactura5118"/>
    <x v="0"/>
    <x v="0"/>
    <x v="1"/>
    <x v="1"/>
    <x v="2"/>
    <n v="23.75"/>
    <n v="4"/>
    <n v="4.75"/>
    <n v="99.75"/>
    <d v="2019-03-16T00:00:00"/>
    <d v="1899-12-30T11:22:00"/>
    <s v="Efectivo"/>
    <n v="95"/>
    <n v="4.75"/>
    <n v="5.2"/>
    <n v="3"/>
  </r>
  <r>
    <s v="NuevaFactura3281"/>
    <x v="0"/>
    <x v="0"/>
    <x v="1"/>
    <x v="1"/>
    <x v="2"/>
    <n v="21.52"/>
    <n v="6"/>
    <n v="6.4560000000000004"/>
    <n v="135.57599999999999"/>
    <d v="2019-01-17T00:00:00"/>
    <d v="1899-12-30T12:48:00"/>
    <s v="Tarjeta de crédito"/>
    <n v="129.12"/>
    <n v="6.4560000000000004"/>
    <n v="9.4"/>
    <n v="1"/>
  </r>
  <r>
    <s v="NuevaFactura4782"/>
    <x v="1"/>
    <x v="1"/>
    <x v="0"/>
    <x v="1"/>
    <x v="1"/>
    <n v="74.790000000000006"/>
    <n v="5"/>
    <n v="18.697500000000002"/>
    <n v="392.64749999999998"/>
    <d v="2019-01-10T00:00:00"/>
    <d v="1899-12-30T11:34:00"/>
    <s v="Efectivo"/>
    <n v="373.95"/>
    <n v="18.697500000000002"/>
    <n v="4.9000000000000004"/>
    <n v="1"/>
  </r>
  <r>
    <s v="NuevaFactura5626"/>
    <x v="2"/>
    <x v="2"/>
    <x v="1"/>
    <x v="0"/>
    <x v="4"/>
    <n v="53.21"/>
    <n v="8"/>
    <n v="21.284000000000002"/>
    <n v="446.964"/>
    <d v="2019-03-14T00:00:00"/>
    <d v="1899-12-30T16:45:00"/>
    <s v="Billetera electrónica"/>
    <n v="425.68"/>
    <n v="21.283999999999999"/>
    <n v="5"/>
    <n v="3"/>
  </r>
  <r>
    <s v="NuevaFactura7303"/>
    <x v="2"/>
    <x v="2"/>
    <x v="1"/>
    <x v="1"/>
    <x v="0"/>
    <n v="57.59"/>
    <n v="6"/>
    <n v="17.277000000000001"/>
    <n v="362.81700000000001"/>
    <d v="2019-02-15T00:00:00"/>
    <d v="1899-12-30T13:51:00"/>
    <s v="Efectivo"/>
    <n v="345.54"/>
    <n v="17.277000000000001"/>
    <n v="5.0999999999999996"/>
    <n v="2"/>
  </r>
  <r>
    <s v="NuevaFactura8912"/>
    <x v="2"/>
    <x v="2"/>
    <x v="1"/>
    <x v="1"/>
    <x v="1"/>
    <n v="87.08"/>
    <n v="7"/>
    <n v="30.477999999999998"/>
    <n v="640.03800000000001"/>
    <d v="2019-01-26T00:00:00"/>
    <d v="1899-12-30T15:17:00"/>
    <s v="Efectivo"/>
    <n v="609.55999999999995"/>
    <n v="30.478000000000002"/>
    <n v="5.5"/>
    <n v="1"/>
  </r>
  <r>
    <s v="NuevaFactura8621"/>
    <x v="0"/>
    <x v="0"/>
    <x v="0"/>
    <x v="0"/>
    <x v="2"/>
    <n v="87.37"/>
    <n v="5"/>
    <n v="21.842500000000001"/>
    <n v="458.6925"/>
    <d v="2019-01-29T00:00:00"/>
    <d v="1899-12-30T19:45:00"/>
    <s v="Efectivo"/>
    <n v="436.85"/>
    <n v="21.842500000000001"/>
    <n v="6.6"/>
    <n v="1"/>
  </r>
  <r>
    <s v="NuevaFactura7336"/>
    <x v="0"/>
    <x v="0"/>
    <x v="1"/>
    <x v="0"/>
    <x v="5"/>
    <n v="15.5"/>
    <n v="1"/>
    <n v="0.77500000000000002"/>
    <n v="16.274999999999999"/>
    <d v="2019-03-19T00:00:00"/>
    <d v="1899-12-30T15:23:00"/>
    <s v="Tarjeta de crédito"/>
    <n v="15.5"/>
    <n v="0.77500000000000002"/>
    <n v="7.4"/>
    <n v="3"/>
  </r>
  <r>
    <s v="NuevaFactura7293"/>
    <x v="2"/>
    <x v="2"/>
    <x v="0"/>
    <x v="1"/>
    <x v="0"/>
    <n v="72.569999999999993"/>
    <n v="8"/>
    <n v="29.027999999999999"/>
    <n v="609.58799999999997"/>
    <d v="2019-03-30T00:00:00"/>
    <d v="1899-12-30T17:58:00"/>
    <s v="Efectivo"/>
    <n v="580.55999999999995"/>
    <n v="29.027999999999999"/>
    <n v="4.5999999999999996"/>
    <n v="3"/>
  </r>
  <r>
    <s v="NuevaFactura3666"/>
    <x v="2"/>
    <x v="2"/>
    <x v="1"/>
    <x v="1"/>
    <x v="2"/>
    <n v="93.87"/>
    <n v="8"/>
    <n v="37.548000000000002"/>
    <n v="788.50800000000004"/>
    <d v="2019-02-02T00:00:00"/>
    <d v="1899-12-30T18:42:00"/>
    <s v="Tarjeta de crédito"/>
    <n v="750.96"/>
    <n v="37.548000000000002"/>
    <n v="8.3000000000000007"/>
    <n v="2"/>
  </r>
  <r>
    <s v="NuevaFactura5137"/>
    <x v="2"/>
    <x v="2"/>
    <x v="0"/>
    <x v="0"/>
    <x v="4"/>
    <n v="77.400000000000006"/>
    <n v="9"/>
    <n v="34.830000000000005"/>
    <n v="731.43"/>
    <d v="2019-02-15T00:00:00"/>
    <d v="1899-12-30T14:15:00"/>
    <s v="Tarjeta de crédito"/>
    <n v="696.6"/>
    <n v="34.83"/>
    <n v="4.5"/>
    <n v="2"/>
  </r>
  <r>
    <s v="NuevaFactura8093"/>
    <x v="0"/>
    <x v="0"/>
    <x v="0"/>
    <x v="0"/>
    <x v="2"/>
    <n v="35.54"/>
    <n v="10"/>
    <n v="17.77"/>
    <n v="373.17"/>
    <d v="2019-01-04T00:00:00"/>
    <d v="1899-12-30T13:34:00"/>
    <s v="Billetera electrónica"/>
    <n v="355.4"/>
    <n v="17.77"/>
    <n v="7"/>
    <n v="1"/>
  </r>
  <r>
    <s v="NuevaFactura1377"/>
    <x v="2"/>
    <x v="2"/>
    <x v="0"/>
    <x v="0"/>
    <x v="4"/>
    <n v="89.14"/>
    <n v="4"/>
    <n v="17.827999999999999"/>
    <n v="374.38799999999998"/>
    <d v="2019-01-07T00:00:00"/>
    <d v="1899-12-30T12:20:00"/>
    <s v="Tarjeta de crédito"/>
    <n v="356.56"/>
    <n v="17.827999999999999"/>
    <n v="7.8"/>
    <n v="1"/>
  </r>
  <r>
    <s v="NuevaFactura1701"/>
    <x v="0"/>
    <x v="0"/>
    <x v="0"/>
    <x v="0"/>
    <x v="4"/>
    <n v="83.34"/>
    <n v="2"/>
    <n v="8.3340000000000014"/>
    <n v="175.01400000000001"/>
    <d v="2019-03-19T00:00:00"/>
    <d v="1899-12-30T13:37:00"/>
    <s v="Efectivo"/>
    <n v="166.68"/>
    <n v="8.3339999999999996"/>
    <n v="7.6"/>
    <n v="3"/>
  </r>
  <r>
    <s v="NuevaFactura5624"/>
    <x v="0"/>
    <x v="0"/>
    <x v="0"/>
    <x v="1"/>
    <x v="0"/>
    <n v="55.5"/>
    <n v="4"/>
    <n v="11.100000000000001"/>
    <n v="233.1"/>
    <d v="2019-01-20T00:00:00"/>
    <d v="1899-12-30T15:48:00"/>
    <s v="Tarjeta de crédito"/>
    <n v="222"/>
    <n v="11.1"/>
    <n v="6.6"/>
    <n v="1"/>
  </r>
  <r>
    <s v="NuevaFactura3730"/>
    <x v="0"/>
    <x v="0"/>
    <x v="0"/>
    <x v="0"/>
    <x v="1"/>
    <n v="68.84"/>
    <n v="6"/>
    <n v="20.652000000000001"/>
    <n v="433.69200000000001"/>
    <d v="2019-02-25T00:00:00"/>
    <d v="1899-12-30T14:36:00"/>
    <s v="Billetera electrónica"/>
    <n v="413.04"/>
    <n v="20.652000000000001"/>
    <n v="5.8"/>
    <n v="2"/>
  </r>
  <r>
    <s v="NuevaFactura2680"/>
    <x v="2"/>
    <x v="2"/>
    <x v="1"/>
    <x v="0"/>
    <x v="3"/>
    <n v="90.28"/>
    <n v="9"/>
    <n v="40.626000000000005"/>
    <n v="853.14599999999996"/>
    <d v="2019-02-08T00:00:00"/>
    <d v="1899-12-30T11:15:00"/>
    <s v="Billetera electrónica"/>
    <n v="812.52"/>
    <n v="40.625999999999998"/>
    <n v="7.2"/>
    <n v="2"/>
  </r>
  <r>
    <s v="NuevaFactura1157"/>
    <x v="2"/>
    <x v="2"/>
    <x v="1"/>
    <x v="1"/>
    <x v="1"/>
    <n v="46.02"/>
    <n v="6"/>
    <n v="13.806000000000001"/>
    <n v="289.92599999999999"/>
    <d v="2019-02-07T00:00:00"/>
    <d v="1899-12-30T15:55:00"/>
    <s v="Efectivo"/>
    <n v="276.12"/>
    <n v="13.805999999999999"/>
    <n v="7.1"/>
    <n v="2"/>
  </r>
  <r>
    <s v="NuevaFactura3560"/>
    <x v="0"/>
    <x v="0"/>
    <x v="0"/>
    <x v="1"/>
    <x v="2"/>
    <n v="58.9"/>
    <n v="8"/>
    <n v="23.560000000000002"/>
    <n v="494.76"/>
    <d v="2019-01-06T00:00:00"/>
    <d v="1899-12-30T11:23:00"/>
    <s v="Efectivo"/>
    <n v="471.2"/>
    <n v="23.56"/>
    <n v="8.9"/>
    <n v="1"/>
  </r>
  <r>
    <s v="NuevaFactura2859"/>
    <x v="1"/>
    <x v="1"/>
    <x v="0"/>
    <x v="1"/>
    <x v="4"/>
    <n v="59.59"/>
    <n v="4"/>
    <n v="11.918000000000001"/>
    <n v="250.27799999999999"/>
    <d v="2019-01-19T00:00:00"/>
    <d v="1899-12-30T12:46:00"/>
    <s v="Efectivo"/>
    <n v="238.36"/>
    <n v="11.917999999999999"/>
    <n v="9.8000000000000007"/>
    <n v="1"/>
  </r>
  <r>
    <s v="NuevaFactura3616"/>
    <x v="0"/>
    <x v="0"/>
    <x v="0"/>
    <x v="1"/>
    <x v="4"/>
    <n v="23.48"/>
    <n v="2"/>
    <n v="2.3480000000000003"/>
    <n v="49.308"/>
    <d v="2019-03-14T00:00:00"/>
    <d v="1899-12-30T11:21:00"/>
    <s v="Tarjeta de crédito"/>
    <n v="46.96"/>
    <n v="2.3479999999999999"/>
    <n v="7.9"/>
    <n v="3"/>
  </r>
  <r>
    <s v="NuevaFactura7508"/>
    <x v="0"/>
    <x v="0"/>
    <x v="1"/>
    <x v="0"/>
    <x v="1"/>
    <n v="60.88"/>
    <n v="9"/>
    <n v="27.396000000000004"/>
    <n v="575.31600000000003"/>
    <d v="2019-01-15T00:00:00"/>
    <d v="1899-12-30T17:17:00"/>
    <s v="Billetera electrónica"/>
    <n v="547.91999999999996"/>
    <n v="27.396000000000001"/>
    <n v="4.7"/>
    <n v="1"/>
  </r>
  <r>
    <s v="NuevaFactura9233"/>
    <x v="2"/>
    <x v="2"/>
    <x v="0"/>
    <x v="1"/>
    <x v="1"/>
    <n v="40.299999999999997"/>
    <n v="10"/>
    <n v="20.150000000000002"/>
    <n v="423.15"/>
    <d v="2019-01-24T00:00:00"/>
    <d v="1899-12-30T17:37:00"/>
    <s v="Tarjeta de crédito"/>
    <n v="403"/>
    <n v="20.149999999999999"/>
    <n v="7"/>
    <n v="1"/>
  </r>
  <r>
    <s v="NuevaFactura3442"/>
    <x v="0"/>
    <x v="0"/>
    <x v="1"/>
    <x v="0"/>
    <x v="3"/>
    <n v="15.34"/>
    <n v="1"/>
    <n v="0.76700000000000002"/>
    <n v="16.106999999999999"/>
    <d v="2019-01-06T00:00:00"/>
    <d v="1899-12-30T11:09:00"/>
    <s v="Efectivo"/>
    <n v="15.34"/>
    <n v="0.76700000000000002"/>
    <n v="6.5"/>
    <n v="1"/>
  </r>
  <r>
    <s v="NuevaFactura1440"/>
    <x v="0"/>
    <x v="0"/>
    <x v="1"/>
    <x v="0"/>
    <x v="2"/>
    <n v="77.47"/>
    <n v="4"/>
    <n v="15.494"/>
    <n v="325.37400000000002"/>
    <d v="2019-03-17T00:00:00"/>
    <d v="1899-12-30T16:36:00"/>
    <s v="Efectivo"/>
    <n v="309.88"/>
    <n v="15.494"/>
    <n v="4.2"/>
    <n v="3"/>
  </r>
  <r>
    <s v="NuevaFactura4093"/>
    <x v="2"/>
    <x v="2"/>
    <x v="0"/>
    <x v="0"/>
    <x v="3"/>
    <n v="95.54"/>
    <n v="4"/>
    <n v="19.108000000000001"/>
    <n v="401.26799999999997"/>
    <d v="2019-02-26T00:00:00"/>
    <d v="1899-12-30T11:58:00"/>
    <s v="Billetera electrónica"/>
    <n v="382.16"/>
    <n v="19.108000000000001"/>
    <n v="4.5"/>
    <n v="2"/>
  </r>
  <r>
    <s v="NuevaFactura4682"/>
    <x v="0"/>
    <x v="0"/>
    <x v="1"/>
    <x v="0"/>
    <x v="2"/>
    <n v="25.29"/>
    <n v="1"/>
    <n v="1.2645"/>
    <n v="26.554500000000001"/>
    <d v="2019-03-23T00:00:00"/>
    <d v="1899-12-30T10:13:00"/>
    <s v="Billetera electrónica"/>
    <n v="25.29"/>
    <n v="1.2645"/>
    <n v="6.1"/>
    <n v="3"/>
  </r>
  <r>
    <s v="NuevaFactura3862"/>
    <x v="0"/>
    <x v="0"/>
    <x v="0"/>
    <x v="1"/>
    <x v="0"/>
    <n v="48.63"/>
    <n v="10"/>
    <n v="24.315000000000001"/>
    <n v="510.61500000000001"/>
    <d v="2019-03-04T00:00:00"/>
    <d v="1899-12-30T12:44:00"/>
    <s v="Efectivo"/>
    <n v="486.3"/>
    <n v="24.315000000000001"/>
    <n v="8.8000000000000007"/>
    <n v="3"/>
  </r>
  <r>
    <s v="NuevaFactura8915"/>
    <x v="0"/>
    <x v="0"/>
    <x v="0"/>
    <x v="0"/>
    <x v="1"/>
    <n v="68.84"/>
    <n v="6"/>
    <n v="20.652000000000001"/>
    <n v="433.69200000000001"/>
    <d v="2019-02-25T00:00:00"/>
    <d v="1899-12-30T14:36:00"/>
    <s v="Billetera electrónica"/>
    <n v="413.04"/>
    <n v="20.652000000000001"/>
    <n v="5.8"/>
    <n v="2"/>
  </r>
  <r>
    <s v="NuevaFactura5569"/>
    <x v="1"/>
    <x v="1"/>
    <x v="0"/>
    <x v="1"/>
    <x v="4"/>
    <n v="94.26"/>
    <n v="4"/>
    <n v="18.852"/>
    <n v="395.892"/>
    <d v="2019-03-12T00:00:00"/>
    <d v="1899-12-30T16:30:00"/>
    <s v="Efectivo"/>
    <n v="377.04"/>
    <n v="18.852"/>
    <n v="8.6"/>
    <n v="3"/>
  </r>
  <r>
    <s v="NuevaFactura8892"/>
    <x v="0"/>
    <x v="0"/>
    <x v="1"/>
    <x v="0"/>
    <x v="1"/>
    <n v="15.69"/>
    <n v="3"/>
    <n v="2.3534999999999999"/>
    <n v="49.423499999999997"/>
    <d v="2019-03-14T00:00:00"/>
    <d v="1899-12-30T14:13:00"/>
    <s v="Tarjeta de crédito"/>
    <n v="47.07"/>
    <n v="2.3534999999999999"/>
    <n v="5.8"/>
    <n v="3"/>
  </r>
  <r>
    <s v="NuevaFactura2486"/>
    <x v="0"/>
    <x v="0"/>
    <x v="0"/>
    <x v="1"/>
    <x v="2"/>
    <n v="70.739999999999995"/>
    <n v="4"/>
    <n v="14.148"/>
    <n v="297.108"/>
    <d v="2019-01-05T00:00:00"/>
    <d v="1899-12-30T16:05:00"/>
    <s v="Tarjeta de crédito"/>
    <n v="282.95999999999998"/>
    <n v="14.148"/>
    <n v="4.4000000000000004"/>
    <n v="1"/>
  </r>
  <r>
    <s v="NuevaFactura2142"/>
    <x v="1"/>
    <x v="1"/>
    <x v="1"/>
    <x v="1"/>
    <x v="4"/>
    <n v="27.22"/>
    <n v="3"/>
    <n v="4.0830000000000002"/>
    <n v="85.742999999999995"/>
    <d v="2019-01-07T00:00:00"/>
    <d v="1899-12-30T12:37:00"/>
    <s v="Efectivo"/>
    <n v="81.66"/>
    <n v="4.0830000000000002"/>
    <n v="7.3"/>
    <n v="1"/>
  </r>
  <r>
    <s v="NuevaFactura7077"/>
    <x v="2"/>
    <x v="2"/>
    <x v="0"/>
    <x v="0"/>
    <x v="4"/>
    <n v="20.010000000000002"/>
    <n v="9"/>
    <n v="9.0045000000000002"/>
    <n v="189.09450000000001"/>
    <d v="2019-02-06T00:00:00"/>
    <d v="1899-12-30T15:47:00"/>
    <s v="Billetera electrónica"/>
    <n v="180.09"/>
    <n v="9.0045000000000002"/>
    <n v="4.0999999999999996"/>
    <n v="2"/>
  </r>
  <r>
    <s v="NuevaFactura7543"/>
    <x v="0"/>
    <x v="0"/>
    <x v="0"/>
    <x v="1"/>
    <x v="5"/>
    <n v="41.28"/>
    <n v="3"/>
    <n v="6.1920000000000002"/>
    <n v="130.03200000000001"/>
    <d v="2019-03-26T00:00:00"/>
    <d v="1899-12-30T18:37:00"/>
    <s v="Tarjeta de crédito"/>
    <n v="123.84"/>
    <n v="6.1920000000000002"/>
    <n v="8.5"/>
    <n v="3"/>
  </r>
  <r>
    <s v="NuevaFactura6677"/>
    <x v="0"/>
    <x v="0"/>
    <x v="0"/>
    <x v="1"/>
    <x v="4"/>
    <n v="83.77"/>
    <n v="2"/>
    <n v="8.3770000000000007"/>
    <n v="175.917"/>
    <d v="2019-01-15T00:00:00"/>
    <d v="1899-12-30T10:54:00"/>
    <s v="Tarjeta de crédito"/>
    <n v="167.54"/>
    <n v="8.3770000000000007"/>
    <n v="7"/>
    <n v="1"/>
  </r>
  <r>
    <s v="NuevaFactura9432"/>
    <x v="1"/>
    <x v="1"/>
    <x v="1"/>
    <x v="1"/>
    <x v="1"/>
    <n v="84.07"/>
    <n v="4"/>
    <n v="16.814"/>
    <n v="353.09399999999999"/>
    <d v="2019-03-07T00:00:00"/>
    <d v="1899-12-30T16:54:00"/>
    <s v="Billetera electrónica"/>
    <n v="336.28"/>
    <n v="16.814"/>
    <n v="4.4000000000000004"/>
    <n v="3"/>
  </r>
  <r>
    <s v="NuevaFactura6611"/>
    <x v="0"/>
    <x v="0"/>
    <x v="0"/>
    <x v="1"/>
    <x v="2"/>
    <n v="44.34"/>
    <n v="2"/>
    <n v="4.4340000000000002"/>
    <n v="93.114000000000004"/>
    <d v="2019-03-27T00:00:00"/>
    <d v="1899-12-30T11:26:00"/>
    <s v="Efectivo"/>
    <n v="88.68"/>
    <n v="4.4340000000000002"/>
    <n v="5.8"/>
    <n v="3"/>
  </r>
  <r>
    <s v="NuevaFactura4875"/>
    <x v="2"/>
    <x v="2"/>
    <x v="1"/>
    <x v="0"/>
    <x v="0"/>
    <n v="82.88"/>
    <n v="5"/>
    <n v="20.72"/>
    <n v="435.12"/>
    <d v="2019-03-24T00:00:00"/>
    <d v="1899-12-30T14:08:00"/>
    <s v="Tarjeta de crédito"/>
    <n v="414.4"/>
    <n v="20.72"/>
    <n v="6.6"/>
    <n v="3"/>
  </r>
  <r>
    <s v="NuevaFactura1445"/>
    <x v="2"/>
    <x v="2"/>
    <x v="0"/>
    <x v="1"/>
    <x v="5"/>
    <n v="32.619999999999997"/>
    <n v="4"/>
    <n v="6.524"/>
    <n v="137.00399999999999"/>
    <d v="2019-01-29T00:00:00"/>
    <d v="1899-12-30T14:12:00"/>
    <s v="Efectivo"/>
    <n v="130.47999999999999"/>
    <n v="6.524"/>
    <n v="9"/>
    <n v="1"/>
  </r>
  <r>
    <s v="NuevaFactura5165"/>
    <x v="2"/>
    <x v="2"/>
    <x v="1"/>
    <x v="0"/>
    <x v="4"/>
    <n v="71.2"/>
    <n v="1"/>
    <n v="3.5600000000000005"/>
    <n v="74.760000000000005"/>
    <d v="2019-01-05T00:00:00"/>
    <d v="1899-12-30T20:40:00"/>
    <s v="Tarjeta de crédito"/>
    <n v="71.2"/>
    <n v="3.56"/>
    <n v="9.1999999999999993"/>
    <n v="1"/>
  </r>
  <r>
    <s v="NuevaFactura8142"/>
    <x v="0"/>
    <x v="0"/>
    <x v="0"/>
    <x v="0"/>
    <x v="3"/>
    <n v="97.48"/>
    <n v="9"/>
    <n v="43.866000000000007"/>
    <n v="921.18600000000004"/>
    <d v="2019-03-14T00:00:00"/>
    <d v="1899-12-30T14:19:00"/>
    <s v="Billetera electrónica"/>
    <n v="877.32"/>
    <n v="43.866"/>
    <n v="7.4"/>
    <n v="3"/>
  </r>
  <r>
    <s v="NuevaFactura4158"/>
    <x v="1"/>
    <x v="1"/>
    <x v="0"/>
    <x v="0"/>
    <x v="2"/>
    <n v="24.24"/>
    <n v="7"/>
    <n v="8.484"/>
    <n v="178.16399999999999"/>
    <d v="2019-01-27T00:00:00"/>
    <d v="1899-12-30T17:38:00"/>
    <s v="Billetera electrónica"/>
    <n v="169.68"/>
    <n v="8.484"/>
    <n v="9.4"/>
    <n v="1"/>
  </r>
  <r>
    <s v="NuevaFactura7823"/>
    <x v="2"/>
    <x v="2"/>
    <x v="1"/>
    <x v="0"/>
    <x v="1"/>
    <n v="88.25"/>
    <n v="9"/>
    <n v="39.712500000000006"/>
    <n v="833.96249999999998"/>
    <d v="2019-02-15T00:00:00"/>
    <d v="1899-12-30T20:51:00"/>
    <s v="Tarjeta de crédito"/>
    <n v="794.25"/>
    <n v="39.712499999999999"/>
    <n v="7.6"/>
    <n v="2"/>
  </r>
  <r>
    <s v="NuevaFactura6434"/>
    <x v="2"/>
    <x v="2"/>
    <x v="0"/>
    <x v="0"/>
    <x v="2"/>
    <n v="52.18"/>
    <n v="7"/>
    <n v="18.263000000000002"/>
    <n v="383.52300000000002"/>
    <d v="2019-03-09T00:00:00"/>
    <d v="1899-12-30T10:54:00"/>
    <s v="Efectivo"/>
    <n v="365.26"/>
    <n v="18.263000000000002"/>
    <n v="9.3000000000000007"/>
    <n v="3"/>
  </r>
  <r>
    <s v="NuevaFactura7250"/>
    <x v="2"/>
    <x v="2"/>
    <x v="0"/>
    <x v="1"/>
    <x v="4"/>
    <n v="47.16"/>
    <n v="5"/>
    <n v="11.79"/>
    <n v="247.59"/>
    <d v="2019-02-03T00:00:00"/>
    <d v="1899-12-30T14:35:00"/>
    <s v="Tarjeta de crédito"/>
    <n v="235.8"/>
    <n v="11.79"/>
    <n v="6"/>
    <n v="2"/>
  </r>
  <r>
    <s v="NuevaFactura7220"/>
    <x v="0"/>
    <x v="0"/>
    <x v="0"/>
    <x v="0"/>
    <x v="5"/>
    <n v="30.14"/>
    <n v="10"/>
    <n v="15.07"/>
    <n v="316.47000000000003"/>
    <d v="2019-02-10T00:00:00"/>
    <d v="1899-12-30T12:28:00"/>
    <s v="Billetera electrónica"/>
    <n v="301.39999999999998"/>
    <n v="15.07"/>
    <n v="9.1999999999999993"/>
    <n v="2"/>
  </r>
  <r>
    <s v="NuevaFactura1813"/>
    <x v="2"/>
    <x v="2"/>
    <x v="1"/>
    <x v="0"/>
    <x v="0"/>
    <n v="14.76"/>
    <n v="2"/>
    <n v="1.476"/>
    <n v="30.995999999999999"/>
    <d v="2019-02-18T00:00:00"/>
    <d v="1899-12-30T14:42:00"/>
    <s v="Billetera electrónica"/>
    <n v="29.52"/>
    <n v="1.476"/>
    <n v="4.3"/>
    <n v="2"/>
  </r>
  <r>
    <s v="NuevaFactura3335"/>
    <x v="0"/>
    <x v="0"/>
    <x v="0"/>
    <x v="1"/>
    <x v="2"/>
    <n v="70.739999999999995"/>
    <n v="4"/>
    <n v="14.148"/>
    <n v="297.108"/>
    <d v="2019-01-05T00:00:00"/>
    <d v="1899-12-30T16:05:00"/>
    <s v="Tarjeta de crédito"/>
    <n v="282.95999999999998"/>
    <n v="14.148"/>
    <n v="4.4000000000000004"/>
    <n v="1"/>
  </r>
  <r>
    <s v="NuevaFactura4521"/>
    <x v="2"/>
    <x v="2"/>
    <x v="0"/>
    <x v="0"/>
    <x v="0"/>
    <n v="72.11"/>
    <n v="9"/>
    <n v="32.4495"/>
    <n v="681.43949999999995"/>
    <d v="2019-01-28T00:00:00"/>
    <d v="1899-12-30T13:53:00"/>
    <s v="Tarjeta de crédito"/>
    <n v="648.99"/>
    <n v="32.4495"/>
    <n v="7.7"/>
    <n v="1"/>
  </r>
  <r>
    <s v="NuevaFactura2960"/>
    <x v="1"/>
    <x v="1"/>
    <x v="1"/>
    <x v="0"/>
    <x v="4"/>
    <n v="57.29"/>
    <n v="6"/>
    <n v="17.187000000000001"/>
    <n v="360.92700000000002"/>
    <d v="2019-03-21T00:00:00"/>
    <d v="1899-12-30T17:04:00"/>
    <s v="Billetera electrónica"/>
    <n v="343.74"/>
    <n v="17.187000000000001"/>
    <n v="5.9"/>
    <n v="3"/>
  </r>
  <r>
    <s v="NuevaFactura9774"/>
    <x v="0"/>
    <x v="0"/>
    <x v="0"/>
    <x v="1"/>
    <x v="3"/>
    <n v="88.63"/>
    <n v="3"/>
    <n v="13.294499999999999"/>
    <n v="279.18450000000001"/>
    <d v="2019-03-02T00:00:00"/>
    <d v="1899-12-30T17:36:00"/>
    <s v="Billetera electrónica"/>
    <n v="265.89"/>
    <n v="13.294499999999999"/>
    <n v="6"/>
    <n v="3"/>
  </r>
  <r>
    <s v="NuevaFactura4226"/>
    <x v="1"/>
    <x v="1"/>
    <x v="1"/>
    <x v="0"/>
    <x v="3"/>
    <n v="14.39"/>
    <n v="2"/>
    <n v="1.4390000000000001"/>
    <n v="30.219000000000001"/>
    <d v="2019-03-02T00:00:00"/>
    <d v="1899-12-30T19:44:00"/>
    <s v="Tarjeta de crédito"/>
    <n v="28.78"/>
    <n v="1.4390000000000001"/>
    <n v="7.2"/>
    <n v="3"/>
  </r>
  <r>
    <s v="NuevaFactura6685"/>
    <x v="0"/>
    <x v="0"/>
    <x v="0"/>
    <x v="0"/>
    <x v="1"/>
    <n v="17.420000000000002"/>
    <n v="10"/>
    <n v="8.7100000000000009"/>
    <n v="182.91"/>
    <d v="2019-02-22T00:00:00"/>
    <d v="1899-12-30T12:30:00"/>
    <s v="Billetera electrónica"/>
    <n v="174.2"/>
    <n v="8.7100000000000009"/>
    <n v="7"/>
    <n v="2"/>
  </r>
  <r>
    <s v="NuevaFactura2509"/>
    <x v="2"/>
    <x v="2"/>
    <x v="0"/>
    <x v="0"/>
    <x v="4"/>
    <n v="78.88"/>
    <n v="2"/>
    <n v="7.8879999999999999"/>
    <n v="165.648"/>
    <d v="2019-01-26T00:00:00"/>
    <d v="1899-12-30T16:04:00"/>
    <s v="Efectivo"/>
    <n v="157.76"/>
    <n v="7.8879999999999999"/>
    <n v="9.1"/>
    <n v="1"/>
  </r>
  <r>
    <s v="NuevaFactura6245"/>
    <x v="2"/>
    <x v="2"/>
    <x v="1"/>
    <x v="0"/>
    <x v="1"/>
    <n v="25.45"/>
    <n v="1"/>
    <n v="1.2725"/>
    <n v="26.7225"/>
    <d v="2019-03-10T00:00:00"/>
    <d v="1899-12-30T18:10:00"/>
    <s v="Tarjeta de crédito"/>
    <n v="25.45"/>
    <n v="1.2725"/>
    <n v="5.0999999999999996"/>
    <n v="3"/>
  </r>
  <r>
    <s v="NuevaFactura1399"/>
    <x v="2"/>
    <x v="2"/>
    <x v="0"/>
    <x v="0"/>
    <x v="0"/>
    <n v="55.97"/>
    <n v="7"/>
    <n v="19.589500000000001"/>
    <n v="411.37950000000001"/>
    <d v="2019-03-05T00:00:00"/>
    <d v="1899-12-30T19:06:00"/>
    <s v="Billetera electrónica"/>
    <n v="391.79"/>
    <n v="19.589500000000001"/>
    <n v="8.9"/>
    <n v="3"/>
  </r>
  <r>
    <s v="NuevaFactura9799"/>
    <x v="0"/>
    <x v="0"/>
    <x v="1"/>
    <x v="0"/>
    <x v="4"/>
    <n v="40.94"/>
    <n v="5"/>
    <n v="10.234999999999999"/>
    <n v="214.935"/>
    <d v="2019-01-06T00:00:00"/>
    <d v="1899-12-30T13:58:00"/>
    <s v="Billetera electrónica"/>
    <n v="204.7"/>
    <n v="10.234999999999999"/>
    <n v="9.9"/>
    <n v="1"/>
  </r>
  <r>
    <s v="NuevaFactura8280"/>
    <x v="0"/>
    <x v="0"/>
    <x v="1"/>
    <x v="1"/>
    <x v="3"/>
    <n v="44.65"/>
    <n v="3"/>
    <n v="6.6974999999999998"/>
    <n v="140.64750000000001"/>
    <d v="2019-02-14T00:00:00"/>
    <d v="1899-12-30T15:04:00"/>
    <s v="Efectivo"/>
    <n v="133.94999999999999"/>
    <n v="6.6974999999999998"/>
    <n v="6.2"/>
    <n v="2"/>
  </r>
  <r>
    <s v="NuevaFactura8743"/>
    <x v="0"/>
    <x v="0"/>
    <x v="1"/>
    <x v="1"/>
    <x v="3"/>
    <n v="78.77"/>
    <n v="10"/>
    <n v="39.384999999999998"/>
    <n v="827.08500000000004"/>
    <d v="2019-01-24T00:00:00"/>
    <d v="1899-12-30T10:04:00"/>
    <s v="Efectivo"/>
    <n v="787.7"/>
    <n v="39.384999999999998"/>
    <n v="6.4"/>
    <n v="1"/>
  </r>
  <r>
    <s v="NuevaFactura1557"/>
    <x v="2"/>
    <x v="2"/>
    <x v="1"/>
    <x v="0"/>
    <x v="5"/>
    <n v="25.56"/>
    <n v="7"/>
    <n v="8.9459999999999997"/>
    <n v="187.86600000000001"/>
    <d v="2019-02-02T00:00:00"/>
    <d v="1899-12-30T20:42:00"/>
    <s v="Efectivo"/>
    <n v="178.92"/>
    <n v="8.9459999999999997"/>
    <n v="7.1"/>
    <n v="2"/>
  </r>
  <r>
    <s v="NuevaFactura7508"/>
    <x v="2"/>
    <x v="2"/>
    <x v="0"/>
    <x v="1"/>
    <x v="3"/>
    <n v="99.96"/>
    <n v="9"/>
    <n v="44.981999999999999"/>
    <n v="944.62199999999996"/>
    <d v="2019-03-09T00:00:00"/>
    <d v="1899-12-30T17:26:00"/>
    <s v="Tarjeta de crédito"/>
    <n v="899.64"/>
    <n v="44.981999999999999"/>
    <n v="4.2"/>
    <n v="3"/>
  </r>
  <r>
    <s v="NuevaFactura5678"/>
    <x v="1"/>
    <x v="1"/>
    <x v="1"/>
    <x v="0"/>
    <x v="3"/>
    <n v="14.39"/>
    <n v="2"/>
    <n v="1.4390000000000001"/>
    <n v="30.219000000000001"/>
    <d v="2019-03-02T00:00:00"/>
    <d v="1899-12-30T19:44:00"/>
    <s v="Tarjeta de crédito"/>
    <n v="28.78"/>
    <n v="1.4390000000000001"/>
    <n v="7.2"/>
    <n v="3"/>
  </r>
  <r>
    <s v="NuevaFactura5070"/>
    <x v="1"/>
    <x v="1"/>
    <x v="0"/>
    <x v="0"/>
    <x v="0"/>
    <n v="21.12"/>
    <n v="2"/>
    <n v="2.1120000000000001"/>
    <n v="44.351999999999997"/>
    <d v="2019-01-03T00:00:00"/>
    <d v="1899-12-30T19:17:00"/>
    <s v="Efectivo"/>
    <n v="42.24"/>
    <n v="2.1120000000000001"/>
    <n v="9.6999999999999993"/>
    <n v="1"/>
  </r>
  <r>
    <s v="NuevaFactura2364"/>
    <x v="2"/>
    <x v="2"/>
    <x v="1"/>
    <x v="1"/>
    <x v="0"/>
    <n v="99.16"/>
    <n v="8"/>
    <n v="39.664000000000001"/>
    <n v="832.94399999999996"/>
    <d v="2019-01-28T00:00:00"/>
    <d v="1899-12-30T17:47:00"/>
    <s v="Tarjeta de crédito"/>
    <n v="793.28"/>
    <n v="39.664000000000001"/>
    <n v="4.2"/>
    <n v="1"/>
  </r>
  <r>
    <s v="NuevaFactura5667"/>
    <x v="0"/>
    <x v="0"/>
    <x v="0"/>
    <x v="1"/>
    <x v="2"/>
    <n v="58.9"/>
    <n v="8"/>
    <n v="23.560000000000002"/>
    <n v="494.76"/>
    <d v="2019-01-06T00:00:00"/>
    <d v="1899-12-30T11:23:00"/>
    <s v="Efectivo"/>
    <n v="471.2"/>
    <n v="23.56"/>
    <n v="8.9"/>
    <n v="1"/>
  </r>
  <r>
    <s v="NuevaFactura1285"/>
    <x v="2"/>
    <x v="2"/>
    <x v="0"/>
    <x v="1"/>
    <x v="1"/>
    <n v="19.239999999999998"/>
    <n v="9"/>
    <n v="8.6579999999999995"/>
    <n v="181.81800000000001"/>
    <d v="2019-03-04T00:00:00"/>
    <d v="1899-12-30T16:28:00"/>
    <s v="Efectivo"/>
    <n v="173.16"/>
    <n v="8.6579999999999995"/>
    <n v="8"/>
    <n v="3"/>
  </r>
  <r>
    <s v="NuevaFactura1330"/>
    <x v="0"/>
    <x v="0"/>
    <x v="1"/>
    <x v="1"/>
    <x v="2"/>
    <n v="50.93"/>
    <n v="8"/>
    <n v="20.372"/>
    <n v="427.81200000000001"/>
    <d v="2019-03-22T00:00:00"/>
    <d v="1899-12-30T19:36:00"/>
    <s v="Billetera electrónica"/>
    <n v="407.44"/>
    <n v="20.372"/>
    <n v="9.1999999999999993"/>
    <n v="3"/>
  </r>
  <r>
    <s v="NuevaFactura6812"/>
    <x v="2"/>
    <x v="2"/>
    <x v="0"/>
    <x v="1"/>
    <x v="2"/>
    <n v="71.86"/>
    <n v="8"/>
    <n v="28.744"/>
    <n v="603.62400000000002"/>
    <d v="2019-03-06T00:00:00"/>
    <d v="1899-12-30T15:07:00"/>
    <s v="Tarjeta de crédito"/>
    <n v="574.88"/>
    <n v="28.744"/>
    <n v="6.2"/>
    <n v="3"/>
  </r>
  <r>
    <s v="NuevaFactura2940"/>
    <x v="2"/>
    <x v="2"/>
    <x v="1"/>
    <x v="1"/>
    <x v="3"/>
    <n v="93.38"/>
    <n v="1"/>
    <n v="4.6689999999999996"/>
    <n v="98.049000000000007"/>
    <d v="2019-01-03T00:00:00"/>
    <d v="1899-12-30T13:07:00"/>
    <s v="Efectivo"/>
    <n v="93.38"/>
    <n v="4.6689999999999996"/>
    <n v="9.6"/>
    <n v="1"/>
  </r>
  <r>
    <s v="NuevaFactura7675"/>
    <x v="0"/>
    <x v="0"/>
    <x v="0"/>
    <x v="0"/>
    <x v="2"/>
    <n v="35.54"/>
    <n v="10"/>
    <n v="17.77"/>
    <n v="373.17"/>
    <d v="2019-01-04T00:00:00"/>
    <d v="1899-12-30T13:34:00"/>
    <s v="Billetera electrónica"/>
    <n v="355.4"/>
    <n v="17.77"/>
    <n v="7"/>
    <n v="1"/>
  </r>
  <r>
    <s v="NuevaFactura9359"/>
    <x v="0"/>
    <x v="0"/>
    <x v="0"/>
    <x v="1"/>
    <x v="2"/>
    <n v="37.69"/>
    <n v="2"/>
    <n v="3.7690000000000001"/>
    <n v="79.149000000000001"/>
    <d v="2019-02-20T00:00:00"/>
    <d v="1899-12-30T15:29:00"/>
    <s v="Billetera electrónica"/>
    <n v="75.38"/>
    <n v="3.7690000000000001"/>
    <n v="9.5"/>
    <n v="2"/>
  </r>
  <r>
    <s v="NuevaFactura7183"/>
    <x v="1"/>
    <x v="1"/>
    <x v="0"/>
    <x v="0"/>
    <x v="3"/>
    <n v="67.989999999999995"/>
    <n v="7"/>
    <n v="23.796499999999998"/>
    <n v="499.72649999999999"/>
    <d v="2019-02-17T00:00:00"/>
    <d v="1899-12-30T16:50:00"/>
    <s v="Billetera electrónica"/>
    <n v="475.93"/>
    <n v="23.796500000000002"/>
    <n v="5.7"/>
    <n v="2"/>
  </r>
  <r>
    <s v="NuevaFactura1803"/>
    <x v="1"/>
    <x v="1"/>
    <x v="0"/>
    <x v="1"/>
    <x v="0"/>
    <n v="43.7"/>
    <n v="2"/>
    <n v="4.37"/>
    <n v="91.77"/>
    <d v="2019-03-26T00:00:00"/>
    <d v="1899-12-30T18:03:00"/>
    <s v="Efectivo"/>
    <n v="87.4"/>
    <n v="4.37"/>
    <n v="4.9000000000000004"/>
    <n v="3"/>
  </r>
  <r>
    <s v="NuevaFactura1165"/>
    <x v="0"/>
    <x v="0"/>
    <x v="0"/>
    <x v="0"/>
    <x v="5"/>
    <n v="30.62"/>
    <n v="1"/>
    <n v="1.5310000000000001"/>
    <n v="32.151000000000003"/>
    <d v="2019-02-05T00:00:00"/>
    <d v="1899-12-30T14:14:00"/>
    <s v="Tarjeta de crédito"/>
    <n v="30.62"/>
    <n v="1.5309999999999999"/>
    <n v="4.0999999999999996"/>
    <n v="2"/>
  </r>
  <r>
    <s v="NuevaFactura6302"/>
    <x v="2"/>
    <x v="2"/>
    <x v="1"/>
    <x v="0"/>
    <x v="4"/>
    <n v="57.34"/>
    <n v="3"/>
    <n v="8.6010000000000009"/>
    <n v="180.62100000000001"/>
    <d v="2019-03-10T00:00:00"/>
    <d v="1899-12-30T18:59:00"/>
    <s v="Tarjeta de crédito"/>
    <n v="172.02"/>
    <n v="8.6010000000000009"/>
    <n v="7.9"/>
    <n v="3"/>
  </r>
  <r>
    <s v="NuevaFactura6121"/>
    <x v="0"/>
    <x v="0"/>
    <x v="0"/>
    <x v="0"/>
    <x v="3"/>
    <n v="27.93"/>
    <n v="5"/>
    <n v="6.9825000000000008"/>
    <n v="146.63249999999999"/>
    <d v="2019-01-29T00:00:00"/>
    <d v="1899-12-30T15:48:00"/>
    <s v="Efectivo"/>
    <n v="139.65"/>
    <n v="6.9824999999999999"/>
    <n v="5.9"/>
    <n v="1"/>
  </r>
  <r>
    <s v="NuevaFactura7216"/>
    <x v="2"/>
    <x v="2"/>
    <x v="0"/>
    <x v="1"/>
    <x v="1"/>
    <n v="48.09"/>
    <n v="3"/>
    <n v="7.2135000000000007"/>
    <n v="151.48349999999999"/>
    <d v="2019-02-10T00:00:00"/>
    <d v="1899-12-30T18:23:00"/>
    <s v="Tarjeta de crédito"/>
    <n v="144.27000000000001"/>
    <n v="7.2134999999999998"/>
    <n v="7.8"/>
    <n v="2"/>
  </r>
  <r>
    <s v="NuevaFactura7322"/>
    <x v="1"/>
    <x v="1"/>
    <x v="0"/>
    <x v="0"/>
    <x v="5"/>
    <n v="73.38"/>
    <n v="7"/>
    <n v="25.683"/>
    <n v="539.34299999999996"/>
    <d v="2019-02-10T00:00:00"/>
    <d v="1899-12-30T13:56:00"/>
    <s v="Efectivo"/>
    <n v="513.66"/>
    <n v="25.683"/>
    <n v="9.5"/>
    <n v="2"/>
  </r>
  <r>
    <s v="NuevaFactura5341"/>
    <x v="0"/>
    <x v="0"/>
    <x v="1"/>
    <x v="1"/>
    <x v="2"/>
    <n v="74.069999999999993"/>
    <n v="1"/>
    <n v="3.7035"/>
    <n v="77.773499999999999"/>
    <d v="2019-02-10T00:00:00"/>
    <d v="1899-12-30T12:50:00"/>
    <s v="Billetera electrónica"/>
    <n v="74.069999999999993"/>
    <n v="3.7035"/>
    <n v="9.9"/>
    <n v="2"/>
  </r>
  <r>
    <s v="NuevaFactura9837"/>
    <x v="1"/>
    <x v="1"/>
    <x v="0"/>
    <x v="1"/>
    <x v="3"/>
    <n v="80.930000000000007"/>
    <n v="1"/>
    <n v="4.0465000000000009"/>
    <n v="84.976500000000001"/>
    <d v="2019-01-19T00:00:00"/>
    <d v="1899-12-30T16:08:00"/>
    <s v="Tarjeta de crédito"/>
    <n v="80.930000000000007"/>
    <n v="4.0465"/>
    <n v="9"/>
    <n v="1"/>
  </r>
  <r>
    <s v="NuevaFactura8329"/>
    <x v="0"/>
    <x v="0"/>
    <x v="1"/>
    <x v="0"/>
    <x v="2"/>
    <n v="33.299999999999997"/>
    <n v="9"/>
    <n v="14.984999999999999"/>
    <n v="314.685"/>
    <d v="2019-03-04T00:00:00"/>
    <d v="1899-12-30T15:27:00"/>
    <s v="Billetera electrónica"/>
    <n v="299.7"/>
    <n v="14.984999999999999"/>
    <n v="7.2"/>
    <n v="3"/>
  </r>
  <r>
    <s v="NuevaFactura5315"/>
    <x v="1"/>
    <x v="1"/>
    <x v="0"/>
    <x v="0"/>
    <x v="5"/>
    <n v="10.18"/>
    <n v="8"/>
    <n v="4.0720000000000001"/>
    <n v="85.512"/>
    <d v="2019-03-30T00:00:00"/>
    <d v="1899-12-30T12:51:00"/>
    <s v="Tarjeta de crédito"/>
    <n v="81.44"/>
    <n v="4.0720000000000001"/>
    <n v="9.5"/>
    <n v="3"/>
  </r>
  <r>
    <s v="NuevaFactura4202"/>
    <x v="1"/>
    <x v="1"/>
    <x v="1"/>
    <x v="0"/>
    <x v="3"/>
    <n v="22.38"/>
    <n v="1"/>
    <n v="1.119"/>
    <n v="23.498999999999999"/>
    <d v="2019-01-30T00:00:00"/>
    <d v="1899-12-30T17:08:00"/>
    <s v="Tarjeta de crédito"/>
    <n v="22.38"/>
    <n v="1.119"/>
    <n v="8.6"/>
    <n v="1"/>
  </r>
  <r>
    <s v="NuevaFactura7479"/>
    <x v="1"/>
    <x v="1"/>
    <x v="1"/>
    <x v="1"/>
    <x v="0"/>
    <n v="53.19"/>
    <n v="7"/>
    <n v="18.616499999999998"/>
    <n v="390.94650000000001"/>
    <d v="2019-01-14T00:00:00"/>
    <d v="1899-12-30T15:42:00"/>
    <s v="Billetera electrónica"/>
    <n v="372.33"/>
    <n v="18.616499999999998"/>
    <n v="5"/>
    <n v="1"/>
  </r>
  <r>
    <s v="NuevaFactura5186"/>
    <x v="2"/>
    <x v="2"/>
    <x v="0"/>
    <x v="0"/>
    <x v="5"/>
    <n v="73.959999999999994"/>
    <n v="1"/>
    <n v="3.698"/>
    <n v="77.658000000000001"/>
    <d v="2019-01-05T00:00:00"/>
    <d v="1899-12-30T11:32:00"/>
    <s v="Tarjeta de crédito"/>
    <n v="73.959999999999994"/>
    <n v="3.698"/>
    <n v="5"/>
    <n v="1"/>
  </r>
  <r>
    <s v="NuevaFactura8383"/>
    <x v="2"/>
    <x v="2"/>
    <x v="1"/>
    <x v="0"/>
    <x v="3"/>
    <n v="34.81"/>
    <n v="1"/>
    <n v="1.7405000000000002"/>
    <n v="36.5505"/>
    <d v="2019-01-14T00:00:00"/>
    <d v="1899-12-30T10:11:00"/>
    <s v="Tarjeta de crédito"/>
    <n v="34.81"/>
    <n v="1.7404999999999999"/>
    <n v="7"/>
    <n v="1"/>
  </r>
  <r>
    <s v="NuevaFactura3906"/>
    <x v="2"/>
    <x v="2"/>
    <x v="0"/>
    <x v="0"/>
    <x v="1"/>
    <n v="34.49"/>
    <n v="5"/>
    <n v="8.6225000000000005"/>
    <n v="181.07249999999999"/>
    <d v="2019-03-11T00:00:00"/>
    <d v="1899-12-30T19:44:00"/>
    <s v="Tarjeta de crédito"/>
    <n v="172.45"/>
    <n v="8.6225000000000005"/>
    <n v="9"/>
    <n v="3"/>
  </r>
  <r>
    <s v="NuevaFactura3164"/>
    <x v="2"/>
    <x v="2"/>
    <x v="0"/>
    <x v="0"/>
    <x v="0"/>
    <n v="27.07"/>
    <n v="1"/>
    <n v="1.3535000000000001"/>
    <n v="28.423500000000001"/>
    <d v="2019-01-12T00:00:00"/>
    <d v="1899-12-30T20:07:00"/>
    <s v="Tarjeta de crédito"/>
    <n v="27.07"/>
    <n v="1.3534999999999999"/>
    <n v="5.3"/>
    <n v="1"/>
  </r>
  <r>
    <s v="NuevaFactura1627"/>
    <x v="1"/>
    <x v="1"/>
    <x v="0"/>
    <x v="1"/>
    <x v="3"/>
    <n v="80.930000000000007"/>
    <n v="1"/>
    <n v="4.0465000000000009"/>
    <n v="84.976500000000001"/>
    <d v="2019-01-19T00:00:00"/>
    <d v="1899-12-30T16:08:00"/>
    <s v="Tarjeta de crédito"/>
    <n v="80.930000000000007"/>
    <n v="4.0465"/>
    <n v="9"/>
    <n v="1"/>
  </r>
  <r>
    <s v="NuevaFactura1300"/>
    <x v="0"/>
    <x v="0"/>
    <x v="0"/>
    <x v="0"/>
    <x v="4"/>
    <n v="36.36"/>
    <n v="2"/>
    <n v="3.6360000000000001"/>
    <n v="76.355999999999995"/>
    <d v="2019-01-21T00:00:00"/>
    <d v="1899-12-30T10:00:00"/>
    <s v="Efectivo"/>
    <n v="72.72"/>
    <n v="3.6360000000000001"/>
    <n v="7.1"/>
    <n v="1"/>
  </r>
  <r>
    <s v="NuevaFactura9914"/>
    <x v="2"/>
    <x v="2"/>
    <x v="1"/>
    <x v="1"/>
    <x v="2"/>
    <n v="13.59"/>
    <n v="9"/>
    <n v="6.1155000000000008"/>
    <n v="128.4255"/>
    <d v="2019-03-15T00:00:00"/>
    <d v="1899-12-30T10:26:00"/>
    <s v="Efectivo"/>
    <n v="122.31"/>
    <n v="6.1154999999999999"/>
    <n v="5.8"/>
    <n v="3"/>
  </r>
  <r>
    <s v="NuevaFactura2811"/>
    <x v="2"/>
    <x v="2"/>
    <x v="0"/>
    <x v="1"/>
    <x v="3"/>
    <n v="78.069999999999993"/>
    <n v="9"/>
    <n v="35.131499999999996"/>
    <n v="737.76149999999996"/>
    <d v="2019-01-28T00:00:00"/>
    <d v="1899-12-30T12:43:00"/>
    <s v="Efectivo"/>
    <n v="702.63"/>
    <n v="35.131500000000003"/>
    <n v="4.5"/>
    <n v="1"/>
  </r>
  <r>
    <s v="NuevaFactura4518"/>
    <x v="0"/>
    <x v="0"/>
    <x v="0"/>
    <x v="1"/>
    <x v="5"/>
    <n v="21.48"/>
    <n v="2"/>
    <n v="2.1480000000000001"/>
    <n v="45.107999999999997"/>
    <d v="2019-02-27T00:00:00"/>
    <d v="1899-12-30T12:22:00"/>
    <s v="Billetera electrónica"/>
    <n v="42.96"/>
    <n v="2.1480000000000001"/>
    <n v="6.6"/>
    <n v="2"/>
  </r>
  <r>
    <s v="NuevaFactura6064"/>
    <x v="1"/>
    <x v="1"/>
    <x v="1"/>
    <x v="1"/>
    <x v="4"/>
    <n v="31.77"/>
    <n v="4"/>
    <n v="6.3540000000000001"/>
    <n v="133.434"/>
    <d v="2019-01-14T00:00:00"/>
    <d v="1899-12-30T14:43:00"/>
    <s v="Billetera electrónica"/>
    <n v="127.08"/>
    <n v="6.3540000000000001"/>
    <n v="6.2"/>
    <n v="1"/>
  </r>
  <r>
    <s v="NuevaFactura7379"/>
    <x v="0"/>
    <x v="0"/>
    <x v="0"/>
    <x v="0"/>
    <x v="3"/>
    <n v="75.2"/>
    <n v="3"/>
    <n v="11.280000000000001"/>
    <n v="236.88"/>
    <d v="2019-02-05T00:00:00"/>
    <d v="1899-12-30T11:51:00"/>
    <s v="Billetera electrónica"/>
    <n v="225.6"/>
    <n v="11.28"/>
    <n v="4.8"/>
    <n v="2"/>
  </r>
  <r>
    <s v="NuevaFactura2855"/>
    <x v="1"/>
    <x v="1"/>
    <x v="0"/>
    <x v="0"/>
    <x v="3"/>
    <n v="54.55"/>
    <n v="10"/>
    <n v="27.275000000000002"/>
    <n v="572.77499999999998"/>
    <d v="2019-03-02T00:00:00"/>
    <d v="1899-12-30T11:22:00"/>
    <s v="Tarjeta de crédito"/>
    <n v="545.5"/>
    <n v="27.274999999999999"/>
    <n v="7.1"/>
    <n v="3"/>
  </r>
  <r>
    <s v="NuevaFactura3701"/>
    <x v="1"/>
    <x v="1"/>
    <x v="1"/>
    <x v="1"/>
    <x v="2"/>
    <n v="97.5"/>
    <n v="10"/>
    <n v="48.75"/>
    <n v="1023.75"/>
    <d v="2019-01-12T00:00:00"/>
    <d v="1899-12-30T16:18:00"/>
    <s v="Billetera electrónica"/>
    <n v="975"/>
    <n v="48.75"/>
    <n v="8"/>
    <n v="1"/>
  </r>
  <r>
    <s v="NuevaFactura6679"/>
    <x v="1"/>
    <x v="1"/>
    <x v="0"/>
    <x v="0"/>
    <x v="2"/>
    <n v="75.53"/>
    <n v="4"/>
    <n v="15.106000000000002"/>
    <n v="317.226"/>
    <d v="2019-03-19T00:00:00"/>
    <d v="1899-12-30T15:52:00"/>
    <s v="Billetera electrónica"/>
    <n v="302.12"/>
    <n v="15.106"/>
    <n v="8.3000000000000007"/>
    <n v="3"/>
  </r>
  <r>
    <s v="NuevaFactura6057"/>
    <x v="1"/>
    <x v="1"/>
    <x v="0"/>
    <x v="1"/>
    <x v="4"/>
    <n v="38.47"/>
    <n v="8"/>
    <n v="15.388"/>
    <n v="323.14800000000002"/>
    <d v="2019-01-23T00:00:00"/>
    <d v="1899-12-30T11:51:00"/>
    <s v="Efectivo"/>
    <n v="307.76"/>
    <n v="15.388"/>
    <n v="7.7"/>
    <n v="1"/>
  </r>
  <r>
    <s v="NuevaFactura2754"/>
    <x v="1"/>
    <x v="1"/>
    <x v="0"/>
    <x v="0"/>
    <x v="4"/>
    <n v="22.62"/>
    <n v="1"/>
    <n v="1.131"/>
    <n v="23.751000000000001"/>
    <d v="2019-03-17T00:00:00"/>
    <d v="1899-12-30T18:58:00"/>
    <s v="Efectivo"/>
    <n v="22.62"/>
    <n v="1.131"/>
    <n v="6.4"/>
    <n v="3"/>
  </r>
  <r>
    <s v="NuevaFactura7089"/>
    <x v="1"/>
    <x v="1"/>
    <x v="0"/>
    <x v="0"/>
    <x v="4"/>
    <n v="22.62"/>
    <n v="1"/>
    <n v="1.131"/>
    <n v="23.751000000000001"/>
    <d v="2019-03-17T00:00:00"/>
    <d v="1899-12-30T18:58:00"/>
    <s v="Efectivo"/>
    <n v="22.62"/>
    <n v="1.131"/>
    <n v="6.4"/>
    <n v="3"/>
  </r>
  <r>
    <s v="NuevaFactura2321"/>
    <x v="1"/>
    <x v="1"/>
    <x v="1"/>
    <x v="1"/>
    <x v="5"/>
    <n v="97.26"/>
    <n v="4"/>
    <n v="19.452000000000002"/>
    <n v="408.49200000000002"/>
    <d v="2019-03-16T00:00:00"/>
    <d v="1899-12-30T15:33:00"/>
    <s v="Billetera electrónica"/>
    <n v="389.04"/>
    <n v="19.452000000000002"/>
    <n v="6.8"/>
    <n v="3"/>
  </r>
  <r>
    <s v="NuevaFactura5929"/>
    <x v="2"/>
    <x v="2"/>
    <x v="1"/>
    <x v="0"/>
    <x v="0"/>
    <n v="99.71"/>
    <n v="6"/>
    <n v="29.913"/>
    <n v="628.173"/>
    <d v="2019-02-26T00:00:00"/>
    <d v="1899-12-30T16:52:00"/>
    <s v="Billetera electrónica"/>
    <n v="598.26"/>
    <n v="29.913"/>
    <n v="7.9"/>
    <n v="2"/>
  </r>
  <r>
    <s v="NuevaFactura6797"/>
    <x v="0"/>
    <x v="0"/>
    <x v="1"/>
    <x v="0"/>
    <x v="2"/>
    <n v="11.43"/>
    <n v="6"/>
    <n v="3.4290000000000003"/>
    <n v="72.009"/>
    <d v="2019-01-15T00:00:00"/>
    <d v="1899-12-30T17:24:00"/>
    <s v="Efectivo"/>
    <n v="68.58"/>
    <n v="3.4289999999999998"/>
    <n v="7.7"/>
    <n v="1"/>
  </r>
  <r>
    <s v="NuevaFactura6798"/>
    <x v="2"/>
    <x v="2"/>
    <x v="0"/>
    <x v="1"/>
    <x v="4"/>
    <n v="57.74"/>
    <n v="3"/>
    <n v="8.6609999999999996"/>
    <n v="181.881"/>
    <d v="2019-02-20T00:00:00"/>
    <d v="1899-12-30T13:06:00"/>
    <s v="Billetera electrónica"/>
    <n v="173.22"/>
    <n v="8.6609999999999996"/>
    <n v="7.7"/>
    <n v="2"/>
  </r>
  <r>
    <s v="NuevaFactura1289"/>
    <x v="1"/>
    <x v="1"/>
    <x v="1"/>
    <x v="1"/>
    <x v="3"/>
    <n v="76.400000000000006"/>
    <n v="2"/>
    <n v="7.6400000000000006"/>
    <n v="160.44"/>
    <d v="2019-01-30T00:00:00"/>
    <d v="1899-12-30T19:42:00"/>
    <s v="Billetera electrónica"/>
    <n v="152.80000000000001"/>
    <n v="7.64"/>
    <n v="6.5"/>
    <n v="1"/>
  </r>
  <r>
    <s v="NuevaFactura8378"/>
    <x v="0"/>
    <x v="0"/>
    <x v="0"/>
    <x v="1"/>
    <x v="3"/>
    <n v="88.63"/>
    <n v="3"/>
    <n v="13.294499999999999"/>
    <n v="279.18450000000001"/>
    <d v="2019-03-02T00:00:00"/>
    <d v="1899-12-30T17:36:00"/>
    <s v="Billetera electrónica"/>
    <n v="265.89"/>
    <n v="13.294499999999999"/>
    <n v="6"/>
    <n v="3"/>
  </r>
  <r>
    <s v="NuevaFactura8232"/>
    <x v="2"/>
    <x v="2"/>
    <x v="1"/>
    <x v="0"/>
    <x v="2"/>
    <n v="16.37"/>
    <n v="6"/>
    <n v="4.9110000000000005"/>
    <n v="103.131"/>
    <d v="2019-02-08T00:00:00"/>
    <d v="1899-12-30T10:58:00"/>
    <s v="Efectivo"/>
    <n v="98.22"/>
    <n v="4.9109999999999996"/>
    <n v="7"/>
    <n v="2"/>
  </r>
  <r>
    <s v="NuevaFactura7418"/>
    <x v="2"/>
    <x v="2"/>
    <x v="1"/>
    <x v="0"/>
    <x v="0"/>
    <n v="76.989999999999995"/>
    <n v="6"/>
    <n v="23.096999999999998"/>
    <n v="485.03699999999998"/>
    <d v="2019-02-27T00:00:00"/>
    <d v="1899-12-30T17:55:00"/>
    <s v="Efectivo"/>
    <n v="461.94"/>
    <n v="23.097000000000001"/>
    <n v="6.1"/>
    <n v="2"/>
  </r>
  <r>
    <s v="NuevaFactura5043"/>
    <x v="0"/>
    <x v="0"/>
    <x v="0"/>
    <x v="0"/>
    <x v="1"/>
    <n v="62.48"/>
    <n v="1"/>
    <n v="3.1240000000000001"/>
    <n v="65.603999999999999"/>
    <d v="2019-02-18T00:00:00"/>
    <d v="1899-12-30T20:29:00"/>
    <s v="Efectivo"/>
    <n v="62.48"/>
    <n v="3.1240000000000001"/>
    <n v="4.7"/>
    <n v="2"/>
  </r>
  <r>
    <s v="NuevaFactura2636"/>
    <x v="2"/>
    <x v="2"/>
    <x v="1"/>
    <x v="0"/>
    <x v="2"/>
    <n v="95.46"/>
    <n v="8"/>
    <n v="38.183999999999997"/>
    <n v="801.86400000000003"/>
    <d v="2019-03-05T00:00:00"/>
    <d v="1899-12-30T19:40:00"/>
    <s v="Billetera electrónica"/>
    <n v="763.68"/>
    <n v="38.183999999999997"/>
    <n v="4.7"/>
    <n v="3"/>
  </r>
  <r>
    <s v="NuevaFactura7884"/>
    <x v="2"/>
    <x v="2"/>
    <x v="1"/>
    <x v="1"/>
    <x v="4"/>
    <n v="39.9"/>
    <n v="10"/>
    <n v="19.950000000000003"/>
    <n v="418.95"/>
    <d v="2019-02-20T00:00:00"/>
    <d v="1899-12-30T15:24:00"/>
    <s v="Tarjeta de crédito"/>
    <n v="399"/>
    <n v="19.95"/>
    <n v="5.9"/>
    <n v="2"/>
  </r>
  <r>
    <s v="NuevaFactura1095"/>
    <x v="0"/>
    <x v="0"/>
    <x v="1"/>
    <x v="1"/>
    <x v="1"/>
    <n v="58.03"/>
    <n v="2"/>
    <n v="5.8030000000000008"/>
    <n v="121.863"/>
    <d v="2019-03-10T00:00:00"/>
    <d v="1899-12-30T20:46:00"/>
    <s v="Billetera electrónica"/>
    <n v="116.06"/>
    <n v="5.8029999999999999"/>
    <n v="8.8000000000000007"/>
    <n v="3"/>
  </r>
  <r>
    <s v="NuevaFactura4513"/>
    <x v="2"/>
    <x v="2"/>
    <x v="0"/>
    <x v="1"/>
    <x v="0"/>
    <n v="97.22"/>
    <n v="9"/>
    <n v="43.749000000000002"/>
    <n v="918.72900000000004"/>
    <d v="2019-03-30T00:00:00"/>
    <d v="1899-12-30T14:43:00"/>
    <s v="Billetera electrónica"/>
    <n v="874.98"/>
    <n v="43.749000000000002"/>
    <n v="6"/>
    <n v="3"/>
  </r>
  <r>
    <s v="NuevaFactura1793"/>
    <x v="0"/>
    <x v="0"/>
    <x v="1"/>
    <x v="1"/>
    <x v="3"/>
    <n v="37.14"/>
    <n v="5"/>
    <n v="9.2850000000000001"/>
    <n v="194.98500000000001"/>
    <d v="2019-01-08T00:00:00"/>
    <d v="1899-12-30T13:05:00"/>
    <s v="Billetera electrónica"/>
    <n v="185.7"/>
    <n v="9.2850000000000001"/>
    <n v="5"/>
    <n v="1"/>
  </r>
  <r>
    <s v="NuevaFactura1024"/>
    <x v="2"/>
    <x v="2"/>
    <x v="0"/>
    <x v="1"/>
    <x v="0"/>
    <n v="80.47"/>
    <n v="9"/>
    <n v="36.211500000000001"/>
    <n v="760.44150000000002"/>
    <d v="2019-01-06T00:00:00"/>
    <d v="1899-12-30T11:18:00"/>
    <s v="Efectivo"/>
    <n v="724.23"/>
    <n v="36.211500000000001"/>
    <n v="9.1999999999999993"/>
    <n v="1"/>
  </r>
  <r>
    <s v="NuevaFactura1411"/>
    <x v="2"/>
    <x v="2"/>
    <x v="1"/>
    <x v="0"/>
    <x v="5"/>
    <n v="37.950000000000003"/>
    <n v="10"/>
    <n v="18.975000000000001"/>
    <n v="398.47500000000002"/>
    <d v="2019-01-26T00:00:00"/>
    <d v="1899-12-30T14:51:00"/>
    <s v="Efectivo"/>
    <n v="379.5"/>
    <n v="18.975000000000001"/>
    <n v="9.6999999999999993"/>
    <n v="1"/>
  </r>
  <r>
    <s v="NuevaFactura7881"/>
    <x v="0"/>
    <x v="0"/>
    <x v="1"/>
    <x v="1"/>
    <x v="0"/>
    <n v="25"/>
    <n v="1"/>
    <n v="1.25"/>
    <n v="26.25"/>
    <d v="2019-03-03T00:00:00"/>
    <d v="1899-12-30T15:09:00"/>
    <s v="Billetera electrónica"/>
    <n v="25"/>
    <n v="1.25"/>
    <n v="5.5"/>
    <n v="3"/>
  </r>
  <r>
    <s v="NuevaFactura7210"/>
    <x v="1"/>
    <x v="1"/>
    <x v="0"/>
    <x v="1"/>
    <x v="2"/>
    <n v="55.57"/>
    <n v="3"/>
    <n v="8.3355000000000015"/>
    <n v="175.0455"/>
    <d v="2019-01-08T00:00:00"/>
    <d v="1899-12-30T11:42:00"/>
    <s v="Tarjeta de crédito"/>
    <n v="166.71"/>
    <n v="8.3354999999999997"/>
    <n v="5.9"/>
    <n v="1"/>
  </r>
  <r>
    <s v="NuevaFactura8149"/>
    <x v="0"/>
    <x v="0"/>
    <x v="0"/>
    <x v="1"/>
    <x v="5"/>
    <n v="51.34"/>
    <n v="8"/>
    <n v="20.536000000000001"/>
    <n v="431.25599999999997"/>
    <d v="2019-01-31T00:00:00"/>
    <d v="1899-12-30T10:00:00"/>
    <s v="Billetera electrónica"/>
    <n v="410.72"/>
    <n v="20.536000000000001"/>
    <n v="7.6"/>
    <n v="1"/>
  </r>
  <r>
    <s v="NuevaFactura2709"/>
    <x v="0"/>
    <x v="0"/>
    <x v="0"/>
    <x v="1"/>
    <x v="3"/>
    <n v="62.62"/>
    <n v="5"/>
    <n v="15.654999999999999"/>
    <n v="328.755"/>
    <d v="2019-03-10T00:00:00"/>
    <d v="1899-12-30T19:15:00"/>
    <s v="Billetera electrónica"/>
    <n v="313.10000000000002"/>
    <n v="15.654999999999999"/>
    <n v="7"/>
    <n v="3"/>
  </r>
  <r>
    <s v="NuevaFactura1871"/>
    <x v="0"/>
    <x v="0"/>
    <x v="0"/>
    <x v="0"/>
    <x v="0"/>
    <n v="95.95"/>
    <n v="5"/>
    <n v="23.987500000000001"/>
    <n v="503.73750000000001"/>
    <d v="2019-01-23T00:00:00"/>
    <d v="1899-12-30T14:21:00"/>
    <s v="Billetera electrónica"/>
    <n v="479.75"/>
    <n v="23.987500000000001"/>
    <n v="8.8000000000000007"/>
    <n v="1"/>
  </r>
  <r>
    <s v="NuevaFactura8964"/>
    <x v="1"/>
    <x v="1"/>
    <x v="1"/>
    <x v="1"/>
    <x v="0"/>
    <n v="41.5"/>
    <n v="4"/>
    <n v="8.3000000000000007"/>
    <n v="174.3"/>
    <d v="2019-03-12T00:00:00"/>
    <d v="1899-12-30T19:58:00"/>
    <s v="Tarjeta de crédito"/>
    <n v="166"/>
    <n v="8.3000000000000007"/>
    <n v="8.1999999999999993"/>
    <n v="3"/>
  </r>
  <r>
    <s v="NuevaFactura2160"/>
    <x v="1"/>
    <x v="1"/>
    <x v="0"/>
    <x v="0"/>
    <x v="4"/>
    <n v="87.48"/>
    <n v="6"/>
    <n v="26.244"/>
    <n v="551.12400000000002"/>
    <d v="2019-02-01T00:00:00"/>
    <d v="1899-12-30T18:43:00"/>
    <s v="Billetera electrónica"/>
    <n v="524.88"/>
    <n v="26.244"/>
    <n v="5.0999999999999996"/>
    <n v="2"/>
  </r>
  <r>
    <s v="NuevaFactura3074"/>
    <x v="2"/>
    <x v="2"/>
    <x v="1"/>
    <x v="1"/>
    <x v="0"/>
    <n v="57.59"/>
    <n v="6"/>
    <n v="17.277000000000001"/>
    <n v="362.81700000000001"/>
    <d v="2019-02-15T00:00:00"/>
    <d v="1899-12-30T13:51:00"/>
    <s v="Efectivo"/>
    <n v="345.54"/>
    <n v="17.277000000000001"/>
    <n v="5.0999999999999996"/>
    <n v="2"/>
  </r>
  <r>
    <s v="NuevaFactura7281"/>
    <x v="0"/>
    <x v="0"/>
    <x v="0"/>
    <x v="1"/>
    <x v="4"/>
    <n v="35.04"/>
    <n v="9"/>
    <n v="15.768000000000001"/>
    <n v="331.12799999999999"/>
    <d v="2019-02-09T00:00:00"/>
    <d v="1899-12-30T19:17:00"/>
    <s v="Billetera electrónica"/>
    <n v="315.36"/>
    <n v="15.768000000000001"/>
    <n v="4.5999999999999996"/>
    <n v="2"/>
  </r>
  <r>
    <s v="NuevaFactura6923"/>
    <x v="0"/>
    <x v="0"/>
    <x v="0"/>
    <x v="1"/>
    <x v="5"/>
    <n v="19.7"/>
    <n v="1"/>
    <n v="0.98499999999999999"/>
    <n v="20.684999999999999"/>
    <d v="2019-02-08T00:00:00"/>
    <d v="1899-12-30T11:39:00"/>
    <s v="Billetera electrónica"/>
    <n v="19.7"/>
    <n v="0.98499999999999999"/>
    <n v="9.5"/>
    <n v="2"/>
  </r>
  <r>
    <s v="NuevaFactura5598"/>
    <x v="0"/>
    <x v="0"/>
    <x v="0"/>
    <x v="1"/>
    <x v="1"/>
    <n v="88.67"/>
    <n v="10"/>
    <n v="44.335000000000008"/>
    <n v="931.03499999999997"/>
    <d v="2019-01-12T00:00:00"/>
    <d v="1899-12-30T14:50:00"/>
    <s v="Billetera electrónica"/>
    <n v="886.7"/>
    <n v="44.335000000000001"/>
    <n v="7.3"/>
    <n v="1"/>
  </r>
  <r>
    <s v="NuevaFactura3073"/>
    <x v="2"/>
    <x v="2"/>
    <x v="1"/>
    <x v="0"/>
    <x v="3"/>
    <n v="34.81"/>
    <n v="1"/>
    <n v="1.7405000000000002"/>
    <n v="36.5505"/>
    <d v="2019-01-14T00:00:00"/>
    <d v="1899-12-30T10:11:00"/>
    <s v="Tarjeta de crédito"/>
    <n v="34.81"/>
    <n v="1.7404999999999999"/>
    <n v="7"/>
    <n v="1"/>
  </r>
  <r>
    <s v="NuevaFactura7056"/>
    <x v="2"/>
    <x v="2"/>
    <x v="1"/>
    <x v="0"/>
    <x v="5"/>
    <n v="47.44"/>
    <n v="1"/>
    <n v="2.3719999999999999"/>
    <n v="49.811999999999998"/>
    <d v="2019-02-22T00:00:00"/>
    <d v="1899-12-30T18:19:00"/>
    <s v="Tarjeta de crédito"/>
    <n v="47.44"/>
    <n v="2.3719999999999999"/>
    <n v="6.8"/>
    <n v="2"/>
  </r>
  <r>
    <s v="NuevaFactura4105"/>
    <x v="0"/>
    <x v="0"/>
    <x v="0"/>
    <x v="1"/>
    <x v="1"/>
    <n v="71.95"/>
    <n v="1"/>
    <n v="3.5975000000000001"/>
    <n v="75.547499999999999"/>
    <d v="2019-02-04T00:00:00"/>
    <d v="1899-12-30T12:14:00"/>
    <s v="Efectivo"/>
    <n v="71.95"/>
    <n v="3.5975000000000001"/>
    <n v="7.3"/>
    <n v="2"/>
  </r>
  <r>
    <s v="NuevaFactura4739"/>
    <x v="1"/>
    <x v="1"/>
    <x v="0"/>
    <x v="0"/>
    <x v="0"/>
    <n v="21.12"/>
    <n v="2"/>
    <n v="2.1120000000000001"/>
    <n v="44.351999999999997"/>
    <d v="2019-01-03T00:00:00"/>
    <d v="1899-12-30T19:17:00"/>
    <s v="Efectivo"/>
    <n v="42.24"/>
    <n v="2.1120000000000001"/>
    <n v="9.6999999999999993"/>
    <n v="1"/>
  </r>
  <r>
    <s v="NuevaFactura8358"/>
    <x v="0"/>
    <x v="0"/>
    <x v="1"/>
    <x v="0"/>
    <x v="0"/>
    <n v="35.68"/>
    <n v="5"/>
    <n v="8.92"/>
    <n v="187.32"/>
    <d v="2019-02-06T00:00:00"/>
    <d v="1899-12-30T18:33:00"/>
    <s v="Tarjeta de crédito"/>
    <n v="178.4"/>
    <n v="8.92"/>
    <n v="6.6"/>
    <n v="2"/>
  </r>
  <r>
    <s v="NuevaFactura3364"/>
    <x v="1"/>
    <x v="1"/>
    <x v="1"/>
    <x v="1"/>
    <x v="5"/>
    <n v="62.12"/>
    <n v="10"/>
    <n v="31.06"/>
    <n v="652.26"/>
    <d v="2019-02-11T00:00:00"/>
    <d v="1899-12-30T16:19:00"/>
    <s v="Efectivo"/>
    <n v="621.20000000000005"/>
    <n v="31.06"/>
    <n v="5.9"/>
    <n v="2"/>
  </r>
  <r>
    <s v="NuevaFactura7397"/>
    <x v="2"/>
    <x v="2"/>
    <x v="1"/>
    <x v="1"/>
    <x v="3"/>
    <n v="69.739999999999995"/>
    <n v="10"/>
    <n v="34.869999999999997"/>
    <n v="732.27"/>
    <d v="2019-03-05T00:00:00"/>
    <d v="1899-12-30T17:49:00"/>
    <s v="Tarjeta de crédito"/>
    <n v="697.4"/>
    <n v="34.869999999999997"/>
    <n v="8.9"/>
    <n v="3"/>
  </r>
  <r>
    <s v="NuevaFactura9598"/>
    <x v="0"/>
    <x v="0"/>
    <x v="0"/>
    <x v="1"/>
    <x v="4"/>
    <n v="35.04"/>
    <n v="9"/>
    <n v="15.768000000000001"/>
    <n v="331.12799999999999"/>
    <d v="2019-02-09T00:00:00"/>
    <d v="1899-12-30T19:17:00"/>
    <s v="Billetera electrónica"/>
    <n v="315.36"/>
    <n v="15.768000000000001"/>
    <n v="4.5999999999999996"/>
    <n v="2"/>
  </r>
  <r>
    <s v="NuevaFactura2379"/>
    <x v="0"/>
    <x v="0"/>
    <x v="1"/>
    <x v="0"/>
    <x v="3"/>
    <n v="93.18"/>
    <n v="2"/>
    <n v="9.3180000000000014"/>
    <n v="195.678"/>
    <d v="2019-01-16T00:00:00"/>
    <d v="1899-12-30T18:41:00"/>
    <s v="Tarjeta de crédito"/>
    <n v="186.36"/>
    <n v="9.3179999999999996"/>
    <n v="8.5"/>
    <n v="1"/>
  </r>
  <r>
    <s v="NuevaFactura5341"/>
    <x v="2"/>
    <x v="2"/>
    <x v="1"/>
    <x v="1"/>
    <x v="5"/>
    <n v="57.27"/>
    <n v="3"/>
    <n v="8.5905000000000005"/>
    <n v="180.40049999999999"/>
    <d v="2019-02-09T00:00:00"/>
    <d v="1899-12-30T20:31:00"/>
    <s v="Billetera electrónica"/>
    <n v="171.81"/>
    <n v="8.5905000000000005"/>
    <n v="6.5"/>
    <n v="2"/>
  </r>
  <r>
    <s v="NuevaFactura4148"/>
    <x v="0"/>
    <x v="0"/>
    <x v="1"/>
    <x v="1"/>
    <x v="0"/>
    <n v="96.58"/>
    <n v="2"/>
    <n v="9.6580000000000013"/>
    <n v="202.81800000000001"/>
    <d v="2019-03-15T00:00:00"/>
    <d v="1899-12-30T10:12:00"/>
    <s v="Tarjeta de crédito"/>
    <n v="193.16"/>
    <n v="9.6579999999999995"/>
    <n v="5.0999999999999996"/>
    <n v="3"/>
  </r>
  <r>
    <s v="NuevaFactura7089"/>
    <x v="0"/>
    <x v="0"/>
    <x v="1"/>
    <x v="1"/>
    <x v="5"/>
    <n v="76.400000000000006"/>
    <n v="9"/>
    <n v="34.380000000000003"/>
    <n v="721.98"/>
    <d v="2019-03-19T00:00:00"/>
    <d v="1899-12-30T15:49:00"/>
    <s v="Billetera electrónica"/>
    <n v="687.6"/>
    <n v="34.380000000000003"/>
    <n v="7.5"/>
    <n v="3"/>
  </r>
  <r>
    <s v="NuevaFactura5407"/>
    <x v="1"/>
    <x v="1"/>
    <x v="0"/>
    <x v="0"/>
    <x v="1"/>
    <n v="30.2"/>
    <n v="8"/>
    <n v="12.08"/>
    <n v="253.68"/>
    <d v="2019-03-03T00:00:00"/>
    <d v="1899-12-30T19:30:00"/>
    <s v="Billetera electrónica"/>
    <n v="241.6"/>
    <n v="12.08"/>
    <n v="5.0999999999999996"/>
    <n v="3"/>
  </r>
  <r>
    <s v="NuevaFactura5711"/>
    <x v="1"/>
    <x v="1"/>
    <x v="0"/>
    <x v="0"/>
    <x v="0"/>
    <n v="85.87"/>
    <n v="7"/>
    <n v="30.054500000000004"/>
    <n v="631.14449999999999"/>
    <d v="2019-02-27T00:00:00"/>
    <d v="1899-12-30T19:01:00"/>
    <s v="Tarjeta de crédito"/>
    <n v="601.09"/>
    <n v="30.054500000000001"/>
    <n v="8"/>
    <n v="2"/>
  </r>
  <r>
    <s v="NuevaFactura9875"/>
    <x v="1"/>
    <x v="1"/>
    <x v="0"/>
    <x v="0"/>
    <x v="3"/>
    <n v="70.19"/>
    <n v="9"/>
    <n v="31.585500000000003"/>
    <n v="663.29549999999995"/>
    <d v="2019-01-25T00:00:00"/>
    <d v="1899-12-30T13:38:00"/>
    <s v="Efectivo"/>
    <n v="631.71"/>
    <n v="31.5855"/>
    <n v="6.7"/>
    <n v="1"/>
  </r>
  <r>
    <s v="NuevaFactura7565"/>
    <x v="1"/>
    <x v="1"/>
    <x v="1"/>
    <x v="1"/>
    <x v="0"/>
    <n v="64.08"/>
    <n v="7"/>
    <n v="22.428000000000001"/>
    <n v="470.988"/>
    <d v="2019-01-20T00:00:00"/>
    <d v="1899-12-30T12:27:00"/>
    <s v="Billetera electrónica"/>
    <n v="448.56"/>
    <n v="22.428000000000001"/>
    <n v="7.6"/>
    <n v="1"/>
  </r>
  <r>
    <s v="NuevaFactura3992"/>
    <x v="0"/>
    <x v="0"/>
    <x v="0"/>
    <x v="1"/>
    <x v="4"/>
    <n v="31.84"/>
    <n v="1"/>
    <n v="1.5920000000000001"/>
    <n v="33.432000000000002"/>
    <d v="2019-02-09T00:00:00"/>
    <d v="1899-12-30T13:22:00"/>
    <s v="Efectivo"/>
    <n v="31.84"/>
    <n v="1.5920000000000001"/>
    <n v="7.7"/>
    <n v="2"/>
  </r>
  <r>
    <s v="NuevaFactura4240"/>
    <x v="1"/>
    <x v="1"/>
    <x v="0"/>
    <x v="1"/>
    <x v="3"/>
    <n v="42.85"/>
    <n v="1"/>
    <n v="2.1425000000000001"/>
    <n v="44.9925"/>
    <d v="2019-03-14T00:00:00"/>
    <d v="1899-12-30T15:36:00"/>
    <s v="Tarjeta de crédito"/>
    <n v="42.85"/>
    <n v="2.1425000000000001"/>
    <n v="9.3000000000000007"/>
    <n v="3"/>
  </r>
  <r>
    <s v="NuevaFactura9675"/>
    <x v="2"/>
    <x v="2"/>
    <x v="1"/>
    <x v="0"/>
    <x v="2"/>
    <n v="49.01"/>
    <n v="10"/>
    <n v="24.504999999999999"/>
    <n v="514.60500000000002"/>
    <d v="2019-01-27T00:00:00"/>
    <d v="1899-12-30T10:44:00"/>
    <s v="Tarjeta de crédito"/>
    <n v="490.1"/>
    <n v="24.504999999999999"/>
    <n v="4.2"/>
    <n v="1"/>
  </r>
  <r>
    <s v="NuevaFactura3653"/>
    <x v="2"/>
    <x v="2"/>
    <x v="1"/>
    <x v="1"/>
    <x v="0"/>
    <n v="62.57"/>
    <n v="4"/>
    <n v="12.514000000000001"/>
    <n v="262.79399999999998"/>
    <d v="2019-02-25T00:00:00"/>
    <d v="1899-12-30T18:37:00"/>
    <s v="Efectivo"/>
    <n v="250.28"/>
    <n v="12.513999999999999"/>
    <n v="9.5"/>
    <n v="2"/>
  </r>
  <r>
    <s v="NuevaFactura5087"/>
    <x v="1"/>
    <x v="1"/>
    <x v="0"/>
    <x v="1"/>
    <x v="1"/>
    <n v="82.34"/>
    <n v="10"/>
    <n v="41.170000000000009"/>
    <n v="864.57"/>
    <d v="2019-03-29T00:00:00"/>
    <d v="1899-12-30T19:12:00"/>
    <s v="Billetera electrónica"/>
    <n v="823.4"/>
    <n v="41.17"/>
    <n v="4.3"/>
    <n v="3"/>
  </r>
  <r>
    <s v="NuevaFactura2689"/>
    <x v="2"/>
    <x v="2"/>
    <x v="1"/>
    <x v="1"/>
    <x v="5"/>
    <n v="69.08"/>
    <n v="2"/>
    <n v="6.9080000000000004"/>
    <n v="145.06800000000001"/>
    <d v="2019-01-31T00:00:00"/>
    <d v="1899-12-30T19:48:00"/>
    <s v="Tarjeta de crédito"/>
    <n v="138.16"/>
    <n v="6.9080000000000004"/>
    <n v="6.9"/>
    <n v="1"/>
  </r>
  <r>
    <s v="NuevaFactura6186"/>
    <x v="0"/>
    <x v="0"/>
    <x v="1"/>
    <x v="0"/>
    <x v="4"/>
    <n v="56.56"/>
    <n v="5"/>
    <n v="14.14"/>
    <n v="296.94"/>
    <d v="2019-03-22T00:00:00"/>
    <d v="1899-12-30T19:06:00"/>
    <s v="Tarjeta de crédito"/>
    <n v="282.8"/>
    <n v="14.14"/>
    <n v="4.5"/>
    <n v="3"/>
  </r>
  <r>
    <s v="NuevaFactura5740"/>
    <x v="0"/>
    <x v="0"/>
    <x v="1"/>
    <x v="1"/>
    <x v="4"/>
    <n v="51.28"/>
    <n v="6"/>
    <n v="15.384"/>
    <n v="323.06400000000002"/>
    <d v="2019-01-19T00:00:00"/>
    <d v="1899-12-30T16:31:00"/>
    <s v="Efectivo"/>
    <n v="307.68"/>
    <n v="15.384"/>
    <n v="6.5"/>
    <n v="1"/>
  </r>
  <r>
    <s v="NuevaFactura5691"/>
    <x v="0"/>
    <x v="0"/>
    <x v="1"/>
    <x v="1"/>
    <x v="4"/>
    <n v="51.28"/>
    <n v="6"/>
    <n v="15.384"/>
    <n v="323.06400000000002"/>
    <d v="2019-01-19T00:00:00"/>
    <d v="1899-12-30T16:31:00"/>
    <s v="Efectivo"/>
    <n v="307.68"/>
    <n v="15.384"/>
    <n v="6.5"/>
    <n v="1"/>
  </r>
  <r>
    <s v="NuevaFactura3077"/>
    <x v="1"/>
    <x v="1"/>
    <x v="0"/>
    <x v="0"/>
    <x v="4"/>
    <n v="78.31"/>
    <n v="10"/>
    <n v="39.155000000000001"/>
    <n v="822.255"/>
    <d v="2019-03-05T00:00:00"/>
    <d v="1899-12-30T16:24:00"/>
    <s v="Billetera electrónica"/>
    <n v="783.1"/>
    <n v="39.155000000000001"/>
    <n v="6.6"/>
    <n v="3"/>
  </r>
  <r>
    <s v="NuevaFactura9754"/>
    <x v="2"/>
    <x v="2"/>
    <x v="0"/>
    <x v="0"/>
    <x v="0"/>
    <n v="41.06"/>
    <n v="6"/>
    <n v="12.318000000000001"/>
    <n v="258.678"/>
    <d v="2019-03-05T00:00:00"/>
    <d v="1899-12-30T13:30:00"/>
    <s v="Tarjeta de crédito"/>
    <n v="246.36"/>
    <n v="12.318"/>
    <n v="8.3000000000000007"/>
    <n v="3"/>
  </r>
  <r>
    <s v="NuevaFactura4306"/>
    <x v="1"/>
    <x v="1"/>
    <x v="0"/>
    <x v="1"/>
    <x v="5"/>
    <n v="15.43"/>
    <n v="1"/>
    <n v="0.77150000000000007"/>
    <n v="16.201499999999999"/>
    <d v="2019-01-25T00:00:00"/>
    <d v="1899-12-30T15:46:00"/>
    <s v="Tarjeta de crédito"/>
    <n v="15.43"/>
    <n v="0.77149999999999996"/>
    <n v="6.1"/>
    <n v="1"/>
  </r>
  <r>
    <s v="NuevaFactura3252"/>
    <x v="0"/>
    <x v="0"/>
    <x v="0"/>
    <x v="1"/>
    <x v="1"/>
    <n v="77.72"/>
    <n v="4"/>
    <n v="15.544"/>
    <n v="326.42399999999998"/>
    <d v="2019-01-07T00:00:00"/>
    <d v="1899-12-30T16:11:00"/>
    <s v="Tarjeta de crédito"/>
    <n v="310.88"/>
    <n v="15.544"/>
    <n v="8.8000000000000007"/>
    <n v="1"/>
  </r>
  <r>
    <s v="NuevaFactura7053"/>
    <x v="0"/>
    <x v="0"/>
    <x v="1"/>
    <x v="1"/>
    <x v="2"/>
    <n v="30.68"/>
    <n v="3"/>
    <n v="4.6019999999999994"/>
    <n v="96.641999999999996"/>
    <d v="2019-01-22T00:00:00"/>
    <d v="1899-12-30T11:00:00"/>
    <s v="Billetera electrónica"/>
    <n v="92.04"/>
    <n v="4.6020000000000003"/>
    <n v="9.1"/>
    <n v="1"/>
  </r>
  <r>
    <s v="NuevaFactura8774"/>
    <x v="2"/>
    <x v="2"/>
    <x v="0"/>
    <x v="1"/>
    <x v="1"/>
    <n v="48.09"/>
    <n v="3"/>
    <n v="7.2135000000000007"/>
    <n v="151.48349999999999"/>
    <d v="2019-02-10T00:00:00"/>
    <d v="1899-12-30T18:23:00"/>
    <s v="Tarjeta de crédito"/>
    <n v="144.27000000000001"/>
    <n v="7.2134999999999998"/>
    <n v="7.8"/>
    <n v="2"/>
  </r>
  <r>
    <s v="NuevaFactura1211"/>
    <x v="2"/>
    <x v="2"/>
    <x v="1"/>
    <x v="1"/>
    <x v="3"/>
    <n v="54.45"/>
    <n v="1"/>
    <n v="2.7225000000000001"/>
    <n v="57.172499999999999"/>
    <d v="2019-02-26T00:00:00"/>
    <d v="1899-12-30T19:24:00"/>
    <s v="Billetera electrónica"/>
    <n v="54.45"/>
    <n v="2.7225000000000001"/>
    <n v="7.9"/>
    <n v="2"/>
  </r>
  <r>
    <s v="NuevaFactura2168"/>
    <x v="2"/>
    <x v="2"/>
    <x v="0"/>
    <x v="1"/>
    <x v="0"/>
    <n v="56.69"/>
    <n v="9"/>
    <n v="25.5105"/>
    <n v="535.72050000000002"/>
    <d v="2019-02-27T00:00:00"/>
    <d v="1899-12-30T17:24:00"/>
    <s v="Tarjeta de crédito"/>
    <n v="510.21"/>
    <n v="25.5105"/>
    <n v="8.4"/>
    <n v="2"/>
  </r>
  <r>
    <s v="NuevaFactura8346"/>
    <x v="2"/>
    <x v="2"/>
    <x v="0"/>
    <x v="0"/>
    <x v="1"/>
    <n v="10.59"/>
    <n v="3"/>
    <n v="1.5885"/>
    <n v="33.358499999999999"/>
    <d v="2019-03-12T00:00:00"/>
    <d v="1899-12-30T13:52:00"/>
    <s v="Tarjeta de crédito"/>
    <n v="31.77"/>
    <n v="1.5885"/>
    <n v="8.6999999999999993"/>
    <n v="3"/>
  </r>
  <r>
    <s v="NuevaFactura9539"/>
    <x v="0"/>
    <x v="0"/>
    <x v="0"/>
    <x v="1"/>
    <x v="5"/>
    <n v="51.34"/>
    <n v="8"/>
    <n v="20.536000000000001"/>
    <n v="431.25599999999997"/>
    <d v="2019-01-31T00:00:00"/>
    <d v="1899-12-30T10:00:00"/>
    <s v="Billetera electrónica"/>
    <n v="410.72"/>
    <n v="20.536000000000001"/>
    <n v="7.6"/>
    <n v="1"/>
  </r>
  <r>
    <s v="NuevaFactura5900"/>
    <x v="2"/>
    <x v="2"/>
    <x v="0"/>
    <x v="1"/>
    <x v="5"/>
    <n v="53.78"/>
    <n v="1"/>
    <n v="2.6890000000000001"/>
    <n v="56.469000000000001"/>
    <d v="2019-02-03T00:00:00"/>
    <d v="1899-12-30T20:13:00"/>
    <s v="Billetera electrónica"/>
    <n v="53.78"/>
    <n v="2.6890000000000001"/>
    <n v="4.7"/>
    <n v="2"/>
  </r>
  <r>
    <s v="NuevaFactura6569"/>
    <x v="2"/>
    <x v="2"/>
    <x v="0"/>
    <x v="1"/>
    <x v="0"/>
    <n v="54.86"/>
    <n v="5"/>
    <n v="13.715000000000002"/>
    <n v="288.01499999999999"/>
    <d v="2019-03-29T00:00:00"/>
    <d v="1899-12-30T16:48:00"/>
    <s v="Billetera electrónica"/>
    <n v="274.3"/>
    <n v="13.715"/>
    <n v="9.8000000000000007"/>
    <n v="3"/>
  </r>
  <r>
    <s v="NuevaFactura1977"/>
    <x v="2"/>
    <x v="2"/>
    <x v="1"/>
    <x v="1"/>
    <x v="2"/>
    <n v="99.7"/>
    <n v="3"/>
    <n v="14.955000000000002"/>
    <n v="314.05500000000001"/>
    <d v="2019-03-18T00:00:00"/>
    <d v="1899-12-30T11:29:00"/>
    <s v="Billetera electrónica"/>
    <n v="299.10000000000002"/>
    <n v="14.955"/>
    <n v="4.7"/>
    <n v="3"/>
  </r>
  <r>
    <s v="NuevaFactura4943"/>
    <x v="1"/>
    <x v="1"/>
    <x v="0"/>
    <x v="0"/>
    <x v="1"/>
    <n v="51.92"/>
    <n v="5"/>
    <n v="12.980000000000002"/>
    <n v="272.58"/>
    <d v="2019-03-03T00:00:00"/>
    <d v="1899-12-30T13:42:00"/>
    <s v="Efectivo"/>
    <n v="259.60000000000002"/>
    <n v="12.98"/>
    <n v="7.5"/>
    <n v="3"/>
  </r>
  <r>
    <s v="NuevaFactura7248"/>
    <x v="2"/>
    <x v="2"/>
    <x v="0"/>
    <x v="1"/>
    <x v="5"/>
    <n v="49.92"/>
    <n v="2"/>
    <n v="4.9920000000000009"/>
    <n v="104.83199999999999"/>
    <d v="2019-03-06T00:00:00"/>
    <d v="1899-12-30T11:55:00"/>
    <s v="Tarjeta de crédito"/>
    <n v="99.84"/>
    <n v="4.992"/>
    <n v="7"/>
    <n v="3"/>
  </r>
  <r>
    <s v="NuevaFactura6419"/>
    <x v="1"/>
    <x v="1"/>
    <x v="1"/>
    <x v="0"/>
    <x v="5"/>
    <n v="36.85"/>
    <n v="5"/>
    <n v="9.2125000000000004"/>
    <n v="193.46250000000001"/>
    <d v="2019-01-26T00:00:00"/>
    <d v="1899-12-30T18:53:00"/>
    <s v="Efectivo"/>
    <n v="184.25"/>
    <n v="9.2125000000000004"/>
    <n v="9.1999999999999993"/>
    <n v="1"/>
  </r>
  <r>
    <s v="NuevaFactura1190"/>
    <x v="1"/>
    <x v="1"/>
    <x v="0"/>
    <x v="0"/>
    <x v="4"/>
    <n v="21.04"/>
    <n v="4"/>
    <n v="4.2080000000000002"/>
    <n v="88.367999999999995"/>
    <d v="2019-01-13T00:00:00"/>
    <d v="1899-12-30T13:58:00"/>
    <s v="Efectivo"/>
    <n v="84.16"/>
    <n v="4.2080000000000002"/>
    <n v="7.6"/>
    <n v="1"/>
  </r>
  <r>
    <s v="NuevaFactura8410"/>
    <x v="2"/>
    <x v="2"/>
    <x v="0"/>
    <x v="1"/>
    <x v="3"/>
    <n v="26.67"/>
    <n v="10"/>
    <n v="13.335000000000003"/>
    <n v="280.03500000000003"/>
    <d v="2019-01-29T00:00:00"/>
    <d v="1899-12-30T11:48:00"/>
    <s v="Efectivo"/>
    <n v="266.7"/>
    <n v="13.335000000000001"/>
    <n v="8.6"/>
    <n v="1"/>
  </r>
  <r>
    <s v="NuevaFactura8916"/>
    <x v="0"/>
    <x v="0"/>
    <x v="0"/>
    <x v="0"/>
    <x v="5"/>
    <n v="88.34"/>
    <n v="7"/>
    <n v="30.919"/>
    <n v="649.29899999999998"/>
    <d v="2019-02-18T00:00:00"/>
    <d v="1899-12-30T13:28:00"/>
    <s v="Efectivo"/>
    <n v="618.38"/>
    <n v="30.919"/>
    <n v="6.6"/>
    <n v="2"/>
  </r>
  <r>
    <s v="NuevaFactura9940"/>
    <x v="1"/>
    <x v="1"/>
    <x v="1"/>
    <x v="0"/>
    <x v="0"/>
    <n v="83.66"/>
    <n v="5"/>
    <n v="20.914999999999999"/>
    <n v="439.21499999999997"/>
    <d v="2019-02-21T00:00:00"/>
    <d v="1899-12-30T10:26:00"/>
    <s v="Efectivo"/>
    <n v="418.3"/>
    <n v="20.914999999999999"/>
    <n v="7.2"/>
    <n v="2"/>
  </r>
  <r>
    <s v="NuevaFactura7487"/>
    <x v="0"/>
    <x v="0"/>
    <x v="1"/>
    <x v="1"/>
    <x v="3"/>
    <n v="98.09"/>
    <n v="9"/>
    <n v="44.140500000000003"/>
    <n v="926.95050000000003"/>
    <d v="2019-02-17T00:00:00"/>
    <d v="1899-12-30T19:41:00"/>
    <s v="Efectivo"/>
    <n v="882.81"/>
    <n v="44.140500000000003"/>
    <n v="9.3000000000000007"/>
    <n v="2"/>
  </r>
  <r>
    <s v="NuevaFactura1618"/>
    <x v="0"/>
    <x v="0"/>
    <x v="0"/>
    <x v="1"/>
    <x v="1"/>
    <n v="20.77"/>
    <n v="4"/>
    <n v="4.1539999999999999"/>
    <n v="87.233999999999995"/>
    <d v="2019-01-31T00:00:00"/>
    <d v="1899-12-30T13:47:00"/>
    <s v="Efectivo"/>
    <n v="83.08"/>
    <n v="4.1539999999999999"/>
    <n v="4.7"/>
    <n v="1"/>
  </r>
  <r>
    <s v="NuevaFactura9724"/>
    <x v="0"/>
    <x v="0"/>
    <x v="0"/>
    <x v="0"/>
    <x v="4"/>
    <n v="99.6"/>
    <n v="3"/>
    <n v="14.939999999999998"/>
    <n v="313.74"/>
    <d v="2019-02-25T00:00:00"/>
    <d v="1899-12-30T18:45:00"/>
    <s v="Efectivo"/>
    <n v="298.8"/>
    <n v="14.94"/>
    <n v="5.8"/>
    <n v="2"/>
  </r>
  <r>
    <s v="NuevaFactura5212"/>
    <x v="0"/>
    <x v="0"/>
    <x v="1"/>
    <x v="0"/>
    <x v="2"/>
    <n v="12.03"/>
    <n v="2"/>
    <n v="1.2030000000000001"/>
    <n v="25.263000000000002"/>
    <d v="2019-01-27T00:00:00"/>
    <d v="1899-12-30T15:51:00"/>
    <s v="Efectivo"/>
    <n v="24.06"/>
    <n v="1.2030000000000001"/>
    <n v="5.0999999999999996"/>
    <n v="1"/>
  </r>
  <r>
    <s v="NuevaFactura1507"/>
    <x v="2"/>
    <x v="2"/>
    <x v="0"/>
    <x v="1"/>
    <x v="4"/>
    <n v="53.72"/>
    <n v="1"/>
    <n v="2.6859999999999999"/>
    <n v="56.405999999999999"/>
    <d v="2019-03-01T00:00:00"/>
    <d v="1899-12-30T20:03:00"/>
    <s v="Billetera electrónica"/>
    <n v="53.72"/>
    <n v="2.6859999999999999"/>
    <n v="6.4"/>
    <n v="3"/>
  </r>
  <r>
    <s v="NuevaFactura6854"/>
    <x v="2"/>
    <x v="2"/>
    <x v="0"/>
    <x v="1"/>
    <x v="0"/>
    <n v="97.22"/>
    <n v="9"/>
    <n v="43.749000000000002"/>
    <n v="918.72900000000004"/>
    <d v="2019-03-30T00:00:00"/>
    <d v="1899-12-30T14:43:00"/>
    <s v="Billetera electrónica"/>
    <n v="874.98"/>
    <n v="43.749000000000002"/>
    <n v="6"/>
    <n v="3"/>
  </r>
  <r>
    <s v="NuevaFactura8101"/>
    <x v="0"/>
    <x v="0"/>
    <x v="0"/>
    <x v="1"/>
    <x v="1"/>
    <n v="74.510000000000005"/>
    <n v="6"/>
    <n v="22.353000000000005"/>
    <n v="469.41300000000001"/>
    <d v="2019-03-20T00:00:00"/>
    <d v="1899-12-30T15:08:00"/>
    <s v="Billetera electrónica"/>
    <n v="447.06"/>
    <n v="22.353000000000002"/>
    <n v="5"/>
    <n v="3"/>
  </r>
  <r>
    <s v="NuevaFactura9765"/>
    <x v="0"/>
    <x v="0"/>
    <x v="1"/>
    <x v="1"/>
    <x v="5"/>
    <n v="21.32"/>
    <n v="1"/>
    <n v="1.0660000000000001"/>
    <n v="22.385999999999999"/>
    <d v="2019-01-26T00:00:00"/>
    <d v="1899-12-30T12:43:00"/>
    <s v="Efectivo"/>
    <n v="21.32"/>
    <n v="1.0660000000000001"/>
    <n v="5.9"/>
    <n v="1"/>
  </r>
  <r>
    <s v="NuevaFactura2792"/>
    <x v="2"/>
    <x v="2"/>
    <x v="1"/>
    <x v="1"/>
    <x v="2"/>
    <n v="13.59"/>
    <n v="9"/>
    <n v="6.1155000000000008"/>
    <n v="128.4255"/>
    <d v="2019-03-15T00:00:00"/>
    <d v="1899-12-30T10:26:00"/>
    <s v="Efectivo"/>
    <n v="122.31"/>
    <n v="6.1154999999999999"/>
    <n v="5.8"/>
    <n v="3"/>
  </r>
  <r>
    <s v="NuevaFactura8692"/>
    <x v="0"/>
    <x v="0"/>
    <x v="1"/>
    <x v="0"/>
    <x v="5"/>
    <n v="87.67"/>
    <n v="2"/>
    <n v="8.7670000000000012"/>
    <n v="184.107"/>
    <d v="2019-03-10T00:00:00"/>
    <d v="1899-12-30T12:17:00"/>
    <s v="Tarjeta de crédito"/>
    <n v="175.34"/>
    <n v="8.7669999999999995"/>
    <n v="7.7"/>
    <n v="3"/>
  </r>
  <r>
    <s v="NuevaFactura3135"/>
    <x v="0"/>
    <x v="0"/>
    <x v="0"/>
    <x v="0"/>
    <x v="3"/>
    <n v="45.58"/>
    <n v="1"/>
    <n v="2.2789999999999999"/>
    <n v="47.859000000000002"/>
    <d v="2019-02-07T00:00:00"/>
    <d v="1899-12-30T14:13:00"/>
    <s v="Efectivo"/>
    <n v="45.58"/>
    <n v="2.2789999999999999"/>
    <n v="9.8000000000000007"/>
    <n v="2"/>
  </r>
  <r>
    <s v="NuevaFactura4094"/>
    <x v="0"/>
    <x v="0"/>
    <x v="1"/>
    <x v="1"/>
    <x v="1"/>
    <n v="58.03"/>
    <n v="2"/>
    <n v="5.8030000000000008"/>
    <n v="121.863"/>
    <d v="2019-03-10T00:00:00"/>
    <d v="1899-12-30T20:46:00"/>
    <s v="Billetera electrónica"/>
    <n v="116.06"/>
    <n v="5.8029999999999999"/>
    <n v="8.8000000000000007"/>
    <n v="3"/>
  </r>
  <r>
    <s v="NuevaFactura9724"/>
    <x v="1"/>
    <x v="1"/>
    <x v="0"/>
    <x v="0"/>
    <x v="3"/>
    <n v="36.979999999999997"/>
    <n v="10"/>
    <n v="18.489999999999998"/>
    <n v="388.29"/>
    <d v="2019-01-01T00:00:00"/>
    <d v="1899-12-30T19:48:00"/>
    <s v="Tarjeta de crédito"/>
    <n v="369.8"/>
    <n v="18.489999999999998"/>
    <n v="7"/>
    <n v="1"/>
  </r>
  <r>
    <s v="NuevaFactura2851"/>
    <x v="1"/>
    <x v="1"/>
    <x v="0"/>
    <x v="0"/>
    <x v="4"/>
    <n v="98.52"/>
    <n v="10"/>
    <n v="49.26"/>
    <n v="1034.46"/>
    <d v="2019-01-30T00:00:00"/>
    <d v="1899-12-30T20:23:00"/>
    <s v="Billetera electrónica"/>
    <n v="985.2"/>
    <n v="49.26"/>
    <n v="4.5"/>
    <n v="1"/>
  </r>
  <r>
    <s v="NuevaFactura3034"/>
    <x v="2"/>
    <x v="2"/>
    <x v="0"/>
    <x v="0"/>
    <x v="2"/>
    <n v="82.04"/>
    <n v="5"/>
    <n v="20.510000000000005"/>
    <n v="430.71"/>
    <d v="2019-02-25T00:00:00"/>
    <d v="1899-12-30T17:16:00"/>
    <s v="Tarjeta de crédito"/>
    <n v="410.2"/>
    <n v="20.51"/>
    <n v="7.6"/>
    <n v="2"/>
  </r>
  <r>
    <s v="NuevaFactura8932"/>
    <x v="0"/>
    <x v="0"/>
    <x v="1"/>
    <x v="1"/>
    <x v="1"/>
    <n v="32.71"/>
    <n v="5"/>
    <n v="8.1775000000000002"/>
    <n v="171.72749999999999"/>
    <d v="2019-03-19T00:00:00"/>
    <d v="1899-12-30T11:30:00"/>
    <s v="Tarjeta de crédito"/>
    <n v="163.55000000000001"/>
    <n v="8.1775000000000002"/>
    <n v="9.9"/>
    <n v="3"/>
  </r>
  <r>
    <s v="NuevaFactura5344"/>
    <x v="2"/>
    <x v="2"/>
    <x v="1"/>
    <x v="0"/>
    <x v="5"/>
    <n v="81.37"/>
    <n v="2"/>
    <n v="8.1370000000000005"/>
    <n v="170.87700000000001"/>
    <d v="2019-01-26T00:00:00"/>
    <d v="1899-12-30T19:28:00"/>
    <s v="Efectivo"/>
    <n v="162.74"/>
    <n v="8.1370000000000005"/>
    <n v="6.5"/>
    <n v="1"/>
  </r>
  <r>
    <s v="NuevaFactura6401"/>
    <x v="1"/>
    <x v="1"/>
    <x v="0"/>
    <x v="1"/>
    <x v="3"/>
    <n v="25.25"/>
    <n v="5"/>
    <n v="6.3125"/>
    <n v="132.5625"/>
    <d v="2019-03-20T00:00:00"/>
    <d v="1899-12-30T17:52:00"/>
    <s v="Efectivo"/>
    <n v="126.25"/>
    <n v="6.3125"/>
    <n v="6.1"/>
    <n v="3"/>
  </r>
  <r>
    <s v="NuevaFactura4885"/>
    <x v="2"/>
    <x v="2"/>
    <x v="0"/>
    <x v="1"/>
    <x v="2"/>
    <n v="27"/>
    <n v="9"/>
    <n v="12.15"/>
    <n v="255.15"/>
    <d v="2019-03-02T00:00:00"/>
    <d v="1899-12-30T14:16:00"/>
    <s v="Efectivo"/>
    <n v="243"/>
    <n v="12.15"/>
    <n v="4.8"/>
    <n v="3"/>
  </r>
  <r>
    <s v="NuevaFactura8385"/>
    <x v="2"/>
    <x v="2"/>
    <x v="0"/>
    <x v="0"/>
    <x v="4"/>
    <n v="54.36"/>
    <n v="10"/>
    <n v="27.180000000000003"/>
    <n v="570.78"/>
    <d v="2019-02-07T00:00:00"/>
    <d v="1899-12-30T11:28:00"/>
    <s v="Tarjeta de crédito"/>
    <n v="543.6"/>
    <n v="27.18"/>
    <n v="6.1"/>
    <n v="2"/>
  </r>
  <r>
    <s v="NuevaFactura5040"/>
    <x v="2"/>
    <x v="2"/>
    <x v="0"/>
    <x v="1"/>
    <x v="2"/>
    <n v="46.47"/>
    <n v="4"/>
    <n v="9.2940000000000005"/>
    <n v="195.17400000000001"/>
    <d v="2019-02-08T00:00:00"/>
    <d v="1899-12-30T10:53:00"/>
    <s v="Efectivo"/>
    <n v="185.88"/>
    <n v="9.2940000000000005"/>
    <n v="7"/>
    <n v="2"/>
  </r>
  <r>
    <s v="NuevaFactura5915"/>
    <x v="2"/>
    <x v="2"/>
    <x v="0"/>
    <x v="1"/>
    <x v="0"/>
    <n v="82.58"/>
    <n v="10"/>
    <n v="41.29"/>
    <n v="867.09"/>
    <d v="2019-03-14T00:00:00"/>
    <d v="1899-12-30T14:41:00"/>
    <s v="Efectivo"/>
    <n v="825.8"/>
    <n v="41.29"/>
    <n v="5"/>
    <n v="3"/>
  </r>
  <r>
    <s v="NuevaFactura6220"/>
    <x v="1"/>
    <x v="1"/>
    <x v="0"/>
    <x v="0"/>
    <x v="4"/>
    <n v="38.6"/>
    <n v="3"/>
    <n v="5.7900000000000009"/>
    <n v="121.59"/>
    <d v="2019-03-28T00:00:00"/>
    <d v="1899-12-30T13:57:00"/>
    <s v="Billetera electrónica"/>
    <n v="115.8"/>
    <n v="5.79"/>
    <n v="7.5"/>
    <n v="3"/>
  </r>
  <r>
    <s v="NuevaFactura9742"/>
    <x v="1"/>
    <x v="1"/>
    <x v="1"/>
    <x v="1"/>
    <x v="0"/>
    <n v="89.75"/>
    <n v="1"/>
    <n v="4.4874999999999998"/>
    <n v="94.237499999999997"/>
    <d v="2019-02-06T00:00:00"/>
    <d v="1899-12-30T20:05:00"/>
    <s v="Tarjeta de crédito"/>
    <n v="89.75"/>
    <n v="4.4874999999999998"/>
    <n v="6.6"/>
    <n v="2"/>
  </r>
  <r>
    <s v="NuevaFactura8886"/>
    <x v="0"/>
    <x v="0"/>
    <x v="0"/>
    <x v="1"/>
    <x v="1"/>
    <n v="24.18"/>
    <n v="8"/>
    <n v="9.6720000000000006"/>
    <n v="203.11199999999999"/>
    <d v="2019-01-28T00:00:00"/>
    <d v="1899-12-30T20:54:00"/>
    <s v="Billetera electrónica"/>
    <n v="193.44"/>
    <n v="9.6720000000000006"/>
    <n v="9.8000000000000007"/>
    <n v="1"/>
  </r>
  <r>
    <s v="NuevaFactura4359"/>
    <x v="0"/>
    <x v="0"/>
    <x v="1"/>
    <x v="1"/>
    <x v="5"/>
    <n v="21.32"/>
    <n v="1"/>
    <n v="1.0660000000000001"/>
    <n v="22.385999999999999"/>
    <d v="2019-01-26T00:00:00"/>
    <d v="1899-12-30T12:43:00"/>
    <s v="Efectivo"/>
    <n v="21.32"/>
    <n v="1.0660000000000001"/>
    <n v="5.9"/>
    <n v="1"/>
  </r>
  <r>
    <s v="NuevaFactura3816"/>
    <x v="1"/>
    <x v="1"/>
    <x v="0"/>
    <x v="0"/>
    <x v="5"/>
    <n v="92.98"/>
    <n v="2"/>
    <n v="9.298"/>
    <n v="195.25800000000001"/>
    <d v="2019-02-13T00:00:00"/>
    <d v="1899-12-30T15:06:00"/>
    <s v="Tarjeta de crédito"/>
    <n v="185.96"/>
    <n v="9.298"/>
    <n v="8"/>
    <n v="2"/>
  </r>
  <r>
    <s v="NuevaFactura4292"/>
    <x v="2"/>
    <x v="2"/>
    <x v="0"/>
    <x v="0"/>
    <x v="0"/>
    <n v="25.32"/>
    <n v="8"/>
    <n v="10.128"/>
    <n v="212.68799999999999"/>
    <d v="2019-03-05T00:00:00"/>
    <d v="1899-12-30T20:24:00"/>
    <s v="Billetera electrónica"/>
    <n v="202.56"/>
    <n v="10.128"/>
    <n v="8.6999999999999993"/>
    <n v="3"/>
  </r>
  <r>
    <s v="NuevaFactura6038"/>
    <x v="1"/>
    <x v="1"/>
    <x v="1"/>
    <x v="1"/>
    <x v="2"/>
    <n v="95.58"/>
    <n v="10"/>
    <n v="47.79"/>
    <n v="1003.59"/>
    <d v="2019-01-16T00:00:00"/>
    <d v="1899-12-30T13:32:00"/>
    <s v="Efectivo"/>
    <n v="955.8"/>
    <n v="47.79"/>
    <n v="4.8"/>
    <n v="1"/>
  </r>
  <r>
    <s v="NuevaFactura6159"/>
    <x v="0"/>
    <x v="0"/>
    <x v="0"/>
    <x v="1"/>
    <x v="1"/>
    <n v="20.89"/>
    <n v="2"/>
    <n v="2.089"/>
    <n v="43.869"/>
    <d v="2019-02-05T00:00:00"/>
    <d v="1899-12-30T18:45:00"/>
    <s v="Efectivo"/>
    <n v="41.78"/>
    <n v="2.089"/>
    <n v="9.8000000000000007"/>
    <n v="2"/>
  </r>
  <r>
    <s v="NuevaFactura7657"/>
    <x v="2"/>
    <x v="2"/>
    <x v="0"/>
    <x v="0"/>
    <x v="5"/>
    <n v="17.87"/>
    <n v="4"/>
    <n v="3.5740000000000003"/>
    <n v="75.054000000000002"/>
    <d v="2019-03-22T00:00:00"/>
    <d v="1899-12-30T14:42:00"/>
    <s v="Billetera electrónica"/>
    <n v="71.48"/>
    <n v="3.5739999999999998"/>
    <n v="6.5"/>
    <n v="3"/>
  </r>
  <r>
    <s v="NuevaFactura2762"/>
    <x v="0"/>
    <x v="0"/>
    <x v="0"/>
    <x v="1"/>
    <x v="4"/>
    <n v="80.62"/>
    <n v="6"/>
    <n v="24.186000000000003"/>
    <n v="507.90600000000001"/>
    <d v="2019-02-28T00:00:00"/>
    <d v="1899-12-30T20:18:00"/>
    <s v="Efectivo"/>
    <n v="483.72"/>
    <n v="24.186"/>
    <n v="9.1"/>
    <n v="2"/>
  </r>
  <r>
    <s v="NuevaFactura9846"/>
    <x v="1"/>
    <x v="1"/>
    <x v="0"/>
    <x v="1"/>
    <x v="5"/>
    <n v="98.7"/>
    <n v="8"/>
    <n v="39.480000000000004"/>
    <n v="829.08"/>
    <d v="2019-01-31T00:00:00"/>
    <d v="1899-12-30T10:36:00"/>
    <s v="Billetera electrónica"/>
    <n v="789.6"/>
    <n v="39.479999999999997"/>
    <n v="8.5"/>
    <n v="1"/>
  </r>
  <r>
    <s v="NuevaFactura7183"/>
    <x v="1"/>
    <x v="1"/>
    <x v="1"/>
    <x v="1"/>
    <x v="4"/>
    <n v="48.61"/>
    <n v="1"/>
    <n v="2.4305000000000003"/>
    <n v="51.040500000000002"/>
    <d v="2019-02-25T00:00:00"/>
    <d v="1899-12-30T15:31:00"/>
    <s v="Efectivo"/>
    <n v="48.61"/>
    <n v="2.4304999999999999"/>
    <n v="4.4000000000000004"/>
    <n v="2"/>
  </r>
  <r>
    <s v="NuevaFactura5180"/>
    <x v="0"/>
    <x v="0"/>
    <x v="1"/>
    <x v="0"/>
    <x v="2"/>
    <n v="93.12"/>
    <n v="8"/>
    <n v="37.248000000000005"/>
    <n v="782.20799999999997"/>
    <d v="2019-02-07T00:00:00"/>
    <d v="1899-12-30T10:09:00"/>
    <s v="Efectivo"/>
    <n v="744.96"/>
    <n v="37.247999999999998"/>
    <n v="6.8"/>
    <n v="2"/>
  </r>
  <r>
    <s v="NuevaFactura1368"/>
    <x v="0"/>
    <x v="0"/>
    <x v="1"/>
    <x v="1"/>
    <x v="1"/>
    <n v="34.56"/>
    <n v="5"/>
    <n v="8.64"/>
    <n v="181.44"/>
    <d v="2019-02-17T00:00:00"/>
    <d v="1899-12-30T11:15:00"/>
    <s v="Billetera electrónica"/>
    <n v="172.8"/>
    <n v="8.64"/>
    <n v="9.9"/>
    <n v="2"/>
  </r>
  <r>
    <s v="NuevaFactura6414"/>
    <x v="2"/>
    <x v="2"/>
    <x v="0"/>
    <x v="1"/>
    <x v="3"/>
    <n v="26.67"/>
    <n v="10"/>
    <n v="13.335000000000003"/>
    <n v="280.03500000000003"/>
    <d v="2019-01-29T00:00:00"/>
    <d v="1899-12-30T11:48:00"/>
    <s v="Efectivo"/>
    <n v="266.7"/>
    <n v="13.335000000000001"/>
    <n v="8.6"/>
    <n v="1"/>
  </r>
  <r>
    <s v="NuevaFactura3721"/>
    <x v="2"/>
    <x v="2"/>
    <x v="0"/>
    <x v="1"/>
    <x v="0"/>
    <n v="39.01"/>
    <n v="1"/>
    <n v="1.9504999999999999"/>
    <n v="40.960500000000003"/>
    <d v="2019-03-12T00:00:00"/>
    <d v="1899-12-30T16:46:00"/>
    <s v="Tarjeta de crédito"/>
    <n v="39.01"/>
    <n v="1.9504999999999999"/>
    <n v="4.7"/>
    <n v="3"/>
  </r>
  <r>
    <s v="NuevaFactura1852"/>
    <x v="1"/>
    <x v="1"/>
    <x v="0"/>
    <x v="1"/>
    <x v="0"/>
    <n v="43.7"/>
    <n v="2"/>
    <n v="4.37"/>
    <n v="91.77"/>
    <d v="2019-03-26T00:00:00"/>
    <d v="1899-12-30T18:03:00"/>
    <s v="Efectivo"/>
    <n v="87.4"/>
    <n v="4.37"/>
    <n v="4.9000000000000004"/>
    <n v="3"/>
  </r>
  <r>
    <s v="NuevaFactura6332"/>
    <x v="0"/>
    <x v="0"/>
    <x v="1"/>
    <x v="0"/>
    <x v="0"/>
    <n v="68.709999999999994"/>
    <n v="3"/>
    <n v="10.3065"/>
    <n v="216.4365"/>
    <d v="2019-03-04T00:00:00"/>
    <d v="1899-12-30T10:05:00"/>
    <s v="Efectivo"/>
    <n v="206.13"/>
    <n v="10.3065"/>
    <n v="8.6999999999999993"/>
    <n v="3"/>
  </r>
  <r>
    <s v="NuevaFactura8070"/>
    <x v="1"/>
    <x v="1"/>
    <x v="1"/>
    <x v="1"/>
    <x v="2"/>
    <n v="65.260000000000005"/>
    <n v="8"/>
    <n v="26.104000000000003"/>
    <n v="548.18399999999997"/>
    <d v="2019-03-15T00:00:00"/>
    <d v="1899-12-30T14:04:00"/>
    <s v="Billetera electrónica"/>
    <n v="522.08000000000004"/>
    <n v="26.103999999999999"/>
    <n v="6.3"/>
    <n v="3"/>
  </r>
  <r>
    <s v="NuevaFactura1958"/>
    <x v="1"/>
    <x v="1"/>
    <x v="1"/>
    <x v="1"/>
    <x v="2"/>
    <n v="37"/>
    <n v="1"/>
    <n v="1.85"/>
    <n v="38.85"/>
    <d v="2019-03-06T00:00:00"/>
    <d v="1899-12-30T13:29:00"/>
    <s v="Tarjeta de crédito"/>
    <n v="37"/>
    <n v="1.85"/>
    <n v="7.9"/>
    <n v="3"/>
  </r>
  <r>
    <s v="NuevaFactura8811"/>
    <x v="1"/>
    <x v="1"/>
    <x v="0"/>
    <x v="0"/>
    <x v="5"/>
    <n v="82.63"/>
    <n v="10"/>
    <n v="41.314999999999998"/>
    <n v="867.61500000000001"/>
    <d v="2019-03-19T00:00:00"/>
    <d v="1899-12-30T17:08:00"/>
    <s v="Billetera electrónica"/>
    <n v="826.3"/>
    <n v="41.314999999999998"/>
    <n v="7.9"/>
    <n v="3"/>
  </r>
  <r>
    <s v="NuevaFactura2386"/>
    <x v="2"/>
    <x v="2"/>
    <x v="1"/>
    <x v="1"/>
    <x v="5"/>
    <n v="94.87"/>
    <n v="8"/>
    <n v="37.948"/>
    <n v="796.90800000000002"/>
    <d v="2019-02-12T00:00:00"/>
    <d v="1899-12-30T12:58:00"/>
    <s v="Billetera electrónica"/>
    <n v="758.96"/>
    <n v="37.948"/>
    <n v="8.6999999999999993"/>
    <n v="2"/>
  </r>
  <r>
    <s v="NuevaFactura5874"/>
    <x v="0"/>
    <x v="0"/>
    <x v="0"/>
    <x v="1"/>
    <x v="1"/>
    <n v="24.18"/>
    <n v="8"/>
    <n v="9.6720000000000006"/>
    <n v="203.11199999999999"/>
    <d v="2019-01-28T00:00:00"/>
    <d v="1899-12-30T20:54:00"/>
    <s v="Billetera electrónica"/>
    <n v="193.44"/>
    <n v="9.6720000000000006"/>
    <n v="9.8000000000000007"/>
    <n v="1"/>
  </r>
  <r>
    <s v="NuevaFactura2957"/>
    <x v="1"/>
    <x v="1"/>
    <x v="0"/>
    <x v="0"/>
    <x v="1"/>
    <n v="44.84"/>
    <n v="9"/>
    <n v="20.178000000000004"/>
    <n v="423.738"/>
    <d v="2019-01-14T00:00:00"/>
    <d v="1899-12-30T14:00:00"/>
    <s v="Tarjeta de crédito"/>
    <n v="403.56"/>
    <n v="20.178000000000001"/>
    <n v="7.5"/>
    <n v="1"/>
  </r>
  <r>
    <s v="NuevaFactura3299"/>
    <x v="2"/>
    <x v="2"/>
    <x v="1"/>
    <x v="1"/>
    <x v="3"/>
    <n v="21.87"/>
    <n v="2"/>
    <n v="2.1870000000000003"/>
    <n v="45.927"/>
    <d v="2019-01-25T00:00:00"/>
    <d v="1899-12-30T14:29:00"/>
    <s v="Billetera electrónica"/>
    <n v="43.74"/>
    <n v="2.1869999999999998"/>
    <n v="6.9"/>
    <n v="1"/>
  </r>
  <r>
    <s v="NuevaFactura5979"/>
    <x v="1"/>
    <x v="1"/>
    <x v="0"/>
    <x v="0"/>
    <x v="2"/>
    <n v="35.79"/>
    <n v="9"/>
    <n v="16.105500000000003"/>
    <n v="338.21550000000002"/>
    <d v="2019-03-10T00:00:00"/>
    <d v="1899-12-30T15:06:00"/>
    <s v="Tarjeta de crédito"/>
    <n v="322.11"/>
    <n v="16.105499999999999"/>
    <n v="5.0999999999999996"/>
    <n v="3"/>
  </r>
  <r>
    <s v="NuevaFactura1601"/>
    <x v="0"/>
    <x v="0"/>
    <x v="1"/>
    <x v="1"/>
    <x v="2"/>
    <n v="74.67"/>
    <n v="9"/>
    <n v="33.601500000000001"/>
    <n v="705.63149999999996"/>
    <d v="2019-01-22T00:00:00"/>
    <d v="1899-12-30T10:55:00"/>
    <s v="Billetera electrónica"/>
    <n v="672.03"/>
    <n v="33.601500000000001"/>
    <n v="9.4"/>
    <n v="1"/>
  </r>
  <r>
    <s v="NuevaFactura6126"/>
    <x v="1"/>
    <x v="1"/>
    <x v="0"/>
    <x v="0"/>
    <x v="5"/>
    <n v="12.54"/>
    <n v="1"/>
    <n v="0.627"/>
    <n v="13.167"/>
    <d v="2019-02-21T00:00:00"/>
    <d v="1899-12-30T12:38:00"/>
    <s v="Efectivo"/>
    <n v="12.54"/>
    <n v="0.627"/>
    <n v="8.1999999999999993"/>
    <n v="2"/>
  </r>
  <r>
    <s v="NuevaFactura1157"/>
    <x v="0"/>
    <x v="0"/>
    <x v="1"/>
    <x v="0"/>
    <x v="5"/>
    <n v="81.91"/>
    <n v="2"/>
    <n v="8.1910000000000007"/>
    <n v="172.011"/>
    <d v="2019-03-05T00:00:00"/>
    <d v="1899-12-30T17:43:00"/>
    <s v="Efectivo"/>
    <n v="163.82"/>
    <n v="8.1910000000000007"/>
    <n v="7.8"/>
    <n v="3"/>
  </r>
  <r>
    <s v="NuevaFactura9305"/>
    <x v="2"/>
    <x v="2"/>
    <x v="0"/>
    <x v="0"/>
    <x v="5"/>
    <n v="17.87"/>
    <n v="4"/>
    <n v="3.5740000000000003"/>
    <n v="75.054000000000002"/>
    <d v="2019-03-22T00:00:00"/>
    <d v="1899-12-30T14:42:00"/>
    <s v="Billetera electrónica"/>
    <n v="71.48"/>
    <n v="3.5739999999999998"/>
    <n v="6.5"/>
    <n v="3"/>
  </r>
  <r>
    <s v="NuevaFactura2194"/>
    <x v="1"/>
    <x v="1"/>
    <x v="1"/>
    <x v="0"/>
    <x v="3"/>
    <n v="83.14"/>
    <n v="7"/>
    <n v="29.099000000000004"/>
    <n v="611.07899999999995"/>
    <d v="2019-01-10T00:00:00"/>
    <d v="1899-12-30T10:31:00"/>
    <s v="Tarjeta de crédito"/>
    <n v="581.98"/>
    <n v="29.099"/>
    <n v="6.6"/>
    <n v="1"/>
  </r>
  <r>
    <s v="NuevaFactura5651"/>
    <x v="2"/>
    <x v="2"/>
    <x v="1"/>
    <x v="0"/>
    <x v="4"/>
    <n v="71.2"/>
    <n v="1"/>
    <n v="3.5600000000000005"/>
    <n v="74.760000000000005"/>
    <d v="2019-01-05T00:00:00"/>
    <d v="1899-12-30T20:40:00"/>
    <s v="Tarjeta de crédito"/>
    <n v="71.2"/>
    <n v="3.56"/>
    <n v="9.1999999999999993"/>
    <n v="1"/>
  </r>
  <r>
    <s v="NuevaFactura3627"/>
    <x v="2"/>
    <x v="2"/>
    <x v="1"/>
    <x v="1"/>
    <x v="5"/>
    <n v="99.25"/>
    <n v="2"/>
    <n v="9.9250000000000007"/>
    <n v="208.42500000000001"/>
    <d v="2019-03-20T00:00:00"/>
    <d v="1899-12-30T13:02:00"/>
    <s v="Efectivo"/>
    <n v="198.5"/>
    <n v="9.9250000000000007"/>
    <n v="9"/>
    <n v="3"/>
  </r>
  <r>
    <s v="NuevaFactura2274"/>
    <x v="2"/>
    <x v="2"/>
    <x v="0"/>
    <x v="0"/>
    <x v="5"/>
    <n v="17.48"/>
    <n v="6"/>
    <n v="5.2439999999999998"/>
    <n v="110.124"/>
    <d v="2019-01-18T00:00:00"/>
    <d v="1899-12-30T15:04:00"/>
    <s v="Tarjeta de crédito"/>
    <n v="104.88"/>
    <n v="5.2439999999999998"/>
    <n v="6.1"/>
    <n v="1"/>
  </r>
  <r>
    <s v="NuevaFactura6570"/>
    <x v="1"/>
    <x v="1"/>
    <x v="0"/>
    <x v="1"/>
    <x v="0"/>
    <n v="43.7"/>
    <n v="2"/>
    <n v="4.37"/>
    <n v="91.77"/>
    <d v="2019-03-26T00:00:00"/>
    <d v="1899-12-30T18:03:00"/>
    <s v="Efectivo"/>
    <n v="87.4"/>
    <n v="4.37"/>
    <n v="4.9000000000000004"/>
    <n v="3"/>
  </r>
  <r>
    <s v="NuevaFactura1056"/>
    <x v="2"/>
    <x v="2"/>
    <x v="0"/>
    <x v="1"/>
    <x v="0"/>
    <n v="39.909999999999997"/>
    <n v="3"/>
    <n v="5.9864999999999995"/>
    <n v="125.7165"/>
    <d v="2019-02-21T00:00:00"/>
    <d v="1899-12-30T12:40:00"/>
    <s v="Billetera electrónica"/>
    <n v="119.73"/>
    <n v="5.9865000000000004"/>
    <n v="9.3000000000000007"/>
    <n v="2"/>
  </r>
  <r>
    <s v="NuevaFactura8305"/>
    <x v="0"/>
    <x v="0"/>
    <x v="1"/>
    <x v="0"/>
    <x v="1"/>
    <n v="50.23"/>
    <n v="4"/>
    <n v="10.045999999999999"/>
    <n v="210.96600000000001"/>
    <d v="2019-01-08T00:00:00"/>
    <d v="1899-12-30T17:12:00"/>
    <s v="Efectivo"/>
    <n v="200.92"/>
    <n v="10.045999999999999"/>
    <n v="9"/>
    <n v="1"/>
  </r>
  <r>
    <s v="NuevaFactura1794"/>
    <x v="2"/>
    <x v="2"/>
    <x v="1"/>
    <x v="0"/>
    <x v="0"/>
    <n v="99.71"/>
    <n v="6"/>
    <n v="29.913"/>
    <n v="628.173"/>
    <d v="2019-02-26T00:00:00"/>
    <d v="1899-12-30T16:52:00"/>
    <s v="Billetera electrónica"/>
    <n v="598.26"/>
    <n v="29.913"/>
    <n v="7.9"/>
    <n v="2"/>
  </r>
  <r>
    <s v="NuevaFactura1829"/>
    <x v="0"/>
    <x v="0"/>
    <x v="0"/>
    <x v="1"/>
    <x v="0"/>
    <n v="51.94"/>
    <n v="10"/>
    <n v="25.97"/>
    <n v="545.37"/>
    <d v="2019-03-09T00:00:00"/>
    <d v="1899-12-30T18:24:00"/>
    <s v="Billetera electrónica"/>
    <n v="519.4"/>
    <n v="25.97"/>
    <n v="6.5"/>
    <n v="3"/>
  </r>
  <r>
    <s v="NuevaFactura2451"/>
    <x v="0"/>
    <x v="0"/>
    <x v="1"/>
    <x v="1"/>
    <x v="2"/>
    <n v="18.28"/>
    <n v="1"/>
    <n v="0.91400000000000015"/>
    <n v="19.193999999999999"/>
    <d v="2019-03-22T00:00:00"/>
    <d v="1899-12-30T15:05:00"/>
    <s v="Tarjeta de crédito"/>
    <n v="18.28"/>
    <n v="0.91400000000000003"/>
    <n v="8.3000000000000007"/>
    <n v="3"/>
  </r>
  <r>
    <s v="NuevaFactura8457"/>
    <x v="0"/>
    <x v="0"/>
    <x v="1"/>
    <x v="1"/>
    <x v="0"/>
    <n v="25"/>
    <n v="1"/>
    <n v="1.25"/>
    <n v="26.25"/>
    <d v="2019-03-03T00:00:00"/>
    <d v="1899-12-30T15:09:00"/>
    <s v="Billetera electrónica"/>
    <n v="25"/>
    <n v="1.25"/>
    <n v="5.5"/>
    <n v="3"/>
  </r>
  <r>
    <s v="NuevaFactura8571"/>
    <x v="0"/>
    <x v="0"/>
    <x v="1"/>
    <x v="1"/>
    <x v="3"/>
    <n v="37.14"/>
    <n v="5"/>
    <n v="9.2850000000000001"/>
    <n v="194.98500000000001"/>
    <d v="2019-01-08T00:00:00"/>
    <d v="1899-12-30T13:05:00"/>
    <s v="Billetera electrónica"/>
    <n v="185.7"/>
    <n v="9.2850000000000001"/>
    <n v="5"/>
    <n v="1"/>
  </r>
  <r>
    <s v="NuevaFactura1480"/>
    <x v="1"/>
    <x v="1"/>
    <x v="1"/>
    <x v="0"/>
    <x v="1"/>
    <n v="75.91"/>
    <n v="6"/>
    <n v="22.773"/>
    <n v="478.233"/>
    <d v="2019-03-09T00:00:00"/>
    <d v="1899-12-30T18:21:00"/>
    <s v="Efectivo"/>
    <n v="455.46"/>
    <n v="22.773"/>
    <n v="8.6999999999999993"/>
    <n v="3"/>
  </r>
  <r>
    <s v="NuevaFactura5178"/>
    <x v="1"/>
    <x v="1"/>
    <x v="0"/>
    <x v="1"/>
    <x v="5"/>
    <n v="52.35"/>
    <n v="1"/>
    <n v="2.6175000000000002"/>
    <n v="54.967500000000001"/>
    <d v="2019-02-12T00:00:00"/>
    <d v="1899-12-30T17:49:00"/>
    <s v="Efectivo"/>
    <n v="52.35"/>
    <n v="2.6175000000000002"/>
    <n v="4"/>
    <n v="2"/>
  </r>
  <r>
    <s v="NuevaFactura1876"/>
    <x v="0"/>
    <x v="0"/>
    <x v="0"/>
    <x v="0"/>
    <x v="1"/>
    <n v="62.48"/>
    <n v="1"/>
    <n v="3.1240000000000001"/>
    <n v="65.603999999999999"/>
    <d v="2019-02-18T00:00:00"/>
    <d v="1899-12-30T20:29:00"/>
    <s v="Efectivo"/>
    <n v="62.48"/>
    <n v="3.1240000000000001"/>
    <n v="4.7"/>
    <n v="2"/>
  </r>
  <r>
    <s v="NuevaFactura1587"/>
    <x v="1"/>
    <x v="1"/>
    <x v="0"/>
    <x v="1"/>
    <x v="3"/>
    <n v="57.12"/>
    <n v="7"/>
    <n v="19.992000000000001"/>
    <n v="419.83199999999999"/>
    <d v="2019-01-12T00:00:00"/>
    <d v="1899-12-30T12:02:00"/>
    <s v="Tarjeta de crédito"/>
    <n v="399.84"/>
    <n v="19.992000000000001"/>
    <n v="6.5"/>
    <n v="1"/>
  </r>
  <r>
    <s v="NuevaFactura8311"/>
    <x v="0"/>
    <x v="0"/>
    <x v="1"/>
    <x v="1"/>
    <x v="5"/>
    <n v="98.98"/>
    <n v="10"/>
    <n v="49.490000000000009"/>
    <n v="1039.29"/>
    <d v="2019-02-08T00:00:00"/>
    <d v="1899-12-30T16:20:00"/>
    <s v="Tarjeta de crédito"/>
    <n v="989.8"/>
    <n v="49.49"/>
    <n v="8.6999999999999993"/>
    <n v="2"/>
  </r>
  <r>
    <s v="NuevaFactura5396"/>
    <x v="2"/>
    <x v="2"/>
    <x v="0"/>
    <x v="1"/>
    <x v="1"/>
    <n v="39.75"/>
    <n v="1"/>
    <n v="1.9875"/>
    <n v="41.737499999999997"/>
    <d v="2019-02-25T00:00:00"/>
    <d v="1899-12-30T20:19:00"/>
    <s v="Efectivo"/>
    <n v="39.75"/>
    <n v="1.9875"/>
    <n v="6.1"/>
    <n v="2"/>
  </r>
  <r>
    <s v="NuevaFactura3458"/>
    <x v="1"/>
    <x v="1"/>
    <x v="0"/>
    <x v="0"/>
    <x v="1"/>
    <n v="60.95"/>
    <n v="1"/>
    <n v="3.0475000000000003"/>
    <n v="63.997500000000002"/>
    <d v="2019-02-18T00:00:00"/>
    <d v="1899-12-30T11:40:00"/>
    <s v="Billetera electrónica"/>
    <n v="60.95"/>
    <n v="3.0474999999999999"/>
    <n v="5.9"/>
    <n v="2"/>
  </r>
  <r>
    <s v="NuevaFactura5361"/>
    <x v="0"/>
    <x v="0"/>
    <x v="1"/>
    <x v="1"/>
    <x v="3"/>
    <n v="86.31"/>
    <n v="7"/>
    <n v="30.208500000000004"/>
    <n v="634.37850000000003"/>
    <d v="2019-02-08T00:00:00"/>
    <d v="1899-12-30T10:37:00"/>
    <s v="Billetera electrónica"/>
    <n v="604.16999999999996"/>
    <n v="30.208500000000001"/>
    <n v="5.3"/>
    <n v="2"/>
  </r>
  <r>
    <s v="NuevaFactura8117"/>
    <x v="1"/>
    <x v="1"/>
    <x v="0"/>
    <x v="0"/>
    <x v="3"/>
    <n v="87.16"/>
    <n v="2"/>
    <n v="8.7159999999999993"/>
    <n v="183.036"/>
    <d v="2019-01-11T00:00:00"/>
    <d v="1899-12-30T14:29:00"/>
    <s v="Tarjeta de crédito"/>
    <n v="174.32"/>
    <n v="8.7159999999999993"/>
    <n v="9.6999999999999993"/>
    <n v="1"/>
  </r>
  <r>
    <s v="NuevaFactura3763"/>
    <x v="2"/>
    <x v="2"/>
    <x v="1"/>
    <x v="0"/>
    <x v="2"/>
    <n v="97.37"/>
    <n v="10"/>
    <n v="48.685000000000002"/>
    <n v="1022.385"/>
    <d v="2019-01-15T00:00:00"/>
    <d v="1899-12-30T13:48:00"/>
    <s v="Tarjeta de crédito"/>
    <n v="973.7"/>
    <n v="48.685000000000002"/>
    <n v="4.9000000000000004"/>
    <n v="1"/>
  </r>
  <r>
    <s v="NuevaFactura1489"/>
    <x v="0"/>
    <x v="0"/>
    <x v="0"/>
    <x v="0"/>
    <x v="3"/>
    <n v="97.48"/>
    <n v="9"/>
    <n v="43.866000000000007"/>
    <n v="921.18600000000004"/>
    <d v="2019-03-14T00:00:00"/>
    <d v="1899-12-30T14:19:00"/>
    <s v="Billetera electrónica"/>
    <n v="877.32"/>
    <n v="43.866"/>
    <n v="7.4"/>
    <n v="3"/>
  </r>
  <r>
    <s v="NuevaFactura1492"/>
    <x v="1"/>
    <x v="1"/>
    <x v="0"/>
    <x v="1"/>
    <x v="3"/>
    <n v="25.25"/>
    <n v="5"/>
    <n v="6.3125"/>
    <n v="132.5625"/>
    <d v="2019-03-20T00:00:00"/>
    <d v="1899-12-30T17:52:00"/>
    <s v="Efectivo"/>
    <n v="126.25"/>
    <n v="6.3125"/>
    <n v="6.1"/>
    <n v="3"/>
  </r>
  <r>
    <s v="NuevaFactura4176"/>
    <x v="0"/>
    <x v="0"/>
    <x v="0"/>
    <x v="1"/>
    <x v="1"/>
    <n v="11.94"/>
    <n v="3"/>
    <n v="1.7910000000000001"/>
    <n v="37.610999999999997"/>
    <d v="2019-01-19T00:00:00"/>
    <d v="1899-12-30T12:47:00"/>
    <s v="Tarjeta de crédito"/>
    <n v="35.82"/>
    <n v="1.7909999999999999"/>
    <n v="8.1"/>
    <n v="1"/>
  </r>
  <r>
    <s v="NuevaFactura1065"/>
    <x v="2"/>
    <x v="2"/>
    <x v="0"/>
    <x v="1"/>
    <x v="0"/>
    <n v="54.86"/>
    <n v="5"/>
    <n v="13.715000000000002"/>
    <n v="288.01499999999999"/>
    <d v="2019-03-29T00:00:00"/>
    <d v="1899-12-30T16:48:00"/>
    <s v="Billetera electrónica"/>
    <n v="274.3"/>
    <n v="13.715"/>
    <n v="9.8000000000000007"/>
    <n v="3"/>
  </r>
  <r>
    <s v="NuevaFactura6914"/>
    <x v="2"/>
    <x v="2"/>
    <x v="1"/>
    <x v="1"/>
    <x v="5"/>
    <n v="94.87"/>
    <n v="8"/>
    <n v="37.948"/>
    <n v="796.90800000000002"/>
    <d v="2019-02-12T00:00:00"/>
    <d v="1899-12-30T12:58:00"/>
    <s v="Billetera electrónica"/>
    <n v="758.96"/>
    <n v="37.948"/>
    <n v="8.6999999999999993"/>
    <n v="2"/>
  </r>
  <r>
    <s v="NuevaFactura7480"/>
    <x v="0"/>
    <x v="0"/>
    <x v="0"/>
    <x v="1"/>
    <x v="1"/>
    <n v="74.510000000000005"/>
    <n v="6"/>
    <n v="22.353000000000005"/>
    <n v="469.41300000000001"/>
    <d v="2019-03-20T00:00:00"/>
    <d v="1899-12-30T15:08:00"/>
    <s v="Billetera electrónica"/>
    <n v="447.06"/>
    <n v="22.353000000000002"/>
    <n v="5"/>
    <n v="3"/>
  </r>
  <r>
    <s v="NuevaFactura2892"/>
    <x v="2"/>
    <x v="2"/>
    <x v="0"/>
    <x v="1"/>
    <x v="5"/>
    <n v="51.36"/>
    <n v="1"/>
    <n v="2.5680000000000001"/>
    <n v="53.927999999999997"/>
    <d v="2019-01-16T00:00:00"/>
    <d v="1899-12-30T15:26:00"/>
    <s v="Billetera electrónica"/>
    <n v="51.36"/>
    <n v="2.5680000000000001"/>
    <n v="5.2"/>
    <n v="1"/>
  </r>
  <r>
    <s v="NuevaFactura7020"/>
    <x v="1"/>
    <x v="1"/>
    <x v="0"/>
    <x v="1"/>
    <x v="0"/>
    <n v="85.6"/>
    <n v="7"/>
    <n v="29.959999999999997"/>
    <n v="629.16"/>
    <d v="2019-03-02T00:00:00"/>
    <d v="1899-12-30T13:50:00"/>
    <s v="Efectivo"/>
    <n v="599.20000000000005"/>
    <n v="29.96"/>
    <n v="5.3"/>
    <n v="3"/>
  </r>
  <r>
    <s v="NuevaFactura5448"/>
    <x v="2"/>
    <x v="2"/>
    <x v="1"/>
    <x v="1"/>
    <x v="2"/>
    <n v="37.479999999999997"/>
    <n v="3"/>
    <n v="5.6219999999999999"/>
    <n v="118.062"/>
    <d v="2019-01-20T00:00:00"/>
    <d v="1899-12-30T13:45:00"/>
    <s v="Tarjeta de crédito"/>
    <n v="112.44"/>
    <n v="5.6219999999999999"/>
    <n v="7.7"/>
    <n v="1"/>
  </r>
  <r>
    <s v="NuevaFactura7709"/>
    <x v="2"/>
    <x v="2"/>
    <x v="1"/>
    <x v="0"/>
    <x v="0"/>
    <n v="17.97"/>
    <n v="4"/>
    <n v="3.5939999999999999"/>
    <n v="75.474000000000004"/>
    <d v="2019-02-23T00:00:00"/>
    <d v="1899-12-30T20:43:00"/>
    <s v="Billetera electrónica"/>
    <n v="71.88"/>
    <n v="3.5939999999999999"/>
    <n v="6.4"/>
    <n v="2"/>
  </r>
  <r>
    <s v="NuevaFactura5196"/>
    <x v="2"/>
    <x v="2"/>
    <x v="0"/>
    <x v="1"/>
    <x v="5"/>
    <n v="91.35"/>
    <n v="1"/>
    <n v="4.5674999999999999"/>
    <n v="95.917500000000004"/>
    <d v="2019-02-16T00:00:00"/>
    <d v="1899-12-30T15:42:00"/>
    <s v="Efectivo"/>
    <n v="91.35"/>
    <n v="4.5674999999999999"/>
    <n v="6.8"/>
    <n v="2"/>
  </r>
  <r>
    <s v="NuevaFactura4494"/>
    <x v="2"/>
    <x v="2"/>
    <x v="0"/>
    <x v="0"/>
    <x v="5"/>
    <n v="54.73"/>
    <n v="7"/>
    <n v="19.1555"/>
    <n v="402.26549999999997"/>
    <d v="2019-03-14T00:00:00"/>
    <d v="1899-12-30T19:02:00"/>
    <s v="Tarjeta de crédito"/>
    <n v="383.11"/>
    <n v="19.1555"/>
    <n v="8.5"/>
    <n v="3"/>
  </r>
  <r>
    <s v="NuevaFactura7698"/>
    <x v="0"/>
    <x v="0"/>
    <x v="1"/>
    <x v="0"/>
    <x v="1"/>
    <n v="15.69"/>
    <n v="3"/>
    <n v="2.3534999999999999"/>
    <n v="49.423499999999997"/>
    <d v="2019-03-14T00:00:00"/>
    <d v="1899-12-30T14:13:00"/>
    <s v="Tarjeta de crédito"/>
    <n v="47.07"/>
    <n v="2.3534999999999999"/>
    <n v="5.8"/>
    <n v="3"/>
  </r>
  <r>
    <s v="NuevaFactura3841"/>
    <x v="2"/>
    <x v="2"/>
    <x v="1"/>
    <x v="0"/>
    <x v="3"/>
    <n v="34.840000000000003"/>
    <n v="4"/>
    <n v="6.9680000000000009"/>
    <n v="146.328"/>
    <d v="2019-02-10T00:00:00"/>
    <d v="1899-12-30T18:36:00"/>
    <s v="Efectivo"/>
    <n v="139.36000000000001"/>
    <n v="6.968"/>
    <n v="7.4"/>
    <n v="2"/>
  </r>
  <r>
    <s v="NuevaFactura6197"/>
    <x v="1"/>
    <x v="1"/>
    <x v="0"/>
    <x v="1"/>
    <x v="3"/>
    <n v="17.14"/>
    <n v="7"/>
    <n v="5.9990000000000006"/>
    <n v="125.979"/>
    <d v="2019-01-16T00:00:00"/>
    <d v="1899-12-30T12:07:00"/>
    <s v="Tarjeta de crédito"/>
    <n v="119.98"/>
    <n v="5.9989999999999997"/>
    <n v="7.9"/>
    <n v="1"/>
  </r>
  <r>
    <s v="NuevaFactura8035"/>
    <x v="2"/>
    <x v="2"/>
    <x v="1"/>
    <x v="0"/>
    <x v="5"/>
    <n v="34.700000000000003"/>
    <n v="2"/>
    <n v="3.4700000000000006"/>
    <n v="72.87"/>
    <d v="2019-03-13T00:00:00"/>
    <d v="1899-12-30T19:48:00"/>
    <s v="Billetera electrónica"/>
    <n v="69.400000000000006"/>
    <n v="3.47"/>
    <n v="8.1999999999999993"/>
    <n v="3"/>
  </r>
  <r>
    <s v="NuevaFactura5975"/>
    <x v="0"/>
    <x v="0"/>
    <x v="0"/>
    <x v="1"/>
    <x v="5"/>
    <n v="86.68"/>
    <n v="8"/>
    <n v="34.672000000000004"/>
    <n v="728.11199999999997"/>
    <d v="2019-01-24T00:00:00"/>
    <d v="1899-12-30T18:04:00"/>
    <s v="Tarjeta de crédito"/>
    <n v="693.44"/>
    <n v="34.671999999999997"/>
    <n v="7.2"/>
    <n v="1"/>
  </r>
  <r>
    <s v="NuevaFactura5995"/>
    <x v="1"/>
    <x v="1"/>
    <x v="1"/>
    <x v="1"/>
    <x v="5"/>
    <n v="56.5"/>
    <n v="1"/>
    <n v="2.8250000000000002"/>
    <n v="59.325000000000003"/>
    <d v="2019-03-13T00:00:00"/>
    <d v="1899-12-30T15:45:00"/>
    <s v="Billetera electrónica"/>
    <n v="56.5"/>
    <n v="2.8250000000000002"/>
    <n v="9.6"/>
    <n v="3"/>
  </r>
  <r>
    <s v="NuevaFactura1103"/>
    <x v="0"/>
    <x v="0"/>
    <x v="1"/>
    <x v="1"/>
    <x v="3"/>
    <n v="86.31"/>
    <n v="7"/>
    <n v="30.208500000000004"/>
    <n v="634.37850000000003"/>
    <d v="2019-02-08T00:00:00"/>
    <d v="1899-12-30T10:37:00"/>
    <s v="Billetera electrónica"/>
    <n v="604.16999999999996"/>
    <n v="30.208500000000001"/>
    <n v="5.3"/>
    <n v="2"/>
  </r>
  <r>
    <s v="NuevaFactura2310"/>
    <x v="0"/>
    <x v="0"/>
    <x v="0"/>
    <x v="1"/>
    <x v="0"/>
    <n v="20.97"/>
    <n v="5"/>
    <n v="5.2424999999999997"/>
    <n v="110.0925"/>
    <d v="2019-01-04T00:00:00"/>
    <d v="1899-12-30T13:21:00"/>
    <s v="Efectivo"/>
    <n v="104.85"/>
    <n v="5.2424999999999997"/>
    <n v="7.8"/>
    <n v="1"/>
  </r>
  <r>
    <s v="NuevaFactura9950"/>
    <x v="2"/>
    <x v="2"/>
    <x v="1"/>
    <x v="0"/>
    <x v="0"/>
    <n v="17.75"/>
    <n v="1"/>
    <n v="0.88750000000000007"/>
    <n v="18.637499999999999"/>
    <d v="2019-01-14T00:00:00"/>
    <d v="1899-12-30T10:38:00"/>
    <s v="Efectivo"/>
    <n v="17.75"/>
    <n v="0.88749999999999996"/>
    <n v="8.6"/>
    <n v="1"/>
  </r>
  <r>
    <s v="NuevaFactura3178"/>
    <x v="0"/>
    <x v="0"/>
    <x v="1"/>
    <x v="0"/>
    <x v="2"/>
    <n v="56.53"/>
    <n v="4"/>
    <n v="11.306000000000001"/>
    <n v="237.42599999999999"/>
    <d v="2019-03-04T00:00:00"/>
    <d v="1899-12-30T19:48:00"/>
    <s v="Billetera electrónica"/>
    <n v="226.12"/>
    <n v="11.305999999999999"/>
    <n v="5.5"/>
    <n v="3"/>
  </r>
  <r>
    <s v="NuevaFactura9383"/>
    <x v="0"/>
    <x v="0"/>
    <x v="1"/>
    <x v="1"/>
    <x v="3"/>
    <n v="42.47"/>
    <n v="1"/>
    <n v="2.1234999999999999"/>
    <n v="44.593499999999999"/>
    <d v="2019-01-02T00:00:00"/>
    <d v="1899-12-30T16:57:00"/>
    <s v="Efectivo"/>
    <n v="42.47"/>
    <n v="2.1234999999999999"/>
    <n v="5.7"/>
    <n v="1"/>
  </r>
  <r>
    <s v="NuevaFactura2574"/>
    <x v="2"/>
    <x v="2"/>
    <x v="0"/>
    <x v="0"/>
    <x v="5"/>
    <n v="58.75"/>
    <n v="6"/>
    <n v="17.625"/>
    <n v="370.125"/>
    <d v="2019-03-24T00:00:00"/>
    <d v="1899-12-30T18:14:00"/>
    <s v="Tarjeta de crédito"/>
    <n v="352.5"/>
    <n v="17.625"/>
    <n v="5.9"/>
    <n v="3"/>
  </r>
  <r>
    <s v="NuevaFactura3631"/>
    <x v="1"/>
    <x v="1"/>
    <x v="0"/>
    <x v="1"/>
    <x v="3"/>
    <n v="80.930000000000007"/>
    <n v="1"/>
    <n v="4.0465000000000009"/>
    <n v="84.976500000000001"/>
    <d v="2019-01-19T00:00:00"/>
    <d v="1899-12-30T16:08:00"/>
    <s v="Tarjeta de crédito"/>
    <n v="80.930000000000007"/>
    <n v="4.0465"/>
    <n v="9"/>
    <n v="1"/>
  </r>
  <r>
    <s v="NuevaFactura6964"/>
    <x v="0"/>
    <x v="0"/>
    <x v="0"/>
    <x v="1"/>
    <x v="4"/>
    <n v="80.959999999999994"/>
    <n v="8"/>
    <n v="32.384"/>
    <n v="680.06399999999996"/>
    <d v="2019-02-17T00:00:00"/>
    <d v="1899-12-30T11:12:00"/>
    <s v="Tarjeta de crédito"/>
    <n v="647.67999999999995"/>
    <n v="32.384"/>
    <n v="7.4"/>
    <n v="2"/>
  </r>
  <r>
    <s v="NuevaFactura6549"/>
    <x v="0"/>
    <x v="0"/>
    <x v="1"/>
    <x v="1"/>
    <x v="2"/>
    <n v="34.729999999999997"/>
    <n v="2"/>
    <n v="3.4729999999999999"/>
    <n v="72.933000000000007"/>
    <d v="2019-03-01T00:00:00"/>
    <d v="1899-12-30T18:14:00"/>
    <s v="Billetera electrónica"/>
    <n v="69.459999999999994"/>
    <n v="3.4729999999999999"/>
    <n v="9.6999999999999993"/>
    <n v="3"/>
  </r>
  <r>
    <s v="NuevaFactura4739"/>
    <x v="2"/>
    <x v="2"/>
    <x v="1"/>
    <x v="1"/>
    <x v="3"/>
    <n v="21.87"/>
    <n v="2"/>
    <n v="2.1870000000000003"/>
    <n v="45.927"/>
    <d v="2019-01-25T00:00:00"/>
    <d v="1899-12-30T14:29:00"/>
    <s v="Billetera electrónica"/>
    <n v="43.74"/>
    <n v="2.1869999999999998"/>
    <n v="6.9"/>
    <n v="1"/>
  </r>
  <r>
    <s v="NuevaFactura2636"/>
    <x v="2"/>
    <x v="2"/>
    <x v="1"/>
    <x v="1"/>
    <x v="1"/>
    <n v="28.38"/>
    <n v="5"/>
    <n v="7.0950000000000006"/>
    <n v="148.995"/>
    <d v="2019-03-06T00:00:00"/>
    <d v="1899-12-30T20:57:00"/>
    <s v="Efectivo"/>
    <n v="141.9"/>
    <n v="7.0949999999999998"/>
    <n v="9.4"/>
    <n v="3"/>
  </r>
  <r>
    <s v="NuevaFactura5894"/>
    <x v="2"/>
    <x v="2"/>
    <x v="0"/>
    <x v="0"/>
    <x v="5"/>
    <n v="22.32"/>
    <n v="4"/>
    <n v="4.4640000000000004"/>
    <n v="93.744"/>
    <d v="2019-03-14T00:00:00"/>
    <d v="1899-12-30T11:16:00"/>
    <s v="Billetera electrónica"/>
    <n v="89.28"/>
    <n v="4.4640000000000004"/>
    <n v="4.0999999999999996"/>
    <n v="3"/>
  </r>
  <r>
    <s v="NuevaFactura7754"/>
    <x v="1"/>
    <x v="1"/>
    <x v="1"/>
    <x v="0"/>
    <x v="5"/>
    <n v="27.02"/>
    <n v="3"/>
    <n v="4.0529999999999999"/>
    <n v="85.113"/>
    <d v="2019-03-02T00:00:00"/>
    <d v="1899-12-30T13:01:00"/>
    <s v="Tarjeta de crédito"/>
    <n v="81.06"/>
    <n v="4.0529999999999999"/>
    <n v="7.1"/>
    <n v="3"/>
  </r>
  <r>
    <s v="NuevaFactura5210"/>
    <x v="1"/>
    <x v="1"/>
    <x v="0"/>
    <x v="1"/>
    <x v="5"/>
    <n v="91.98"/>
    <n v="1"/>
    <n v="4.5990000000000002"/>
    <n v="96.578999999999994"/>
    <d v="2019-03-18T00:00:00"/>
    <d v="1899-12-30T15:29:00"/>
    <s v="Efectivo"/>
    <n v="91.98"/>
    <n v="4.5990000000000002"/>
    <n v="9.8000000000000007"/>
    <n v="3"/>
  </r>
  <r>
    <s v="NuevaFactura1277"/>
    <x v="1"/>
    <x v="1"/>
    <x v="0"/>
    <x v="0"/>
    <x v="2"/>
    <n v="78.38"/>
    <n v="4"/>
    <n v="15.676"/>
    <n v="329.19600000000003"/>
    <d v="2019-03-24T00:00:00"/>
    <d v="1899-12-30T17:56:00"/>
    <s v="Efectivo"/>
    <n v="313.52"/>
    <n v="15.676"/>
    <n v="7.9"/>
    <n v="3"/>
  </r>
  <r>
    <s v="NuevaFactura9185"/>
    <x v="2"/>
    <x v="2"/>
    <x v="0"/>
    <x v="0"/>
    <x v="5"/>
    <n v="22.32"/>
    <n v="4"/>
    <n v="4.4640000000000004"/>
    <n v="93.744"/>
    <d v="2019-03-14T00:00:00"/>
    <d v="1899-12-30T11:16:00"/>
    <s v="Billetera electrónica"/>
    <n v="89.28"/>
    <n v="4.4640000000000004"/>
    <n v="4.0999999999999996"/>
    <n v="3"/>
  </r>
  <r>
    <s v="NuevaFactura1875"/>
    <x v="1"/>
    <x v="1"/>
    <x v="1"/>
    <x v="0"/>
    <x v="4"/>
    <n v="57.29"/>
    <n v="6"/>
    <n v="17.187000000000001"/>
    <n v="360.92700000000002"/>
    <d v="2019-03-21T00:00:00"/>
    <d v="1899-12-30T17:04:00"/>
    <s v="Billetera electrónica"/>
    <n v="343.74"/>
    <n v="17.187000000000001"/>
    <n v="5.9"/>
    <n v="3"/>
  </r>
  <r>
    <s v="NuevaFactura6867"/>
    <x v="1"/>
    <x v="1"/>
    <x v="1"/>
    <x v="0"/>
    <x v="2"/>
    <n v="45.38"/>
    <n v="4"/>
    <n v="9.0760000000000005"/>
    <n v="190.596"/>
    <d v="2019-01-08T00:00:00"/>
    <d v="1899-12-30T13:48:00"/>
    <s v="Tarjeta de crédito"/>
    <n v="181.52"/>
    <n v="9.0760000000000005"/>
    <n v="8.6999999999999993"/>
    <n v="1"/>
  </r>
  <r>
    <s v="NuevaFactura7903"/>
    <x v="0"/>
    <x v="0"/>
    <x v="0"/>
    <x v="0"/>
    <x v="5"/>
    <n v="30.62"/>
    <n v="1"/>
    <n v="1.5310000000000001"/>
    <n v="32.151000000000003"/>
    <d v="2019-02-05T00:00:00"/>
    <d v="1899-12-30T14:14:00"/>
    <s v="Tarjeta de crédito"/>
    <n v="30.62"/>
    <n v="1.5309999999999999"/>
    <n v="4.0999999999999996"/>
    <n v="2"/>
  </r>
  <r>
    <s v="NuevaFactura2880"/>
    <x v="2"/>
    <x v="2"/>
    <x v="0"/>
    <x v="1"/>
    <x v="5"/>
    <n v="60.18"/>
    <n v="4"/>
    <n v="12.036000000000001"/>
    <n v="252.756"/>
    <d v="2019-02-16T00:00:00"/>
    <d v="1899-12-30T18:04:00"/>
    <s v="Tarjeta de crédito"/>
    <n v="240.72"/>
    <n v="12.036"/>
    <n v="9.4"/>
    <n v="2"/>
  </r>
  <r>
    <s v="NuevaFactura5499"/>
    <x v="0"/>
    <x v="0"/>
    <x v="1"/>
    <x v="1"/>
    <x v="2"/>
    <n v="80.08"/>
    <n v="3"/>
    <n v="12.012"/>
    <n v="252.25200000000001"/>
    <d v="2019-02-11T00:00:00"/>
    <d v="1899-12-30T15:29:00"/>
    <s v="Efectivo"/>
    <n v="240.24"/>
    <n v="12.012"/>
    <n v="5.4"/>
    <n v="2"/>
  </r>
  <r>
    <s v="NuevaFactura3093"/>
    <x v="0"/>
    <x v="0"/>
    <x v="0"/>
    <x v="1"/>
    <x v="0"/>
    <n v="91.3"/>
    <n v="1"/>
    <n v="4.5650000000000004"/>
    <n v="95.864999999999995"/>
    <d v="2019-02-14T00:00:00"/>
    <d v="1899-12-30T14:42:00"/>
    <s v="Billetera electrónica"/>
    <n v="91.3"/>
    <n v="4.5650000000000004"/>
    <n v="9.1999999999999993"/>
    <n v="2"/>
  </r>
  <r>
    <s v="NuevaFactura2749"/>
    <x v="2"/>
    <x v="2"/>
    <x v="0"/>
    <x v="1"/>
    <x v="2"/>
    <n v="17.77"/>
    <n v="5"/>
    <n v="4.4424999999999999"/>
    <n v="93.292500000000004"/>
    <d v="2019-02-15T00:00:00"/>
    <d v="1899-12-30T12:42:00"/>
    <s v="Tarjeta de crédito"/>
    <n v="88.85"/>
    <n v="4.4424999999999999"/>
    <n v="5.4"/>
    <n v="2"/>
  </r>
  <r>
    <s v="NuevaFactura2103"/>
    <x v="0"/>
    <x v="0"/>
    <x v="1"/>
    <x v="1"/>
    <x v="2"/>
    <n v="74.67"/>
    <n v="9"/>
    <n v="33.601500000000001"/>
    <n v="705.63149999999996"/>
    <d v="2019-01-22T00:00:00"/>
    <d v="1899-12-30T10:55:00"/>
    <s v="Billetera electrónica"/>
    <n v="672.03"/>
    <n v="33.601500000000001"/>
    <n v="9.4"/>
    <n v="1"/>
  </r>
  <r>
    <s v="NuevaFactura8225"/>
    <x v="0"/>
    <x v="0"/>
    <x v="0"/>
    <x v="1"/>
    <x v="2"/>
    <n v="23.29"/>
    <n v="4"/>
    <n v="4.6580000000000004"/>
    <n v="97.817999999999998"/>
    <d v="2019-03-19T00:00:00"/>
    <d v="1899-12-30T11:52:00"/>
    <s v="Tarjeta de crédito"/>
    <n v="93.16"/>
    <n v="4.6580000000000004"/>
    <n v="5.9"/>
    <n v="3"/>
  </r>
  <r>
    <s v="NuevaFactura9421"/>
    <x v="1"/>
    <x v="1"/>
    <x v="1"/>
    <x v="0"/>
    <x v="1"/>
    <n v="51.32"/>
    <n v="9"/>
    <n v="23.094000000000001"/>
    <n v="484.97399999999999"/>
    <d v="2019-03-14T00:00:00"/>
    <d v="1899-12-30T19:33:00"/>
    <s v="Efectivo"/>
    <n v="461.88"/>
    <n v="23.094000000000001"/>
    <n v="5.6"/>
    <n v="3"/>
  </r>
  <r>
    <s v="NuevaFactura8823"/>
    <x v="2"/>
    <x v="2"/>
    <x v="0"/>
    <x v="1"/>
    <x v="4"/>
    <n v="26.6"/>
    <n v="6"/>
    <n v="7.9800000000000013"/>
    <n v="167.58"/>
    <d v="2019-02-26T00:00:00"/>
    <d v="1899-12-30T15:10:00"/>
    <s v="Billetera electrónica"/>
    <n v="159.6"/>
    <n v="7.98"/>
    <n v="4.9000000000000004"/>
    <n v="2"/>
  </r>
  <r>
    <s v="NuevaFactura3391"/>
    <x v="1"/>
    <x v="1"/>
    <x v="1"/>
    <x v="0"/>
    <x v="5"/>
    <n v="64.989999999999995"/>
    <n v="1"/>
    <n v="3.2494999999999998"/>
    <n v="68.239500000000007"/>
    <d v="2019-01-26T00:00:00"/>
    <d v="1899-12-30T10:06:00"/>
    <s v="Tarjeta de crédito"/>
    <n v="64.989999999999995"/>
    <n v="3.2494999999999998"/>
    <n v="4.5"/>
    <n v="1"/>
  </r>
  <r>
    <s v="NuevaFactura7241"/>
    <x v="0"/>
    <x v="0"/>
    <x v="1"/>
    <x v="0"/>
    <x v="2"/>
    <n v="93.69"/>
    <n v="7"/>
    <n v="32.791499999999999"/>
    <n v="688.62149999999997"/>
    <d v="2019-03-10T00:00:00"/>
    <d v="1899-12-30T18:44:00"/>
    <s v="Tarjeta de crédito"/>
    <n v="655.83"/>
    <n v="32.791499999999999"/>
    <n v="4.5"/>
    <n v="3"/>
  </r>
  <r>
    <s v="NuevaFactura3226"/>
    <x v="0"/>
    <x v="0"/>
    <x v="1"/>
    <x v="0"/>
    <x v="3"/>
    <n v="93.14"/>
    <n v="2"/>
    <n v="9.3140000000000001"/>
    <n v="195.59399999999999"/>
    <d v="2019-01-20T00:00:00"/>
    <d v="1899-12-30T18:09:00"/>
    <s v="Billetera electrónica"/>
    <n v="186.28"/>
    <n v="9.3140000000000001"/>
    <n v="4.0999999999999996"/>
    <n v="1"/>
  </r>
  <r>
    <s v="NuevaFactura3583"/>
    <x v="2"/>
    <x v="2"/>
    <x v="1"/>
    <x v="1"/>
    <x v="4"/>
    <n v="39.9"/>
    <n v="10"/>
    <n v="19.950000000000003"/>
    <n v="418.95"/>
    <d v="2019-02-20T00:00:00"/>
    <d v="1899-12-30T15:24:00"/>
    <s v="Tarjeta de crédito"/>
    <n v="399"/>
    <n v="19.95"/>
    <n v="5.9"/>
    <n v="2"/>
  </r>
  <r>
    <s v="NuevaFactura2566"/>
    <x v="0"/>
    <x v="0"/>
    <x v="0"/>
    <x v="0"/>
    <x v="5"/>
    <n v="63.88"/>
    <n v="8"/>
    <n v="25.552000000000003"/>
    <n v="536.59199999999998"/>
    <d v="2019-01-20T00:00:00"/>
    <d v="1899-12-30T17:48:00"/>
    <s v="Billetera electrónica"/>
    <n v="511.04"/>
    <n v="25.552"/>
    <n v="9.9"/>
    <n v="1"/>
  </r>
  <r>
    <s v="NuevaFactura9116"/>
    <x v="2"/>
    <x v="2"/>
    <x v="0"/>
    <x v="1"/>
    <x v="1"/>
    <n v="19.239999999999998"/>
    <n v="9"/>
    <n v="8.6579999999999995"/>
    <n v="181.81800000000001"/>
    <d v="2019-03-04T00:00:00"/>
    <d v="1899-12-30T16:28:00"/>
    <s v="Efectivo"/>
    <n v="173.16"/>
    <n v="8.6579999999999995"/>
    <n v="8"/>
    <n v="3"/>
  </r>
  <r>
    <s v="NuevaFactura7204"/>
    <x v="1"/>
    <x v="1"/>
    <x v="0"/>
    <x v="0"/>
    <x v="2"/>
    <n v="10.53"/>
    <n v="5"/>
    <n v="2.6325000000000003"/>
    <n v="55.282499999999999"/>
    <d v="2019-01-30T00:00:00"/>
    <d v="1899-12-30T14:43:00"/>
    <s v="Tarjeta de crédito"/>
    <n v="52.65"/>
    <n v="2.6324999999999998"/>
    <n v="5.8"/>
    <n v="1"/>
  </r>
  <r>
    <s v="NuevaFactura7940"/>
    <x v="1"/>
    <x v="1"/>
    <x v="1"/>
    <x v="0"/>
    <x v="1"/>
    <n v="26.61"/>
    <n v="2"/>
    <n v="2.661"/>
    <n v="55.881"/>
    <d v="2019-03-19T00:00:00"/>
    <d v="1899-12-30T14:35:00"/>
    <s v="Efectivo"/>
    <n v="53.22"/>
    <n v="2.661"/>
    <n v="4.2"/>
    <n v="3"/>
  </r>
  <r>
    <s v="NuevaFactura4812"/>
    <x v="2"/>
    <x v="2"/>
    <x v="0"/>
    <x v="1"/>
    <x v="1"/>
    <n v="40.299999999999997"/>
    <n v="10"/>
    <n v="20.150000000000002"/>
    <n v="423.15"/>
    <d v="2019-01-24T00:00:00"/>
    <d v="1899-12-30T17:37:00"/>
    <s v="Tarjeta de crédito"/>
    <n v="403"/>
    <n v="20.149999999999999"/>
    <n v="7"/>
    <n v="1"/>
  </r>
  <r>
    <s v="NuevaFactura5995"/>
    <x v="2"/>
    <x v="2"/>
    <x v="1"/>
    <x v="1"/>
    <x v="1"/>
    <n v="87.08"/>
    <n v="7"/>
    <n v="30.477999999999998"/>
    <n v="640.03800000000001"/>
    <d v="2019-01-26T00:00:00"/>
    <d v="1899-12-30T15:17:00"/>
    <s v="Efectivo"/>
    <n v="609.55999999999995"/>
    <n v="30.478000000000002"/>
    <n v="5.5"/>
    <n v="1"/>
  </r>
  <r>
    <s v="NuevaFactura8020"/>
    <x v="0"/>
    <x v="0"/>
    <x v="1"/>
    <x v="0"/>
    <x v="1"/>
    <n v="46.95"/>
    <n v="5"/>
    <n v="11.737500000000001"/>
    <n v="246.48750000000001"/>
    <d v="2019-02-12T00:00:00"/>
    <d v="1899-12-30T10:25:00"/>
    <s v="Billetera electrónica"/>
    <n v="234.75"/>
    <n v="11.737500000000001"/>
    <n v="7.1"/>
    <n v="2"/>
  </r>
  <r>
    <s v="NuevaFactura4212"/>
    <x v="1"/>
    <x v="1"/>
    <x v="0"/>
    <x v="1"/>
    <x v="0"/>
    <n v="65.31"/>
    <n v="7"/>
    <n v="22.858500000000003"/>
    <n v="480.02850000000001"/>
    <d v="2019-03-05T00:00:00"/>
    <d v="1899-12-30T18:02:00"/>
    <s v="Tarjeta de crédito"/>
    <n v="457.17"/>
    <n v="22.858499999999999"/>
    <n v="4.2"/>
    <n v="3"/>
  </r>
  <r>
    <s v="NuevaFactura1455"/>
    <x v="2"/>
    <x v="2"/>
    <x v="1"/>
    <x v="1"/>
    <x v="5"/>
    <n v="33.520000000000003"/>
    <n v="1"/>
    <n v="1.6760000000000002"/>
    <n v="35.195999999999998"/>
    <d v="2019-02-08T00:00:00"/>
    <d v="1899-12-30T15:31:00"/>
    <s v="Efectivo"/>
    <n v="33.520000000000003"/>
    <n v="1.6759999999999999"/>
    <n v="6.7"/>
    <n v="2"/>
  </r>
  <r>
    <s v="NuevaFactura5309"/>
    <x v="1"/>
    <x v="1"/>
    <x v="1"/>
    <x v="0"/>
    <x v="3"/>
    <n v="22.38"/>
    <n v="1"/>
    <n v="1.119"/>
    <n v="23.498999999999999"/>
    <d v="2019-01-30T00:00:00"/>
    <d v="1899-12-30T17:08:00"/>
    <s v="Tarjeta de crédito"/>
    <n v="22.38"/>
    <n v="1.119"/>
    <n v="8.6"/>
    <n v="1"/>
  </r>
  <r>
    <s v="NuevaFactura3884"/>
    <x v="1"/>
    <x v="1"/>
    <x v="0"/>
    <x v="0"/>
    <x v="4"/>
    <n v="38.6"/>
    <n v="3"/>
    <n v="5.7900000000000009"/>
    <n v="121.59"/>
    <d v="2019-03-28T00:00:00"/>
    <d v="1899-12-30T13:57:00"/>
    <s v="Billetera electrónica"/>
    <n v="115.8"/>
    <n v="5.79"/>
    <n v="7.5"/>
    <n v="3"/>
  </r>
  <r>
    <s v="NuevaFactura9922"/>
    <x v="2"/>
    <x v="2"/>
    <x v="1"/>
    <x v="0"/>
    <x v="4"/>
    <n v="57.34"/>
    <n v="3"/>
    <n v="8.6010000000000009"/>
    <n v="180.62100000000001"/>
    <d v="2019-03-10T00:00:00"/>
    <d v="1899-12-30T18:59:00"/>
    <s v="Tarjeta de crédito"/>
    <n v="172.02"/>
    <n v="8.6010000000000009"/>
    <n v="7.9"/>
    <n v="3"/>
  </r>
  <r>
    <s v="NuevaFactura1987"/>
    <x v="2"/>
    <x v="2"/>
    <x v="0"/>
    <x v="1"/>
    <x v="0"/>
    <n v="39.909999999999997"/>
    <n v="3"/>
    <n v="5.9864999999999995"/>
    <n v="125.7165"/>
    <d v="2019-02-21T00:00:00"/>
    <d v="1899-12-30T12:40:00"/>
    <s v="Billetera electrónica"/>
    <n v="119.73"/>
    <n v="5.9865000000000004"/>
    <n v="9.3000000000000007"/>
    <n v="2"/>
  </r>
  <r>
    <s v="NuevaFactura6587"/>
    <x v="1"/>
    <x v="1"/>
    <x v="1"/>
    <x v="0"/>
    <x v="2"/>
    <n v="44.01"/>
    <n v="8"/>
    <n v="17.603999999999999"/>
    <n v="369.68400000000003"/>
    <d v="2019-03-03T00:00:00"/>
    <d v="1899-12-30T17:36:00"/>
    <s v="Efectivo"/>
    <n v="352.08"/>
    <n v="17.603999999999999"/>
    <n v="8.8000000000000007"/>
    <n v="3"/>
  </r>
  <r>
    <s v="NuevaFactura6968"/>
    <x v="0"/>
    <x v="0"/>
    <x v="1"/>
    <x v="1"/>
    <x v="0"/>
    <n v="58.15"/>
    <n v="4"/>
    <n v="11.63"/>
    <n v="244.23"/>
    <d v="2019-01-23T00:00:00"/>
    <d v="1899-12-30T17:44:00"/>
    <s v="Efectivo"/>
    <n v="232.6"/>
    <n v="11.63"/>
    <n v="8.4"/>
    <n v="1"/>
  </r>
  <r>
    <s v="NuevaFactura3734"/>
    <x v="0"/>
    <x v="0"/>
    <x v="0"/>
    <x v="1"/>
    <x v="5"/>
    <n v="17.940000000000001"/>
    <n v="5"/>
    <n v="4.4850000000000003"/>
    <n v="94.185000000000002"/>
    <d v="2019-01-23T00:00:00"/>
    <d v="1899-12-30T14:04:00"/>
    <s v="Billetera electrónica"/>
    <n v="89.7"/>
    <n v="4.4850000000000003"/>
    <n v="6.8"/>
    <n v="1"/>
  </r>
  <r>
    <s v="NuevaFactura3809"/>
    <x v="0"/>
    <x v="0"/>
    <x v="1"/>
    <x v="0"/>
    <x v="2"/>
    <n v="12.03"/>
    <n v="2"/>
    <n v="1.2030000000000001"/>
    <n v="25.263000000000002"/>
    <d v="2019-01-27T00:00:00"/>
    <d v="1899-12-30T15:51:00"/>
    <s v="Efectivo"/>
    <n v="24.06"/>
    <n v="1.2030000000000001"/>
    <n v="5.0999999999999996"/>
    <n v="1"/>
  </r>
  <r>
    <s v="NuevaFactura5384"/>
    <x v="0"/>
    <x v="0"/>
    <x v="1"/>
    <x v="1"/>
    <x v="5"/>
    <n v="83.24"/>
    <n v="9"/>
    <n v="37.457999999999998"/>
    <n v="786.61800000000005"/>
    <d v="2019-01-29T00:00:00"/>
    <d v="1899-12-30T11:56:00"/>
    <s v="Tarjeta de crédito"/>
    <n v="749.16"/>
    <n v="37.457999999999998"/>
    <n v="7.4"/>
    <n v="1"/>
  </r>
  <r>
    <s v="NuevaFactura4907"/>
    <x v="1"/>
    <x v="1"/>
    <x v="0"/>
    <x v="1"/>
    <x v="0"/>
    <n v="43.7"/>
    <n v="2"/>
    <n v="4.37"/>
    <n v="91.77"/>
    <d v="2019-03-26T00:00:00"/>
    <d v="1899-12-30T18:03:00"/>
    <s v="Efectivo"/>
    <n v="87.4"/>
    <n v="4.37"/>
    <n v="4.9000000000000004"/>
    <n v="3"/>
  </r>
  <r>
    <s v="NuevaFactura7723"/>
    <x v="0"/>
    <x v="0"/>
    <x v="0"/>
    <x v="0"/>
    <x v="1"/>
    <n v="17.420000000000002"/>
    <n v="10"/>
    <n v="8.7100000000000009"/>
    <n v="182.91"/>
    <d v="2019-02-22T00:00:00"/>
    <d v="1899-12-30T12:30:00"/>
    <s v="Billetera electrónica"/>
    <n v="174.2"/>
    <n v="8.7100000000000009"/>
    <n v="7"/>
    <n v="2"/>
  </r>
  <r>
    <s v="NuevaFactura5892"/>
    <x v="1"/>
    <x v="1"/>
    <x v="0"/>
    <x v="0"/>
    <x v="2"/>
    <n v="12.73"/>
    <n v="2"/>
    <n v="1.2730000000000001"/>
    <n v="26.733000000000001"/>
    <d v="2019-02-22T00:00:00"/>
    <d v="1899-12-30T12:10:00"/>
    <s v="Tarjeta de crédito"/>
    <n v="25.46"/>
    <n v="1.2729999999999999"/>
    <n v="5.2"/>
    <n v="2"/>
  </r>
  <r>
    <s v="NuevaFactura1824"/>
    <x v="0"/>
    <x v="0"/>
    <x v="0"/>
    <x v="1"/>
    <x v="4"/>
    <n v="80.959999999999994"/>
    <n v="8"/>
    <n v="32.384"/>
    <n v="680.06399999999996"/>
    <d v="2019-02-17T00:00:00"/>
    <d v="1899-12-30T11:12:00"/>
    <s v="Tarjeta de crédito"/>
    <n v="647.67999999999995"/>
    <n v="32.384"/>
    <n v="7.4"/>
    <n v="2"/>
  </r>
  <r>
    <s v="NuevaFactura8923"/>
    <x v="0"/>
    <x v="0"/>
    <x v="0"/>
    <x v="1"/>
    <x v="1"/>
    <n v="20.89"/>
    <n v="2"/>
    <n v="2.089"/>
    <n v="43.869"/>
    <d v="2019-02-05T00:00:00"/>
    <d v="1899-12-30T18:45:00"/>
    <s v="Efectivo"/>
    <n v="41.78"/>
    <n v="2.089"/>
    <n v="9.8000000000000007"/>
    <n v="2"/>
  </r>
  <r>
    <s v="NuevaFactura9287"/>
    <x v="1"/>
    <x v="1"/>
    <x v="1"/>
    <x v="1"/>
    <x v="5"/>
    <n v="64.260000000000005"/>
    <n v="7"/>
    <n v="22.491000000000003"/>
    <n v="472.31099999999998"/>
    <d v="2019-02-09T00:00:00"/>
    <d v="1899-12-30T10:00:00"/>
    <s v="Efectivo"/>
    <n v="449.82"/>
    <n v="22.491"/>
    <n v="5.7"/>
    <n v="2"/>
  </r>
  <r>
    <s v="NuevaFactura8727"/>
    <x v="2"/>
    <x v="2"/>
    <x v="1"/>
    <x v="1"/>
    <x v="5"/>
    <n v="39.21"/>
    <n v="4"/>
    <n v="7.8420000000000005"/>
    <n v="164.68199999999999"/>
    <d v="2019-01-16T00:00:00"/>
    <d v="1899-12-30T20:03:00"/>
    <s v="Tarjeta de crédito"/>
    <n v="156.84"/>
    <n v="7.8419999999999996"/>
    <n v="9"/>
    <n v="1"/>
  </r>
  <r>
    <s v="NuevaFactura8847"/>
    <x v="2"/>
    <x v="2"/>
    <x v="0"/>
    <x v="1"/>
    <x v="0"/>
    <n v="61.29"/>
    <n v="5"/>
    <n v="15.3225"/>
    <n v="321.77249999999998"/>
    <d v="2019-03-29T00:00:00"/>
    <d v="1899-12-30T14:28:00"/>
    <s v="Efectivo"/>
    <n v="306.45"/>
    <n v="15.3225"/>
    <n v="7"/>
    <n v="3"/>
  </r>
  <r>
    <s v="NuevaFactura2664"/>
    <x v="1"/>
    <x v="1"/>
    <x v="1"/>
    <x v="1"/>
    <x v="1"/>
    <n v="30.61"/>
    <n v="6"/>
    <n v="9.1829999999999998"/>
    <n v="192.84299999999999"/>
    <d v="2019-03-12T00:00:00"/>
    <d v="1899-12-30T20:36:00"/>
    <s v="Efectivo"/>
    <n v="183.66"/>
    <n v="9.1829999999999998"/>
    <n v="9.3000000000000007"/>
    <n v="3"/>
  </r>
  <r>
    <s v="NuevaFactura9641"/>
    <x v="2"/>
    <x v="2"/>
    <x v="1"/>
    <x v="1"/>
    <x v="1"/>
    <n v="22.01"/>
    <n v="6"/>
    <n v="6.6030000000000006"/>
    <n v="138.66300000000001"/>
    <d v="2019-01-02T00:00:00"/>
    <d v="1899-12-30T18:50:00"/>
    <s v="Efectivo"/>
    <n v="132.06"/>
    <n v="6.6029999999999998"/>
    <n v="7.6"/>
    <n v="1"/>
  </r>
  <r>
    <s v="NuevaFactura4099"/>
    <x v="1"/>
    <x v="1"/>
    <x v="1"/>
    <x v="0"/>
    <x v="1"/>
    <n v="12.45"/>
    <n v="6"/>
    <n v="3.7349999999999994"/>
    <n v="78.435000000000002"/>
    <d v="2019-02-09T00:00:00"/>
    <d v="1899-12-30T13:11:00"/>
    <s v="Efectivo"/>
    <n v="74.7"/>
    <n v="3.7349999999999999"/>
    <n v="4.0999999999999996"/>
    <n v="2"/>
  </r>
  <r>
    <s v="NuevaFactura1764"/>
    <x v="0"/>
    <x v="0"/>
    <x v="1"/>
    <x v="1"/>
    <x v="0"/>
    <n v="65.180000000000007"/>
    <n v="3"/>
    <n v="9.777000000000001"/>
    <n v="205.31700000000001"/>
    <d v="2019-02-25T00:00:00"/>
    <d v="1899-12-30T20:35:00"/>
    <s v="Tarjeta de crédito"/>
    <n v="195.54"/>
    <n v="9.7769999999999992"/>
    <n v="6.3"/>
    <n v="2"/>
  </r>
  <r>
    <s v="NuevaFactura1877"/>
    <x v="2"/>
    <x v="2"/>
    <x v="1"/>
    <x v="0"/>
    <x v="5"/>
    <n v="81.37"/>
    <n v="2"/>
    <n v="8.1370000000000005"/>
    <n v="170.87700000000001"/>
    <d v="2019-01-26T00:00:00"/>
    <d v="1899-12-30T19:28:00"/>
    <s v="Efectivo"/>
    <n v="162.74"/>
    <n v="8.1370000000000005"/>
    <n v="6.5"/>
    <n v="1"/>
  </r>
  <r>
    <s v="NuevaFactura5601"/>
    <x v="0"/>
    <x v="0"/>
    <x v="1"/>
    <x v="1"/>
    <x v="5"/>
    <n v="77.02"/>
    <n v="5"/>
    <n v="19.254999999999999"/>
    <n v="404.35500000000002"/>
    <d v="2019-02-03T00:00:00"/>
    <d v="1899-12-30T15:59:00"/>
    <s v="Efectivo"/>
    <n v="385.1"/>
    <n v="19.254999999999999"/>
    <n v="5.5"/>
    <n v="2"/>
  </r>
  <r>
    <s v="NuevaFactura4046"/>
    <x v="0"/>
    <x v="0"/>
    <x v="0"/>
    <x v="1"/>
    <x v="5"/>
    <n v="19.7"/>
    <n v="1"/>
    <n v="0.98499999999999999"/>
    <n v="20.684999999999999"/>
    <d v="2019-02-08T00:00:00"/>
    <d v="1899-12-30T11:39:00"/>
    <s v="Billetera electrónica"/>
    <n v="19.7"/>
    <n v="0.98499999999999999"/>
    <n v="9.5"/>
    <n v="2"/>
  </r>
  <r>
    <s v="NuevaFactura3406"/>
    <x v="1"/>
    <x v="1"/>
    <x v="1"/>
    <x v="1"/>
    <x v="5"/>
    <n v="42.08"/>
    <n v="6"/>
    <n v="12.624000000000001"/>
    <n v="265.10399999999998"/>
    <d v="2019-01-29T00:00:00"/>
    <d v="1899-12-30T12:25:00"/>
    <s v="Efectivo"/>
    <n v="252.48"/>
    <n v="12.624000000000001"/>
    <n v="8.9"/>
    <n v="1"/>
  </r>
  <r>
    <s v="NuevaFactura9271"/>
    <x v="2"/>
    <x v="2"/>
    <x v="1"/>
    <x v="0"/>
    <x v="0"/>
    <n v="73.41"/>
    <n v="3"/>
    <n v="11.0115"/>
    <n v="231.2415"/>
    <d v="2019-03-02T00:00:00"/>
    <d v="1899-12-30T13:10:00"/>
    <s v="Billetera electrónica"/>
    <n v="220.23"/>
    <n v="11.0115"/>
    <n v="4"/>
    <n v="3"/>
  </r>
  <r>
    <s v="NuevaFactura5534"/>
    <x v="1"/>
    <x v="1"/>
    <x v="1"/>
    <x v="0"/>
    <x v="3"/>
    <n v="83.14"/>
    <n v="7"/>
    <n v="29.099000000000004"/>
    <n v="611.07899999999995"/>
    <d v="2019-01-10T00:00:00"/>
    <d v="1899-12-30T10:31:00"/>
    <s v="Tarjeta de crédito"/>
    <n v="581.98"/>
    <n v="29.099"/>
    <n v="6.6"/>
    <n v="1"/>
  </r>
  <r>
    <s v="NuevaFactura1565"/>
    <x v="0"/>
    <x v="0"/>
    <x v="0"/>
    <x v="1"/>
    <x v="4"/>
    <n v="18.850000000000001"/>
    <n v="10"/>
    <n v="9.4250000000000007"/>
    <n v="197.92500000000001"/>
    <d v="2019-02-27T00:00:00"/>
    <d v="1899-12-30T18:24:00"/>
    <s v="Billetera electrónica"/>
    <n v="188.5"/>
    <n v="9.4250000000000007"/>
    <n v="5.6"/>
    <n v="2"/>
  </r>
  <r>
    <s v="NuevaFactura1596"/>
    <x v="2"/>
    <x v="2"/>
    <x v="0"/>
    <x v="1"/>
    <x v="2"/>
    <n v="36.909999999999997"/>
    <n v="7"/>
    <n v="12.918500000000002"/>
    <n v="271.2885"/>
    <d v="2019-02-10T00:00:00"/>
    <d v="1899-12-30T13:51:00"/>
    <s v="Billetera electrónica"/>
    <n v="258.37"/>
    <n v="12.9185"/>
    <n v="6.7"/>
    <n v="2"/>
  </r>
  <r>
    <s v="NuevaFactura9089"/>
    <x v="0"/>
    <x v="0"/>
    <x v="1"/>
    <x v="1"/>
    <x v="5"/>
    <n v="83.24"/>
    <n v="9"/>
    <n v="37.457999999999998"/>
    <n v="786.61800000000005"/>
    <d v="2019-01-29T00:00:00"/>
    <d v="1899-12-30T11:56:00"/>
    <s v="Tarjeta de crédito"/>
    <n v="749.16"/>
    <n v="37.457999999999998"/>
    <n v="7.4"/>
    <n v="1"/>
  </r>
  <r>
    <s v="NuevaFactura2418"/>
    <x v="1"/>
    <x v="1"/>
    <x v="1"/>
    <x v="1"/>
    <x v="5"/>
    <n v="60.74"/>
    <n v="7"/>
    <n v="21.259"/>
    <n v="446.43900000000002"/>
    <d v="2019-01-18T00:00:00"/>
    <d v="1899-12-30T16:23:00"/>
    <s v="Billetera electrónica"/>
    <n v="425.18"/>
    <n v="21.259"/>
    <n v="5"/>
    <n v="1"/>
  </r>
  <r>
    <s v="NuevaFactura4538"/>
    <x v="2"/>
    <x v="2"/>
    <x v="1"/>
    <x v="1"/>
    <x v="2"/>
    <n v="13.59"/>
    <n v="9"/>
    <n v="6.1155000000000008"/>
    <n v="128.4255"/>
    <d v="2019-03-15T00:00:00"/>
    <d v="1899-12-30T10:26:00"/>
    <s v="Efectivo"/>
    <n v="122.31"/>
    <n v="6.1154999999999999"/>
    <n v="5.8"/>
    <n v="3"/>
  </r>
  <r>
    <s v="NuevaFactura5915"/>
    <x v="0"/>
    <x v="0"/>
    <x v="1"/>
    <x v="0"/>
    <x v="2"/>
    <n v="93.12"/>
    <n v="8"/>
    <n v="37.248000000000005"/>
    <n v="782.20799999999997"/>
    <d v="2019-02-07T00:00:00"/>
    <d v="1899-12-30T10:09:00"/>
    <s v="Efectivo"/>
    <n v="744.96"/>
    <n v="37.247999999999998"/>
    <n v="6.8"/>
    <n v="2"/>
  </r>
  <r>
    <s v="NuevaFactura2320"/>
    <x v="0"/>
    <x v="0"/>
    <x v="0"/>
    <x v="1"/>
    <x v="2"/>
    <n v="19.36"/>
    <n v="9"/>
    <n v="8.7120000000000015"/>
    <n v="182.952"/>
    <d v="2019-01-18T00:00:00"/>
    <d v="1899-12-30T18:43:00"/>
    <s v="Billetera electrónica"/>
    <n v="174.24"/>
    <n v="8.7119999999999997"/>
    <n v="8.6999999999999993"/>
    <n v="1"/>
  </r>
  <r>
    <s v="NuevaFactura8933"/>
    <x v="0"/>
    <x v="0"/>
    <x v="0"/>
    <x v="1"/>
    <x v="1"/>
    <n v="92.6"/>
    <n v="7"/>
    <n v="32.409999999999997"/>
    <n v="680.61"/>
    <d v="2019-02-27T00:00:00"/>
    <d v="1899-12-30T12:52:00"/>
    <s v="Tarjeta de crédito"/>
    <n v="648.20000000000005"/>
    <n v="32.409999999999997"/>
    <n v="9.3000000000000007"/>
    <n v="2"/>
  </r>
  <r>
    <s v="NuevaFactura9065"/>
    <x v="2"/>
    <x v="2"/>
    <x v="0"/>
    <x v="1"/>
    <x v="3"/>
    <n v="78.069999999999993"/>
    <n v="9"/>
    <n v="35.131499999999996"/>
    <n v="737.76149999999996"/>
    <d v="2019-01-28T00:00:00"/>
    <d v="1899-12-30T12:43:00"/>
    <s v="Efectivo"/>
    <n v="702.63"/>
    <n v="35.131500000000003"/>
    <n v="4.5"/>
    <n v="1"/>
  </r>
  <r>
    <s v="NuevaFactura9055"/>
    <x v="1"/>
    <x v="1"/>
    <x v="1"/>
    <x v="1"/>
    <x v="2"/>
    <n v="55.73"/>
    <n v="6"/>
    <n v="16.719000000000001"/>
    <n v="351.09899999999999"/>
    <d v="2019-02-24T00:00:00"/>
    <d v="1899-12-30T10:55:00"/>
    <s v="Billetera electrónica"/>
    <n v="334.38"/>
    <n v="16.719000000000001"/>
    <n v="7"/>
    <n v="2"/>
  </r>
  <r>
    <s v="NuevaFactura6902"/>
    <x v="1"/>
    <x v="1"/>
    <x v="0"/>
    <x v="1"/>
    <x v="5"/>
    <n v="96.98"/>
    <n v="4"/>
    <n v="19.396000000000001"/>
    <n v="407.31599999999997"/>
    <d v="2019-02-06T00:00:00"/>
    <d v="1899-12-30T17:20:00"/>
    <s v="Billetera electrónica"/>
    <n v="387.92"/>
    <n v="19.396000000000001"/>
    <n v="9.4"/>
    <n v="2"/>
  </r>
  <r>
    <s v="NuevaFactura9371"/>
    <x v="0"/>
    <x v="0"/>
    <x v="0"/>
    <x v="0"/>
    <x v="0"/>
    <n v="74.69"/>
    <n v="7"/>
    <n v="26.141499999999997"/>
    <n v="548.97149999999999"/>
    <d v="2019-01-05T00:00:00"/>
    <d v="1899-12-30T13:08:00"/>
    <s v="Billetera electrónica"/>
    <n v="522.83000000000004"/>
    <n v="26.141500000000001"/>
    <n v="9.1"/>
    <n v="1"/>
  </r>
  <r>
    <s v="NuevaFactura8077"/>
    <x v="1"/>
    <x v="1"/>
    <x v="1"/>
    <x v="1"/>
    <x v="5"/>
    <n v="78.55"/>
    <n v="9"/>
    <n v="35.347499999999997"/>
    <n v="742.29750000000001"/>
    <d v="2019-03-01T00:00:00"/>
    <d v="1899-12-30T13:22:00"/>
    <s v="Efectivo"/>
    <n v="706.95"/>
    <n v="35.347499999999997"/>
    <n v="7.2"/>
    <n v="3"/>
  </r>
  <r>
    <s v="NuevaFactura4930"/>
    <x v="0"/>
    <x v="0"/>
    <x v="0"/>
    <x v="1"/>
    <x v="1"/>
    <n v="92.6"/>
    <n v="7"/>
    <n v="32.409999999999997"/>
    <n v="680.61"/>
    <d v="2019-02-27T00:00:00"/>
    <d v="1899-12-30T12:52:00"/>
    <s v="Tarjeta de crédito"/>
    <n v="648.20000000000005"/>
    <n v="32.409999999999997"/>
    <n v="9.3000000000000007"/>
    <n v="2"/>
  </r>
  <r>
    <s v="NuevaFactura8692"/>
    <x v="1"/>
    <x v="1"/>
    <x v="1"/>
    <x v="0"/>
    <x v="3"/>
    <n v="95.44"/>
    <n v="10"/>
    <n v="47.72"/>
    <n v="1002.12"/>
    <d v="2019-01-09T00:00:00"/>
    <d v="1899-12-30T13:45:00"/>
    <s v="Efectivo"/>
    <n v="954.4"/>
    <n v="47.72"/>
    <n v="5.2"/>
    <n v="1"/>
  </r>
  <r>
    <s v="NuevaFactura2819"/>
    <x v="2"/>
    <x v="2"/>
    <x v="0"/>
    <x v="1"/>
    <x v="3"/>
    <n v="78.069999999999993"/>
    <n v="9"/>
    <n v="35.131499999999996"/>
    <n v="737.76149999999996"/>
    <d v="2019-01-28T00:00:00"/>
    <d v="1899-12-30T12:43:00"/>
    <s v="Efectivo"/>
    <n v="702.63"/>
    <n v="35.131500000000003"/>
    <n v="4.5"/>
    <n v="1"/>
  </r>
  <r>
    <s v="NuevaFactura7498"/>
    <x v="1"/>
    <x v="1"/>
    <x v="0"/>
    <x v="0"/>
    <x v="2"/>
    <n v="78.38"/>
    <n v="4"/>
    <n v="15.676"/>
    <n v="329.19600000000003"/>
    <d v="2019-03-24T00:00:00"/>
    <d v="1899-12-30T17:56:00"/>
    <s v="Efectivo"/>
    <n v="313.52"/>
    <n v="15.676"/>
    <n v="7.9"/>
    <n v="3"/>
  </r>
  <r>
    <s v="NuevaFactura4555"/>
    <x v="0"/>
    <x v="0"/>
    <x v="1"/>
    <x v="0"/>
    <x v="5"/>
    <n v="81.91"/>
    <n v="2"/>
    <n v="8.1910000000000007"/>
    <n v="172.011"/>
    <d v="2019-03-05T00:00:00"/>
    <d v="1899-12-30T17:43:00"/>
    <s v="Efectivo"/>
    <n v="163.82"/>
    <n v="8.1910000000000007"/>
    <n v="7.8"/>
    <n v="3"/>
  </r>
  <r>
    <s v="NuevaFactura6056"/>
    <x v="1"/>
    <x v="1"/>
    <x v="0"/>
    <x v="0"/>
    <x v="5"/>
    <n v="73.38"/>
    <n v="7"/>
    <n v="25.683"/>
    <n v="539.34299999999996"/>
    <d v="2019-02-10T00:00:00"/>
    <d v="1899-12-30T13:56:00"/>
    <s v="Efectivo"/>
    <n v="513.66"/>
    <n v="25.683"/>
    <n v="9.5"/>
    <n v="2"/>
  </r>
  <r>
    <s v="NuevaFactura2584"/>
    <x v="2"/>
    <x v="2"/>
    <x v="0"/>
    <x v="0"/>
    <x v="3"/>
    <n v="39.119999999999997"/>
    <n v="1"/>
    <n v="1.956"/>
    <n v="41.076000000000001"/>
    <d v="2019-03-26T00:00:00"/>
    <d v="1899-12-30T11:02:00"/>
    <s v="Tarjeta de crédito"/>
    <n v="39.119999999999997"/>
    <n v="1.956"/>
    <n v="9.6"/>
    <n v="3"/>
  </r>
  <r>
    <s v="NuevaFactura9156"/>
    <x v="1"/>
    <x v="1"/>
    <x v="0"/>
    <x v="1"/>
    <x v="5"/>
    <n v="15.43"/>
    <n v="1"/>
    <n v="0.77150000000000007"/>
    <n v="16.201499999999999"/>
    <d v="2019-01-25T00:00:00"/>
    <d v="1899-12-30T15:46:00"/>
    <s v="Tarjeta de crédito"/>
    <n v="15.43"/>
    <n v="0.77149999999999996"/>
    <n v="6.1"/>
    <n v="1"/>
  </r>
  <r>
    <s v="NuevaFactura7949"/>
    <x v="0"/>
    <x v="0"/>
    <x v="0"/>
    <x v="1"/>
    <x v="2"/>
    <n v="60.01"/>
    <n v="4"/>
    <n v="12.002000000000001"/>
    <n v="252.042"/>
    <d v="2019-01-25T00:00:00"/>
    <d v="1899-12-30T15:54:00"/>
    <s v="Efectivo"/>
    <n v="240.04"/>
    <n v="12.002000000000001"/>
    <n v="4.5"/>
    <n v="1"/>
  </r>
  <r>
    <s v="NuevaFactura3186"/>
    <x v="2"/>
    <x v="2"/>
    <x v="0"/>
    <x v="0"/>
    <x v="1"/>
    <n v="35.74"/>
    <n v="8"/>
    <n v="14.296000000000001"/>
    <n v="300.21600000000001"/>
    <d v="2019-02-17T00:00:00"/>
    <d v="1899-12-30T15:28:00"/>
    <s v="Billetera electrónica"/>
    <n v="285.92"/>
    <n v="14.295999999999999"/>
    <n v="4.9000000000000004"/>
    <n v="2"/>
  </r>
  <r>
    <s v="NuevaFactura3624"/>
    <x v="0"/>
    <x v="0"/>
    <x v="1"/>
    <x v="1"/>
    <x v="3"/>
    <n v="42.47"/>
    <n v="1"/>
    <n v="2.1234999999999999"/>
    <n v="44.593499999999999"/>
    <d v="2019-01-02T00:00:00"/>
    <d v="1899-12-30T16:57:00"/>
    <s v="Efectivo"/>
    <n v="42.47"/>
    <n v="2.1234999999999999"/>
    <n v="5.7"/>
    <n v="1"/>
  </r>
  <r>
    <s v="NuevaFactura8647"/>
    <x v="2"/>
    <x v="2"/>
    <x v="0"/>
    <x v="1"/>
    <x v="1"/>
    <n v="72.17"/>
    <n v="1"/>
    <n v="3.6085000000000003"/>
    <n v="75.778499999999994"/>
    <d v="2019-01-04T00:00:00"/>
    <d v="1899-12-30T19:40:00"/>
    <s v="Efectivo"/>
    <n v="72.17"/>
    <n v="3.6084999999999998"/>
    <n v="6.1"/>
    <n v="1"/>
  </r>
  <r>
    <s v="NuevaFactura1385"/>
    <x v="0"/>
    <x v="0"/>
    <x v="0"/>
    <x v="1"/>
    <x v="4"/>
    <n v="49.38"/>
    <n v="7"/>
    <n v="17.283000000000001"/>
    <n v="362.94299999999998"/>
    <d v="2019-03-27T00:00:00"/>
    <d v="1899-12-30T20:35:00"/>
    <s v="Tarjeta de crédito"/>
    <n v="345.66"/>
    <n v="17.283000000000001"/>
    <n v="7.3"/>
    <n v="3"/>
  </r>
  <r>
    <s v="NuevaFactura4206"/>
    <x v="0"/>
    <x v="0"/>
    <x v="1"/>
    <x v="0"/>
    <x v="2"/>
    <n v="63.42"/>
    <n v="8"/>
    <n v="25.368000000000002"/>
    <n v="532.72799999999995"/>
    <d v="2019-03-11T00:00:00"/>
    <d v="1899-12-30T12:55:00"/>
    <s v="Billetera electrónica"/>
    <n v="507.36"/>
    <n v="25.367999999999999"/>
    <n v="7.4"/>
    <n v="3"/>
  </r>
  <r>
    <s v="NuevaFactura3288"/>
    <x v="2"/>
    <x v="2"/>
    <x v="0"/>
    <x v="0"/>
    <x v="3"/>
    <n v="55.07"/>
    <n v="9"/>
    <n v="24.781500000000001"/>
    <n v="520.41150000000005"/>
    <d v="2019-02-03T00:00:00"/>
    <d v="1899-12-30T13:40:00"/>
    <s v="Billetera electrónica"/>
    <n v="495.63"/>
    <n v="24.781500000000001"/>
    <n v="10"/>
    <n v="2"/>
  </r>
  <r>
    <s v="NuevaFactura6924"/>
    <x v="1"/>
    <x v="1"/>
    <x v="1"/>
    <x v="1"/>
    <x v="2"/>
    <n v="37"/>
    <n v="1"/>
    <n v="1.85"/>
    <n v="38.85"/>
    <d v="2019-03-06T00:00:00"/>
    <d v="1899-12-30T13:29:00"/>
    <s v="Tarjeta de crédito"/>
    <n v="37"/>
    <n v="1.85"/>
    <n v="7.9"/>
    <n v="3"/>
  </r>
  <r>
    <s v="NuevaFactura8254"/>
    <x v="2"/>
    <x v="2"/>
    <x v="1"/>
    <x v="1"/>
    <x v="0"/>
    <n v="87.98"/>
    <n v="3"/>
    <n v="13.197000000000001"/>
    <n v="277.137"/>
    <d v="2019-03-05T00:00:00"/>
    <d v="1899-12-30T10:40:00"/>
    <s v="Billetera electrónica"/>
    <n v="263.94"/>
    <n v="13.196999999999999"/>
    <n v="5.0999999999999996"/>
    <n v="3"/>
  </r>
  <r>
    <s v="NuevaFactura3291"/>
    <x v="1"/>
    <x v="1"/>
    <x v="0"/>
    <x v="1"/>
    <x v="5"/>
    <n v="67.39"/>
    <n v="7"/>
    <n v="23.586500000000001"/>
    <n v="495.31650000000002"/>
    <d v="2019-03-23T00:00:00"/>
    <d v="1899-12-30T13:23:00"/>
    <s v="Billetera electrónica"/>
    <n v="471.73"/>
    <n v="23.586500000000001"/>
    <n v="6.9"/>
    <n v="3"/>
  </r>
  <r>
    <s v="NuevaFactura5514"/>
    <x v="2"/>
    <x v="2"/>
    <x v="1"/>
    <x v="1"/>
    <x v="4"/>
    <n v="73.06"/>
    <n v="7"/>
    <n v="25.571000000000002"/>
    <n v="536.99099999999999"/>
    <d v="2019-01-14T00:00:00"/>
    <d v="1899-12-30T19:06:00"/>
    <s v="Tarjeta de crédito"/>
    <n v="511.42"/>
    <n v="25.571000000000002"/>
    <n v="4.2"/>
    <n v="1"/>
  </r>
  <r>
    <s v="NuevaFactura5920"/>
    <x v="2"/>
    <x v="2"/>
    <x v="0"/>
    <x v="0"/>
    <x v="5"/>
    <n v="18.079999999999998"/>
    <n v="4"/>
    <n v="3.6159999999999997"/>
    <n v="75.936000000000007"/>
    <d v="2019-01-14T00:00:00"/>
    <d v="1899-12-30T18:03:00"/>
    <s v="Tarjeta de crédito"/>
    <n v="72.319999999999993"/>
    <n v="3.6160000000000001"/>
    <n v="9.5"/>
    <n v="1"/>
  </r>
  <r>
    <s v="NuevaFactura5857"/>
    <x v="1"/>
    <x v="1"/>
    <x v="1"/>
    <x v="1"/>
    <x v="4"/>
    <n v="89.48"/>
    <n v="10"/>
    <n v="44.740000000000009"/>
    <n v="939.54"/>
    <d v="2019-01-06T00:00:00"/>
    <d v="1899-12-30T12:46:00"/>
    <s v="Tarjeta de crédito"/>
    <n v="894.8"/>
    <n v="44.74"/>
    <n v="9.6"/>
    <n v="1"/>
  </r>
  <r>
    <s v="NuevaFactura2656"/>
    <x v="0"/>
    <x v="0"/>
    <x v="0"/>
    <x v="1"/>
    <x v="0"/>
    <n v="48.63"/>
    <n v="10"/>
    <n v="24.315000000000001"/>
    <n v="510.61500000000001"/>
    <d v="2019-03-04T00:00:00"/>
    <d v="1899-12-30T12:44:00"/>
    <s v="Efectivo"/>
    <n v="486.3"/>
    <n v="24.315000000000001"/>
    <n v="8.8000000000000007"/>
    <n v="3"/>
  </r>
  <r>
    <s v="NuevaFactura8860"/>
    <x v="0"/>
    <x v="0"/>
    <x v="1"/>
    <x v="0"/>
    <x v="2"/>
    <n v="56.53"/>
    <n v="4"/>
    <n v="11.306000000000001"/>
    <n v="237.42599999999999"/>
    <d v="2019-03-04T00:00:00"/>
    <d v="1899-12-30T19:48:00"/>
    <s v="Billetera electrónica"/>
    <n v="226.12"/>
    <n v="11.305999999999999"/>
    <n v="5.5"/>
    <n v="3"/>
  </r>
  <r>
    <s v="NuevaFactura6836"/>
    <x v="1"/>
    <x v="1"/>
    <x v="0"/>
    <x v="1"/>
    <x v="4"/>
    <n v="68.98"/>
    <n v="1"/>
    <n v="3.4490000000000003"/>
    <n v="72.429000000000002"/>
    <d v="2019-01-21T00:00:00"/>
    <d v="1899-12-30T20:13:00"/>
    <s v="Efectivo"/>
    <n v="68.98"/>
    <n v="3.4489999999999998"/>
    <n v="4.8"/>
    <n v="1"/>
  </r>
  <r>
    <s v="NuevaFactura8900"/>
    <x v="2"/>
    <x v="2"/>
    <x v="0"/>
    <x v="1"/>
    <x v="0"/>
    <n v="96.16"/>
    <n v="4"/>
    <n v="19.231999999999999"/>
    <n v="403.87200000000001"/>
    <d v="2019-01-27T00:00:00"/>
    <d v="1899-12-30T20:03:00"/>
    <s v="Tarjeta de crédito"/>
    <n v="384.64"/>
    <n v="19.231999999999999"/>
    <n v="8.4"/>
    <n v="1"/>
  </r>
  <r>
    <s v="NuevaFactura2759"/>
    <x v="1"/>
    <x v="1"/>
    <x v="1"/>
    <x v="1"/>
    <x v="0"/>
    <n v="64.08"/>
    <n v="7"/>
    <n v="22.428000000000001"/>
    <n v="470.988"/>
    <d v="2019-01-20T00:00:00"/>
    <d v="1899-12-30T12:27:00"/>
    <s v="Billetera electrónica"/>
    <n v="448.56"/>
    <n v="22.428000000000001"/>
    <n v="7.6"/>
    <n v="1"/>
  </r>
  <r>
    <s v="NuevaFactura6124"/>
    <x v="0"/>
    <x v="0"/>
    <x v="0"/>
    <x v="0"/>
    <x v="0"/>
    <n v="74.69"/>
    <n v="7"/>
    <n v="26.141499999999997"/>
    <n v="548.97149999999999"/>
    <d v="2019-01-05T00:00:00"/>
    <d v="1899-12-30T13:08:00"/>
    <s v="Billetera electrónica"/>
    <n v="522.83000000000004"/>
    <n v="26.141500000000001"/>
    <n v="9.1"/>
    <n v="1"/>
  </r>
  <r>
    <s v="NuevaFactura3358"/>
    <x v="1"/>
    <x v="1"/>
    <x v="0"/>
    <x v="1"/>
    <x v="3"/>
    <n v="71.92"/>
    <n v="5"/>
    <n v="17.98"/>
    <n v="377.58"/>
    <d v="2019-01-17T00:00:00"/>
    <d v="1899-12-30T15:05:00"/>
    <s v="Tarjeta de crédito"/>
    <n v="359.6"/>
    <n v="17.98"/>
    <n v="4.3"/>
    <n v="1"/>
  </r>
  <r>
    <s v="NuevaFactura1081"/>
    <x v="0"/>
    <x v="0"/>
    <x v="1"/>
    <x v="1"/>
    <x v="1"/>
    <n v="74.58"/>
    <n v="7"/>
    <n v="26.102999999999998"/>
    <n v="548.16300000000001"/>
    <d v="2019-02-04T00:00:00"/>
    <d v="1899-12-30T16:09:00"/>
    <s v="Tarjeta de crédito"/>
    <n v="522.05999999999995"/>
    <n v="26.103000000000002"/>
    <n v="9"/>
    <n v="2"/>
  </r>
  <r>
    <s v="NuevaFactura6160"/>
    <x v="0"/>
    <x v="0"/>
    <x v="0"/>
    <x v="1"/>
    <x v="3"/>
    <n v="15.81"/>
    <n v="10"/>
    <n v="7.9050000000000002"/>
    <n v="166.005"/>
    <d v="2019-03-06T00:00:00"/>
    <d v="1899-12-30T12:27:00"/>
    <s v="Tarjeta de crédito"/>
    <n v="158.1"/>
    <n v="7.9050000000000002"/>
    <n v="8.6"/>
    <n v="3"/>
  </r>
  <r>
    <s v="NuevaFactura6170"/>
    <x v="0"/>
    <x v="0"/>
    <x v="0"/>
    <x v="0"/>
    <x v="4"/>
    <n v="98.66"/>
    <n v="9"/>
    <n v="44.396999999999998"/>
    <n v="932.33699999999999"/>
    <d v="2019-02-19T00:00:00"/>
    <d v="1899-12-30T15:07:00"/>
    <s v="Efectivo"/>
    <n v="887.94"/>
    <n v="44.396999999999998"/>
    <n v="8.4"/>
    <n v="2"/>
  </r>
  <r>
    <s v="NuevaFactura6271"/>
    <x v="1"/>
    <x v="1"/>
    <x v="0"/>
    <x v="0"/>
    <x v="5"/>
    <n v="80.48"/>
    <n v="3"/>
    <n v="12.072000000000001"/>
    <n v="253.512"/>
    <d v="2019-02-15T00:00:00"/>
    <d v="1899-12-30T12:31:00"/>
    <s v="Efectivo"/>
    <n v="241.44"/>
    <n v="12.071999999999999"/>
    <n v="8.1"/>
    <n v="2"/>
  </r>
  <r>
    <s v="NuevaFactura9079"/>
    <x v="2"/>
    <x v="2"/>
    <x v="0"/>
    <x v="1"/>
    <x v="3"/>
    <n v="79.930000000000007"/>
    <n v="6"/>
    <n v="23.979000000000003"/>
    <n v="503.55900000000003"/>
    <d v="2019-01-31T00:00:00"/>
    <d v="1899-12-30T14:04:00"/>
    <s v="Efectivo"/>
    <n v="479.58"/>
    <n v="23.978999999999999"/>
    <n v="5.5"/>
    <n v="1"/>
  </r>
  <r>
    <s v="NuevaFactura9390"/>
    <x v="2"/>
    <x v="2"/>
    <x v="1"/>
    <x v="0"/>
    <x v="5"/>
    <n v="60.96"/>
    <n v="2"/>
    <n v="6.0960000000000001"/>
    <n v="128.01599999999999"/>
    <d v="2019-01-25T00:00:00"/>
    <d v="1899-12-30T19:39:00"/>
    <s v="Tarjeta de crédito"/>
    <n v="121.92"/>
    <n v="6.0960000000000001"/>
    <n v="4.9000000000000004"/>
    <n v="1"/>
  </r>
  <r>
    <s v="NuevaFactura7566"/>
    <x v="0"/>
    <x v="0"/>
    <x v="0"/>
    <x v="0"/>
    <x v="2"/>
    <n v="88.79"/>
    <n v="8"/>
    <n v="35.516000000000005"/>
    <n v="745.83600000000001"/>
    <d v="2019-02-17T00:00:00"/>
    <d v="1899-12-30T17:09:00"/>
    <s v="Efectivo"/>
    <n v="710.32"/>
    <n v="35.515999999999998"/>
    <n v="4.0999999999999996"/>
    <n v="2"/>
  </r>
  <r>
    <s v="NuevaFactura3669"/>
    <x v="1"/>
    <x v="1"/>
    <x v="0"/>
    <x v="1"/>
    <x v="1"/>
    <n v="96.82"/>
    <n v="3"/>
    <n v="14.523"/>
    <n v="304.983"/>
    <d v="2019-03-30T00:00:00"/>
    <d v="1899-12-30T20:37:00"/>
    <s v="Efectivo"/>
    <n v="290.45999999999998"/>
    <n v="14.523"/>
    <n v="6.7"/>
    <n v="3"/>
  </r>
  <r>
    <s v="NuevaFactura3357"/>
    <x v="2"/>
    <x v="2"/>
    <x v="1"/>
    <x v="0"/>
    <x v="1"/>
    <n v="38.270000000000003"/>
    <n v="2"/>
    <n v="3.8270000000000004"/>
    <n v="80.367000000000004"/>
    <d v="2019-03-02T00:00:00"/>
    <d v="1899-12-30T18:18:00"/>
    <s v="Tarjeta de crédito"/>
    <n v="76.540000000000006"/>
    <n v="3.827"/>
    <n v="5.8"/>
    <n v="3"/>
  </r>
  <r>
    <s v="NuevaFactura1956"/>
    <x v="0"/>
    <x v="0"/>
    <x v="1"/>
    <x v="1"/>
    <x v="4"/>
    <n v="58.26"/>
    <n v="6"/>
    <n v="17.478000000000002"/>
    <n v="367.03800000000001"/>
    <d v="2019-03-28T00:00:00"/>
    <d v="1899-12-30T16:44:00"/>
    <s v="Efectivo"/>
    <n v="349.56"/>
    <n v="17.478000000000002"/>
    <n v="9.9"/>
    <n v="3"/>
  </r>
  <r>
    <s v="NuevaFactura5539"/>
    <x v="0"/>
    <x v="0"/>
    <x v="1"/>
    <x v="1"/>
    <x v="3"/>
    <n v="58.91"/>
    <n v="7"/>
    <n v="20.618500000000001"/>
    <n v="432.98849999999999"/>
    <d v="2019-01-17T00:00:00"/>
    <d v="1899-12-30T15:15:00"/>
    <s v="Billetera electrónica"/>
    <n v="412.37"/>
    <n v="20.618500000000001"/>
    <n v="9.6999999999999993"/>
    <n v="1"/>
  </r>
  <r>
    <s v="NuevaFactura4281"/>
    <x v="1"/>
    <x v="1"/>
    <x v="1"/>
    <x v="0"/>
    <x v="4"/>
    <n v="52.6"/>
    <n v="9"/>
    <n v="23.67"/>
    <n v="497.07"/>
    <d v="2019-01-16T00:00:00"/>
    <d v="1899-12-30T14:42:00"/>
    <s v="Efectivo"/>
    <n v="473.4"/>
    <n v="23.67"/>
    <n v="7.6"/>
    <n v="1"/>
  </r>
  <r>
    <s v="NuevaFactura9908"/>
    <x v="2"/>
    <x v="2"/>
    <x v="1"/>
    <x v="0"/>
    <x v="4"/>
    <n v="88.36"/>
    <n v="5"/>
    <n v="22.090000000000003"/>
    <n v="463.89"/>
    <d v="2019-01-25T00:00:00"/>
    <d v="1899-12-30T19:48:00"/>
    <s v="Efectivo"/>
    <n v="441.8"/>
    <n v="22.09"/>
    <n v="9.6"/>
    <n v="1"/>
  </r>
  <r>
    <s v="NuevaFactura1395"/>
    <x v="0"/>
    <x v="0"/>
    <x v="0"/>
    <x v="0"/>
    <x v="5"/>
    <n v="48.96"/>
    <n v="9"/>
    <n v="22.032"/>
    <n v="462.67200000000003"/>
    <d v="2019-03-04T00:00:00"/>
    <d v="1899-12-30T11:27:00"/>
    <s v="Efectivo"/>
    <n v="440.64"/>
    <n v="22.032"/>
    <n v="8"/>
    <n v="3"/>
  </r>
  <r>
    <s v="NuevaFactura2900"/>
    <x v="2"/>
    <x v="2"/>
    <x v="1"/>
    <x v="1"/>
    <x v="5"/>
    <n v="95.54"/>
    <n v="7"/>
    <n v="33.439000000000007"/>
    <n v="702.21900000000005"/>
    <d v="2019-03-09T00:00:00"/>
    <d v="1899-12-30T14:36:00"/>
    <s v="Tarjeta de crédito"/>
    <n v="668.78"/>
    <n v="33.439"/>
    <n v="9.6"/>
    <n v="3"/>
  </r>
  <r>
    <s v="NuevaFactura8743"/>
    <x v="1"/>
    <x v="1"/>
    <x v="1"/>
    <x v="0"/>
    <x v="0"/>
    <n v="33.47"/>
    <n v="2"/>
    <n v="3.347"/>
    <n v="70.287000000000006"/>
    <d v="2019-02-10T00:00:00"/>
    <d v="1899-12-30T15:43:00"/>
    <s v="Billetera electrónica"/>
    <n v="66.94"/>
    <n v="3.347"/>
    <n v="6.7"/>
    <n v="2"/>
  </r>
  <r>
    <s v="NuevaFactura3886"/>
    <x v="2"/>
    <x v="2"/>
    <x v="1"/>
    <x v="1"/>
    <x v="4"/>
    <n v="39.9"/>
    <n v="10"/>
    <n v="19.950000000000003"/>
    <n v="418.95"/>
    <d v="2019-02-20T00:00:00"/>
    <d v="1899-12-30T15:24:00"/>
    <s v="Tarjeta de crédito"/>
    <n v="399"/>
    <n v="19.95"/>
    <n v="5.9"/>
    <n v="2"/>
  </r>
  <r>
    <s v="NuevaFactura7061"/>
    <x v="2"/>
    <x v="2"/>
    <x v="1"/>
    <x v="1"/>
    <x v="3"/>
    <n v="83.78"/>
    <n v="8"/>
    <n v="33.512"/>
    <n v="703.75199999999995"/>
    <d v="2019-01-10T00:00:00"/>
    <d v="1899-12-30T14:49:00"/>
    <s v="Efectivo"/>
    <n v="670.24"/>
    <n v="33.512"/>
    <n v="5.0999999999999996"/>
    <n v="1"/>
  </r>
  <r>
    <s v="NuevaFactura1081"/>
    <x v="0"/>
    <x v="0"/>
    <x v="0"/>
    <x v="0"/>
    <x v="1"/>
    <n v="62.48"/>
    <n v="1"/>
    <n v="3.1240000000000001"/>
    <n v="65.603999999999999"/>
    <d v="2019-02-18T00:00:00"/>
    <d v="1899-12-30T20:29:00"/>
    <s v="Efectivo"/>
    <n v="62.48"/>
    <n v="3.1240000000000001"/>
    <n v="4.7"/>
    <n v="2"/>
  </r>
  <r>
    <s v="NuevaFactura5897"/>
    <x v="0"/>
    <x v="0"/>
    <x v="1"/>
    <x v="1"/>
    <x v="0"/>
    <n v="32.46"/>
    <n v="8"/>
    <n v="12.984000000000002"/>
    <n v="272.66399999999999"/>
    <d v="2019-03-27T00:00:00"/>
    <d v="1899-12-30T13:48:00"/>
    <s v="Tarjeta de crédito"/>
    <n v="259.68"/>
    <n v="12.984"/>
    <n v="4.9000000000000004"/>
    <n v="3"/>
  </r>
  <r>
    <s v="NuevaFactura4751"/>
    <x v="0"/>
    <x v="0"/>
    <x v="0"/>
    <x v="1"/>
    <x v="4"/>
    <n v="35.04"/>
    <n v="9"/>
    <n v="15.768000000000001"/>
    <n v="331.12799999999999"/>
    <d v="2019-02-09T00:00:00"/>
    <d v="1899-12-30T19:17:00"/>
    <s v="Billetera electrónica"/>
    <n v="315.36"/>
    <n v="15.768000000000001"/>
    <n v="4.5999999999999996"/>
    <n v="2"/>
  </r>
  <r>
    <s v="NuevaFactura5440"/>
    <x v="1"/>
    <x v="1"/>
    <x v="1"/>
    <x v="1"/>
    <x v="5"/>
    <n v="99.82"/>
    <n v="2"/>
    <n v="9.9819999999999993"/>
    <n v="209.62200000000001"/>
    <d v="2019-01-02T00:00:00"/>
    <d v="1899-12-30T18:09:00"/>
    <s v="Tarjeta de crédito"/>
    <n v="199.64"/>
    <n v="9.9819999999999993"/>
    <n v="6.7"/>
    <n v="1"/>
  </r>
  <r>
    <s v="NuevaFactura3242"/>
    <x v="2"/>
    <x v="2"/>
    <x v="1"/>
    <x v="0"/>
    <x v="2"/>
    <n v="77.040000000000006"/>
    <n v="3"/>
    <n v="11.556000000000001"/>
    <n v="242.67599999999999"/>
    <d v="2019-02-11T00:00:00"/>
    <d v="1899-12-30T10:39:00"/>
    <s v="Tarjeta de crédito"/>
    <n v="231.12"/>
    <n v="11.555999999999999"/>
    <n v="7.2"/>
    <n v="2"/>
  </r>
  <r>
    <s v="NuevaFactura2240"/>
    <x v="2"/>
    <x v="2"/>
    <x v="1"/>
    <x v="1"/>
    <x v="2"/>
    <n v="44.12"/>
    <n v="3"/>
    <n v="6.6179999999999994"/>
    <n v="138.97800000000001"/>
    <d v="2019-03-18T00:00:00"/>
    <d v="1899-12-30T13:45:00"/>
    <s v="Tarjeta de crédito"/>
    <n v="132.36000000000001"/>
    <n v="6.6180000000000003"/>
    <n v="7.9"/>
    <n v="3"/>
  </r>
  <r>
    <s v="NuevaFactura5038"/>
    <x v="1"/>
    <x v="1"/>
    <x v="0"/>
    <x v="1"/>
    <x v="5"/>
    <n v="93.2"/>
    <n v="2"/>
    <n v="9.32"/>
    <n v="195.72"/>
    <d v="2019-02-28T00:00:00"/>
    <d v="1899-12-30T18:37:00"/>
    <s v="Tarjeta de crédito"/>
    <n v="186.4"/>
    <n v="9.32"/>
    <n v="6"/>
    <n v="2"/>
  </r>
  <r>
    <s v="NuevaFactura2411"/>
    <x v="2"/>
    <x v="2"/>
    <x v="0"/>
    <x v="1"/>
    <x v="2"/>
    <n v="71.86"/>
    <n v="8"/>
    <n v="28.744"/>
    <n v="603.62400000000002"/>
    <d v="2019-03-06T00:00:00"/>
    <d v="1899-12-30T15:07:00"/>
    <s v="Tarjeta de crédito"/>
    <n v="574.88"/>
    <n v="28.744"/>
    <n v="6.2"/>
    <n v="3"/>
  </r>
  <r>
    <s v="NuevaFactura7568"/>
    <x v="1"/>
    <x v="1"/>
    <x v="1"/>
    <x v="0"/>
    <x v="0"/>
    <n v="58.32"/>
    <n v="2"/>
    <n v="5.8320000000000007"/>
    <n v="122.47199999999999"/>
    <d v="2019-02-14T00:00:00"/>
    <d v="1899-12-30T12:42:00"/>
    <s v="Billetera electrónica"/>
    <n v="116.64"/>
    <n v="5.8319999999999999"/>
    <n v="6"/>
    <n v="2"/>
  </r>
  <r>
    <s v="NuevaFactura5448"/>
    <x v="0"/>
    <x v="0"/>
    <x v="0"/>
    <x v="1"/>
    <x v="5"/>
    <n v="38.54"/>
    <n v="5"/>
    <n v="9.6349999999999998"/>
    <n v="202.33500000000001"/>
    <d v="2019-01-09T00:00:00"/>
    <d v="1899-12-30T13:34:00"/>
    <s v="Billetera electrónica"/>
    <n v="192.7"/>
    <n v="9.6349999999999998"/>
    <n v="5.6"/>
    <n v="1"/>
  </r>
  <r>
    <s v="NuevaFactura1290"/>
    <x v="2"/>
    <x v="2"/>
    <x v="1"/>
    <x v="1"/>
    <x v="1"/>
    <n v="22.01"/>
    <n v="6"/>
    <n v="6.6030000000000006"/>
    <n v="138.66300000000001"/>
    <d v="2019-01-02T00:00:00"/>
    <d v="1899-12-30T18:50:00"/>
    <s v="Efectivo"/>
    <n v="132.06"/>
    <n v="6.6029999999999998"/>
    <n v="7.6"/>
    <n v="1"/>
  </r>
  <r>
    <s v="NuevaFactura1820"/>
    <x v="0"/>
    <x v="0"/>
    <x v="0"/>
    <x v="0"/>
    <x v="5"/>
    <n v="63.88"/>
    <n v="8"/>
    <n v="25.552000000000003"/>
    <n v="536.59199999999998"/>
    <d v="2019-01-20T00:00:00"/>
    <d v="1899-12-30T17:48:00"/>
    <s v="Billetera electrónica"/>
    <n v="511.04"/>
    <n v="25.552"/>
    <n v="9.9"/>
    <n v="1"/>
  </r>
  <r>
    <s v="NuevaFactura9888"/>
    <x v="1"/>
    <x v="1"/>
    <x v="0"/>
    <x v="1"/>
    <x v="3"/>
    <n v="58.39"/>
    <n v="7"/>
    <n v="20.436500000000002"/>
    <n v="429.16649999999998"/>
    <d v="2019-02-23T00:00:00"/>
    <d v="1899-12-30T19:49:00"/>
    <s v="Tarjeta de crédito"/>
    <n v="408.73"/>
    <n v="20.436499999999999"/>
    <n v="8.1999999999999993"/>
    <n v="2"/>
  </r>
  <r>
    <s v="NuevaFactura7325"/>
    <x v="1"/>
    <x v="1"/>
    <x v="1"/>
    <x v="1"/>
    <x v="1"/>
    <n v="55.87"/>
    <n v="10"/>
    <n v="27.934999999999999"/>
    <n v="586.63499999999999"/>
    <d v="2019-01-15T00:00:00"/>
    <d v="1899-12-30T15:01:00"/>
    <s v="Efectivo"/>
    <n v="558.70000000000005"/>
    <n v="27.934999999999999"/>
    <n v="5.8"/>
    <n v="1"/>
  </r>
  <r>
    <s v="NuevaFactura6779"/>
    <x v="0"/>
    <x v="0"/>
    <x v="0"/>
    <x v="0"/>
    <x v="5"/>
    <n v="88.34"/>
    <n v="7"/>
    <n v="30.919"/>
    <n v="649.29899999999998"/>
    <d v="2019-02-18T00:00:00"/>
    <d v="1899-12-30T13:28:00"/>
    <s v="Efectivo"/>
    <n v="618.38"/>
    <n v="30.919"/>
    <n v="6.6"/>
    <n v="2"/>
  </r>
  <r>
    <s v="NuevaFactura4135"/>
    <x v="0"/>
    <x v="0"/>
    <x v="1"/>
    <x v="0"/>
    <x v="4"/>
    <n v="56.56"/>
    <n v="5"/>
    <n v="14.14"/>
    <n v="296.94"/>
    <d v="2019-03-22T00:00:00"/>
    <d v="1899-12-30T19:06:00"/>
    <s v="Tarjeta de crédito"/>
    <n v="282.8"/>
    <n v="14.14"/>
    <n v="4.5"/>
    <n v="3"/>
  </r>
  <r>
    <s v="NuevaFactura2601"/>
    <x v="0"/>
    <x v="0"/>
    <x v="0"/>
    <x v="0"/>
    <x v="2"/>
    <n v="52.59"/>
    <n v="8"/>
    <n v="21.036000000000001"/>
    <n v="441.75599999999997"/>
    <d v="2019-03-22T00:00:00"/>
    <d v="1899-12-30T19:20:00"/>
    <s v="Tarjeta de crédito"/>
    <n v="420.72"/>
    <n v="21.036000000000001"/>
    <n v="8.5"/>
    <n v="3"/>
  </r>
  <r>
    <s v="NuevaFactura3396"/>
    <x v="0"/>
    <x v="0"/>
    <x v="1"/>
    <x v="0"/>
    <x v="1"/>
    <n v="93.88"/>
    <n v="7"/>
    <n v="32.857999999999997"/>
    <n v="690.01800000000003"/>
    <d v="2019-01-05T00:00:00"/>
    <d v="1899-12-30T11:51:00"/>
    <s v="Tarjeta de crédito"/>
    <n v="657.16"/>
    <n v="32.857999999999997"/>
    <n v="7.3"/>
    <n v="1"/>
  </r>
  <r>
    <s v="NuevaFactura6522"/>
    <x v="0"/>
    <x v="0"/>
    <x v="0"/>
    <x v="0"/>
    <x v="4"/>
    <n v="73.47"/>
    <n v="4"/>
    <n v="14.694000000000001"/>
    <n v="308.57400000000001"/>
    <d v="2019-02-23T00:00:00"/>
    <d v="1899-12-30T18:30:00"/>
    <s v="Efectivo"/>
    <n v="293.88"/>
    <n v="14.694000000000001"/>
    <n v="6"/>
    <n v="2"/>
  </r>
  <r>
    <s v="NuevaFactura2753"/>
    <x v="1"/>
    <x v="1"/>
    <x v="1"/>
    <x v="1"/>
    <x v="0"/>
    <n v="17.41"/>
    <n v="5"/>
    <n v="4.3525"/>
    <n v="91.402500000000003"/>
    <d v="2019-01-28T00:00:00"/>
    <d v="1899-12-30T15:16:00"/>
    <s v="Tarjeta de crédito"/>
    <n v="87.05"/>
    <n v="4.3525"/>
    <n v="4.9000000000000004"/>
    <n v="1"/>
  </r>
  <r>
    <s v="NuevaFactura6501"/>
    <x v="1"/>
    <x v="1"/>
    <x v="1"/>
    <x v="1"/>
    <x v="1"/>
    <n v="22.21"/>
    <n v="6"/>
    <n v="6.6630000000000003"/>
    <n v="139.923"/>
    <d v="2019-03-07T00:00:00"/>
    <d v="1899-12-30T10:23:00"/>
    <s v="Tarjeta de crédito"/>
    <n v="133.26"/>
    <n v="6.6630000000000003"/>
    <n v="8.6"/>
    <n v="3"/>
  </r>
  <r>
    <s v="NuevaFactura5381"/>
    <x v="0"/>
    <x v="0"/>
    <x v="1"/>
    <x v="0"/>
    <x v="2"/>
    <n v="69.959999999999994"/>
    <n v="8"/>
    <n v="27.983999999999998"/>
    <n v="587.66399999999999"/>
    <d v="2019-02-15T00:00:00"/>
    <d v="1899-12-30T17:01:00"/>
    <s v="Tarjeta de crédito"/>
    <n v="559.67999999999995"/>
    <n v="27.984000000000002"/>
    <n v="6.4"/>
    <n v="2"/>
  </r>
  <r>
    <s v="NuevaFactura2708"/>
    <x v="0"/>
    <x v="0"/>
    <x v="0"/>
    <x v="1"/>
    <x v="2"/>
    <n v="62.65"/>
    <n v="4"/>
    <n v="12.530000000000001"/>
    <n v="263.13"/>
    <d v="2019-01-05T00:00:00"/>
    <d v="1899-12-30T11:25:00"/>
    <s v="Efectivo"/>
    <n v="250.6"/>
    <n v="12.53"/>
    <n v="4.2"/>
    <n v="1"/>
  </r>
  <r>
    <s v="NuevaFactura8972"/>
    <x v="2"/>
    <x v="2"/>
    <x v="0"/>
    <x v="0"/>
    <x v="0"/>
    <n v="41.06"/>
    <n v="6"/>
    <n v="12.318000000000001"/>
    <n v="258.678"/>
    <d v="2019-03-05T00:00:00"/>
    <d v="1899-12-30T13:30:00"/>
    <s v="Tarjeta de crédito"/>
    <n v="246.36"/>
    <n v="12.318"/>
    <n v="8.3000000000000007"/>
    <n v="3"/>
  </r>
  <r>
    <s v="NuevaFactura4575"/>
    <x v="0"/>
    <x v="0"/>
    <x v="1"/>
    <x v="0"/>
    <x v="5"/>
    <n v="29.42"/>
    <n v="10"/>
    <n v="14.710000000000003"/>
    <n v="308.91000000000003"/>
    <d v="2019-01-12T00:00:00"/>
    <d v="1899-12-30T16:23:00"/>
    <s v="Billetera electrónica"/>
    <n v="294.2"/>
    <n v="14.71"/>
    <n v="8.9"/>
    <n v="1"/>
  </r>
  <r>
    <s v="NuevaFactura7010"/>
    <x v="1"/>
    <x v="1"/>
    <x v="0"/>
    <x v="1"/>
    <x v="3"/>
    <n v="14.7"/>
    <n v="5"/>
    <n v="3.6750000000000003"/>
    <n v="77.174999999999997"/>
    <d v="2019-03-24T00:00:00"/>
    <d v="1899-12-30T13:48:00"/>
    <s v="Billetera electrónica"/>
    <n v="73.5"/>
    <n v="3.6749999999999998"/>
    <n v="8.5"/>
    <n v="3"/>
  </r>
  <r>
    <s v="NuevaFactura8935"/>
    <x v="2"/>
    <x v="2"/>
    <x v="0"/>
    <x v="0"/>
    <x v="3"/>
    <n v="95.54"/>
    <n v="4"/>
    <n v="19.108000000000001"/>
    <n v="401.26799999999997"/>
    <d v="2019-02-26T00:00:00"/>
    <d v="1899-12-30T11:58:00"/>
    <s v="Billetera electrónica"/>
    <n v="382.16"/>
    <n v="19.108000000000001"/>
    <n v="4.5"/>
    <n v="2"/>
  </r>
  <r>
    <s v="NuevaFactura7351"/>
    <x v="1"/>
    <x v="1"/>
    <x v="1"/>
    <x v="1"/>
    <x v="4"/>
    <n v="84.83"/>
    <n v="1"/>
    <n v="4.2415000000000003"/>
    <n v="89.0715"/>
    <d v="2019-01-14T00:00:00"/>
    <d v="1899-12-30T15:20:00"/>
    <s v="Billetera electrónica"/>
    <n v="84.83"/>
    <n v="4.2415000000000003"/>
    <n v="8.8000000000000007"/>
    <n v="1"/>
  </r>
  <r>
    <s v="NuevaFactura4067"/>
    <x v="2"/>
    <x v="2"/>
    <x v="1"/>
    <x v="0"/>
    <x v="1"/>
    <n v="13.78"/>
    <n v="4"/>
    <n v="2.7560000000000002"/>
    <n v="57.875999999999998"/>
    <d v="2019-01-10T00:00:00"/>
    <d v="1899-12-30T11:10:00"/>
    <s v="Billetera electrónica"/>
    <n v="55.12"/>
    <n v="2.7559999999999998"/>
    <n v="9"/>
    <n v="1"/>
  </r>
  <r>
    <s v="NuevaFactura3982"/>
    <x v="1"/>
    <x v="1"/>
    <x v="0"/>
    <x v="1"/>
    <x v="0"/>
    <n v="75.88"/>
    <n v="1"/>
    <n v="3.794"/>
    <n v="79.674000000000007"/>
    <d v="2019-01-03T00:00:00"/>
    <d v="1899-12-30T10:30:00"/>
    <s v="Tarjeta de crédito"/>
    <n v="75.88"/>
    <n v="3.794"/>
    <n v="7.1"/>
    <n v="1"/>
  </r>
  <r>
    <s v="NuevaFactura1527"/>
    <x v="1"/>
    <x v="1"/>
    <x v="0"/>
    <x v="0"/>
    <x v="3"/>
    <n v="64.97"/>
    <n v="5"/>
    <n v="16.242500000000003"/>
    <n v="341.09249999999997"/>
    <d v="2019-02-08T00:00:00"/>
    <d v="1899-12-30T12:52:00"/>
    <s v="Tarjeta de crédito"/>
    <n v="324.85000000000002"/>
    <n v="16.2425"/>
    <n v="6.5"/>
    <n v="2"/>
  </r>
  <r>
    <s v="NuevaFactura3406"/>
    <x v="0"/>
    <x v="0"/>
    <x v="0"/>
    <x v="1"/>
    <x v="4"/>
    <n v="92.29"/>
    <n v="5"/>
    <n v="23.072500000000005"/>
    <n v="484.52249999999998"/>
    <d v="2019-02-20T00:00:00"/>
    <d v="1899-12-30T15:55:00"/>
    <s v="Tarjeta de crédito"/>
    <n v="461.45"/>
    <n v="23.072500000000002"/>
    <n v="9"/>
    <n v="2"/>
  </r>
  <r>
    <s v="NuevaFactura4207"/>
    <x v="0"/>
    <x v="0"/>
    <x v="1"/>
    <x v="1"/>
    <x v="2"/>
    <n v="97.94"/>
    <n v="1"/>
    <n v="4.8970000000000002"/>
    <n v="102.837"/>
    <d v="2019-03-07T00:00:00"/>
    <d v="1899-12-30T11:44:00"/>
    <s v="Billetera electrónica"/>
    <n v="97.94"/>
    <n v="4.8970000000000002"/>
    <n v="6.9"/>
    <n v="3"/>
  </r>
  <r>
    <s v="NuevaFactura7275"/>
    <x v="1"/>
    <x v="1"/>
    <x v="0"/>
    <x v="1"/>
    <x v="0"/>
    <n v="85.6"/>
    <n v="7"/>
    <n v="29.959999999999997"/>
    <n v="629.16"/>
    <d v="2019-03-02T00:00:00"/>
    <d v="1899-12-30T13:50:00"/>
    <s v="Efectivo"/>
    <n v="599.20000000000005"/>
    <n v="29.96"/>
    <n v="5.3"/>
    <n v="3"/>
  </r>
  <r>
    <s v="NuevaFactura1673"/>
    <x v="1"/>
    <x v="1"/>
    <x v="0"/>
    <x v="1"/>
    <x v="1"/>
    <n v="65.94"/>
    <n v="4"/>
    <n v="13.188000000000001"/>
    <n v="276.94799999999998"/>
    <d v="2019-02-07T00:00:00"/>
    <d v="1899-12-30T13:05:00"/>
    <s v="Tarjeta de crédito"/>
    <n v="263.76"/>
    <n v="13.188000000000001"/>
    <n v="6.9"/>
    <n v="2"/>
  </r>
  <r>
    <s v="NuevaFactura1583"/>
    <x v="0"/>
    <x v="0"/>
    <x v="0"/>
    <x v="1"/>
    <x v="2"/>
    <n v="47.59"/>
    <n v="8"/>
    <n v="19.036000000000001"/>
    <n v="399.75599999999997"/>
    <d v="2019-01-01T00:00:00"/>
    <d v="1899-12-30T14:47:00"/>
    <s v="Efectivo"/>
    <n v="380.72"/>
    <n v="19.036000000000001"/>
    <n v="5.7"/>
    <n v="1"/>
  </r>
  <r>
    <s v="NuevaFactura1591"/>
    <x v="1"/>
    <x v="1"/>
    <x v="0"/>
    <x v="0"/>
    <x v="2"/>
    <n v="89.25"/>
    <n v="8"/>
    <n v="35.700000000000003"/>
    <n v="749.7"/>
    <d v="2019-01-20T00:00:00"/>
    <d v="1899-12-30T10:13:00"/>
    <s v="Efectivo"/>
    <n v="714"/>
    <n v="35.700000000000003"/>
    <n v="4.7"/>
    <n v="1"/>
  </r>
  <r>
    <s v="NuevaFactura2327"/>
    <x v="1"/>
    <x v="1"/>
    <x v="0"/>
    <x v="1"/>
    <x v="5"/>
    <n v="91.98"/>
    <n v="1"/>
    <n v="4.5990000000000002"/>
    <n v="96.578999999999994"/>
    <d v="2019-03-18T00:00:00"/>
    <d v="1899-12-30T15:29:00"/>
    <s v="Efectivo"/>
    <n v="91.98"/>
    <n v="4.5990000000000002"/>
    <n v="9.8000000000000007"/>
    <n v="3"/>
  </r>
  <r>
    <s v="NuevaFactura1288"/>
    <x v="0"/>
    <x v="0"/>
    <x v="1"/>
    <x v="0"/>
    <x v="1"/>
    <n v="46.95"/>
    <n v="5"/>
    <n v="11.737500000000001"/>
    <n v="246.48750000000001"/>
    <d v="2019-02-12T00:00:00"/>
    <d v="1899-12-30T10:25:00"/>
    <s v="Billetera electrónica"/>
    <n v="234.75"/>
    <n v="11.737500000000001"/>
    <n v="7.1"/>
    <n v="2"/>
  </r>
  <r>
    <s v="NuevaFactura4141"/>
    <x v="2"/>
    <x v="2"/>
    <x v="1"/>
    <x v="0"/>
    <x v="5"/>
    <n v="47.44"/>
    <n v="1"/>
    <n v="2.3719999999999999"/>
    <n v="49.811999999999998"/>
    <d v="2019-02-22T00:00:00"/>
    <d v="1899-12-30T18:19:00"/>
    <s v="Tarjeta de crédito"/>
    <n v="47.44"/>
    <n v="2.3719999999999999"/>
    <n v="6.8"/>
    <n v="2"/>
  </r>
  <r>
    <s v="NuevaFactura7594"/>
    <x v="2"/>
    <x v="2"/>
    <x v="0"/>
    <x v="1"/>
    <x v="3"/>
    <n v="90.53"/>
    <n v="8"/>
    <n v="36.212000000000003"/>
    <n v="760.452"/>
    <d v="2019-03-15T00:00:00"/>
    <d v="1899-12-30T14:48:00"/>
    <s v="Tarjeta de crédito"/>
    <n v="724.24"/>
    <n v="36.212000000000003"/>
    <n v="6.5"/>
    <n v="3"/>
  </r>
  <r>
    <s v="NuevaFactura3384"/>
    <x v="0"/>
    <x v="0"/>
    <x v="1"/>
    <x v="1"/>
    <x v="1"/>
    <n v="74.58"/>
    <n v="7"/>
    <n v="26.102999999999998"/>
    <n v="548.16300000000001"/>
    <d v="2019-02-04T00:00:00"/>
    <d v="1899-12-30T16:09:00"/>
    <s v="Tarjeta de crédito"/>
    <n v="522.05999999999995"/>
    <n v="26.103000000000002"/>
    <n v="9"/>
    <n v="2"/>
  </r>
  <r>
    <s v="NuevaFactura7218"/>
    <x v="2"/>
    <x v="2"/>
    <x v="1"/>
    <x v="1"/>
    <x v="5"/>
    <n v="94.13"/>
    <n v="5"/>
    <n v="23.532499999999999"/>
    <n v="494.1825"/>
    <d v="2019-02-25T00:00:00"/>
    <d v="1899-12-30T19:39:00"/>
    <s v="Tarjeta de crédito"/>
    <n v="470.65"/>
    <n v="23.532499999999999"/>
    <n v="4.8"/>
    <n v="2"/>
  </r>
  <r>
    <s v="NuevaFactura5022"/>
    <x v="0"/>
    <x v="0"/>
    <x v="1"/>
    <x v="1"/>
    <x v="0"/>
    <n v="14.62"/>
    <n v="5"/>
    <n v="3.6549999999999998"/>
    <n v="76.754999999999995"/>
    <d v="2019-03-04T00:00:00"/>
    <d v="1899-12-30T12:23:00"/>
    <s v="Efectivo"/>
    <n v="73.099999999999994"/>
    <n v="3.6549999999999998"/>
    <n v="4.4000000000000004"/>
    <n v="3"/>
  </r>
  <r>
    <s v="NuevaFactura4415"/>
    <x v="0"/>
    <x v="0"/>
    <x v="0"/>
    <x v="1"/>
    <x v="3"/>
    <n v="89.06"/>
    <n v="6"/>
    <n v="26.718000000000004"/>
    <n v="561.07799999999997"/>
    <d v="2019-01-18T00:00:00"/>
    <d v="1899-12-30T17:26:00"/>
    <s v="Efectivo"/>
    <n v="534.36"/>
    <n v="26.718"/>
    <n v="9.9"/>
    <n v="1"/>
  </r>
  <r>
    <s v="NuevaFactura1883"/>
    <x v="1"/>
    <x v="1"/>
    <x v="0"/>
    <x v="1"/>
    <x v="4"/>
    <n v="24.31"/>
    <n v="3"/>
    <n v="3.6464999999999996"/>
    <n v="76.576499999999996"/>
    <d v="2019-01-08T00:00:00"/>
    <d v="1899-12-30T19:09:00"/>
    <s v="Tarjeta de crédito"/>
    <n v="72.930000000000007"/>
    <n v="3.6465000000000001"/>
    <n v="4.3"/>
    <n v="1"/>
  </r>
  <r>
    <s v="NuevaFactura5149"/>
    <x v="1"/>
    <x v="1"/>
    <x v="1"/>
    <x v="0"/>
    <x v="2"/>
    <n v="73.56"/>
    <n v="10"/>
    <n v="36.78"/>
    <n v="772.38"/>
    <d v="2019-02-24T00:00:00"/>
    <d v="1899-12-30T11:38:00"/>
    <s v="Billetera electrónica"/>
    <n v="735.6"/>
    <n v="36.78"/>
    <n v="8"/>
    <n v="2"/>
  </r>
  <r>
    <s v="NuevaFactura1124"/>
    <x v="0"/>
    <x v="0"/>
    <x v="1"/>
    <x v="0"/>
    <x v="2"/>
    <n v="11.43"/>
    <n v="6"/>
    <n v="3.4290000000000003"/>
    <n v="72.009"/>
    <d v="2019-01-15T00:00:00"/>
    <d v="1899-12-30T17:24:00"/>
    <s v="Efectivo"/>
    <n v="68.58"/>
    <n v="3.4289999999999998"/>
    <n v="7.7"/>
    <n v="1"/>
  </r>
  <r>
    <s v="NuevaFactura1028"/>
    <x v="2"/>
    <x v="2"/>
    <x v="1"/>
    <x v="0"/>
    <x v="5"/>
    <n v="63.71"/>
    <n v="5"/>
    <n v="15.927500000000002"/>
    <n v="334.47750000000002"/>
    <d v="2019-02-07T00:00:00"/>
    <d v="1899-12-30T19:30:00"/>
    <s v="Billetera electrónica"/>
    <n v="318.55"/>
    <n v="15.9275"/>
    <n v="8.5"/>
    <n v="2"/>
  </r>
  <r>
    <s v="NuevaFactura9661"/>
    <x v="0"/>
    <x v="0"/>
    <x v="1"/>
    <x v="0"/>
    <x v="1"/>
    <n v="75.06"/>
    <n v="9"/>
    <n v="33.777000000000001"/>
    <n v="709.31700000000001"/>
    <d v="2019-03-19T00:00:00"/>
    <d v="1899-12-30T13:25:00"/>
    <s v="Billetera electrónica"/>
    <n v="675.54"/>
    <n v="33.777000000000001"/>
    <n v="6.2"/>
    <n v="3"/>
  </r>
  <r>
    <s v="NuevaFactura8183"/>
    <x v="0"/>
    <x v="0"/>
    <x v="0"/>
    <x v="0"/>
    <x v="4"/>
    <n v="44.59"/>
    <n v="5"/>
    <n v="11.147500000000001"/>
    <n v="234.0975"/>
    <d v="2019-02-10T00:00:00"/>
    <d v="1899-12-30T15:10:00"/>
    <s v="Efectivo"/>
    <n v="222.95"/>
    <n v="11.147500000000001"/>
    <n v="8.5"/>
    <n v="2"/>
  </r>
  <r>
    <s v="NuevaFactura3272"/>
    <x v="2"/>
    <x v="2"/>
    <x v="0"/>
    <x v="0"/>
    <x v="4"/>
    <n v="54.84"/>
    <n v="3"/>
    <n v="8.2260000000000009"/>
    <n v="172.74600000000001"/>
    <d v="2019-02-20T00:00:00"/>
    <d v="1899-12-30T13:27:00"/>
    <s v="Tarjeta de crédito"/>
    <n v="164.52"/>
    <n v="8.2260000000000009"/>
    <n v="5.9"/>
    <n v="2"/>
  </r>
  <r>
    <s v="NuevaFactura8643"/>
    <x v="1"/>
    <x v="1"/>
    <x v="1"/>
    <x v="0"/>
    <x v="5"/>
    <n v="23.82"/>
    <n v="5"/>
    <n v="5.9550000000000001"/>
    <n v="125.05500000000001"/>
    <d v="2019-01-28T00:00:00"/>
    <d v="1899-12-30T19:24:00"/>
    <s v="Billetera electrónica"/>
    <n v="119.1"/>
    <n v="5.9550000000000001"/>
    <n v="5.4"/>
    <n v="1"/>
  </r>
  <r>
    <s v="NuevaFactura9952"/>
    <x v="2"/>
    <x v="2"/>
    <x v="0"/>
    <x v="0"/>
    <x v="5"/>
    <n v="18.079999999999998"/>
    <n v="4"/>
    <n v="3.6159999999999997"/>
    <n v="75.936000000000007"/>
    <d v="2019-01-14T00:00:00"/>
    <d v="1899-12-30T18:03:00"/>
    <s v="Tarjeta de crédito"/>
    <n v="72.319999999999993"/>
    <n v="3.6160000000000001"/>
    <n v="9.5"/>
    <n v="1"/>
  </r>
  <r>
    <s v="NuevaFactura2728"/>
    <x v="1"/>
    <x v="1"/>
    <x v="1"/>
    <x v="0"/>
    <x v="1"/>
    <n v="15.28"/>
    <n v="5"/>
    <n v="3.82"/>
    <n v="80.22"/>
    <d v="2019-03-08T00:00:00"/>
    <d v="1899-12-30T10:29:00"/>
    <s v="Efectivo"/>
    <n v="76.400000000000006"/>
    <n v="3.82"/>
    <n v="9.6"/>
    <n v="3"/>
  </r>
  <r>
    <s v="NuevaFactura6194"/>
    <x v="1"/>
    <x v="1"/>
    <x v="0"/>
    <x v="0"/>
    <x v="4"/>
    <n v="49.79"/>
    <n v="4"/>
    <n v="9.9580000000000002"/>
    <n v="209.11799999999999"/>
    <d v="2019-03-28T00:00:00"/>
    <d v="1899-12-30T19:16:00"/>
    <s v="Tarjeta de crédito"/>
    <n v="199.16"/>
    <n v="9.9580000000000002"/>
    <n v="6.4"/>
    <n v="3"/>
  </r>
  <r>
    <s v="NuevaFactura4703"/>
    <x v="1"/>
    <x v="1"/>
    <x v="1"/>
    <x v="1"/>
    <x v="5"/>
    <n v="15.62"/>
    <n v="8"/>
    <n v="6.2480000000000002"/>
    <n v="131.208"/>
    <d v="2019-01-20T00:00:00"/>
    <d v="1899-12-30T20:37:00"/>
    <s v="Billetera electrónica"/>
    <n v="124.96"/>
    <n v="6.2480000000000002"/>
    <n v="9.1"/>
    <n v="1"/>
  </r>
  <r>
    <s v="NuevaFactura2172"/>
    <x v="1"/>
    <x v="1"/>
    <x v="0"/>
    <x v="0"/>
    <x v="4"/>
    <n v="21.08"/>
    <n v="3"/>
    <n v="3.1619999999999999"/>
    <n v="66.402000000000001"/>
    <d v="2019-02-09T00:00:00"/>
    <d v="1899-12-30T10:25:00"/>
    <s v="Efectivo"/>
    <n v="63.24"/>
    <n v="3.1619999999999999"/>
    <n v="7.3"/>
    <n v="2"/>
  </r>
  <r>
    <s v="NuevaFactura4051"/>
    <x v="2"/>
    <x v="2"/>
    <x v="0"/>
    <x v="1"/>
    <x v="2"/>
    <n v="46.47"/>
    <n v="4"/>
    <n v="9.2940000000000005"/>
    <n v="195.17400000000001"/>
    <d v="2019-02-08T00:00:00"/>
    <d v="1899-12-30T10:53:00"/>
    <s v="Efectivo"/>
    <n v="185.88"/>
    <n v="9.2940000000000005"/>
    <n v="7"/>
    <n v="2"/>
  </r>
  <r>
    <s v="NuevaFactura3138"/>
    <x v="1"/>
    <x v="1"/>
    <x v="0"/>
    <x v="0"/>
    <x v="2"/>
    <n v="80.790000000000006"/>
    <n v="9"/>
    <n v="36.355499999999999"/>
    <n v="763.46550000000002"/>
    <d v="2019-02-01T00:00:00"/>
    <d v="1899-12-30T20:31:00"/>
    <s v="Tarjeta de crédito"/>
    <n v="727.11"/>
    <n v="36.355499999999999"/>
    <n v="9.5"/>
    <n v="2"/>
  </r>
  <r>
    <s v="NuevaFactura4072"/>
    <x v="2"/>
    <x v="2"/>
    <x v="1"/>
    <x v="0"/>
    <x v="5"/>
    <n v="37.950000000000003"/>
    <n v="10"/>
    <n v="18.975000000000001"/>
    <n v="398.47500000000002"/>
    <d v="2019-01-26T00:00:00"/>
    <d v="1899-12-30T14:51:00"/>
    <s v="Efectivo"/>
    <n v="379.5"/>
    <n v="18.975000000000001"/>
    <n v="9.6999999999999993"/>
    <n v="1"/>
  </r>
  <r>
    <s v="NuevaFactura4580"/>
    <x v="0"/>
    <x v="0"/>
    <x v="1"/>
    <x v="1"/>
    <x v="2"/>
    <n v="23.75"/>
    <n v="4"/>
    <n v="4.75"/>
    <n v="99.75"/>
    <d v="2019-03-16T00:00:00"/>
    <d v="1899-12-30T11:22:00"/>
    <s v="Efectivo"/>
    <n v="95"/>
    <n v="4.75"/>
    <n v="5.2"/>
    <n v="3"/>
  </r>
  <r>
    <s v="NuevaFactura1262"/>
    <x v="2"/>
    <x v="2"/>
    <x v="0"/>
    <x v="0"/>
    <x v="2"/>
    <n v="12.29"/>
    <n v="9"/>
    <n v="5.5305"/>
    <n v="116.1405"/>
    <d v="2019-03-26T00:00:00"/>
    <d v="1899-12-30T19:28:00"/>
    <s v="Tarjeta de crédito"/>
    <n v="110.61"/>
    <n v="5.5305"/>
    <n v="8"/>
    <n v="3"/>
  </r>
  <r>
    <s v="NuevaFactura9983"/>
    <x v="1"/>
    <x v="1"/>
    <x v="1"/>
    <x v="1"/>
    <x v="1"/>
    <n v="85.39"/>
    <n v="7"/>
    <n v="29.886500000000002"/>
    <n v="627.61649999999997"/>
    <d v="2019-03-25T00:00:00"/>
    <d v="1899-12-30T18:30:00"/>
    <s v="Billetera electrónica"/>
    <n v="597.73"/>
    <n v="29.886500000000002"/>
    <n v="4.0999999999999996"/>
    <n v="3"/>
  </r>
  <r>
    <s v="NuevaFactura9097"/>
    <x v="1"/>
    <x v="1"/>
    <x v="1"/>
    <x v="1"/>
    <x v="1"/>
    <n v="22.21"/>
    <n v="6"/>
    <n v="6.6630000000000003"/>
    <n v="139.923"/>
    <d v="2019-03-07T00:00:00"/>
    <d v="1899-12-30T10:23:00"/>
    <s v="Tarjeta de crédito"/>
    <n v="133.26"/>
    <n v="6.6630000000000003"/>
    <n v="8.6"/>
    <n v="3"/>
  </r>
  <r>
    <s v="NuevaFactura9660"/>
    <x v="0"/>
    <x v="0"/>
    <x v="1"/>
    <x v="1"/>
    <x v="1"/>
    <n v="32.71"/>
    <n v="5"/>
    <n v="8.1775000000000002"/>
    <n v="171.72749999999999"/>
    <d v="2019-03-19T00:00:00"/>
    <d v="1899-12-30T11:30:00"/>
    <s v="Tarjeta de crédito"/>
    <n v="163.55000000000001"/>
    <n v="8.1775000000000002"/>
    <n v="9.9"/>
    <n v="3"/>
  </r>
  <r>
    <s v="NuevaFactura4363"/>
    <x v="2"/>
    <x v="2"/>
    <x v="1"/>
    <x v="0"/>
    <x v="5"/>
    <n v="54.31"/>
    <n v="9"/>
    <n v="24.439500000000002"/>
    <n v="513.22950000000003"/>
    <d v="2019-02-22T00:00:00"/>
    <d v="1899-12-30T10:49:00"/>
    <s v="Efectivo"/>
    <n v="488.79"/>
    <n v="24.439499999999999"/>
    <n v="8.9"/>
    <n v="2"/>
  </r>
  <r>
    <s v="NuevaFactura9502"/>
    <x v="2"/>
    <x v="2"/>
    <x v="0"/>
    <x v="0"/>
    <x v="1"/>
    <n v="34.49"/>
    <n v="5"/>
    <n v="8.6225000000000005"/>
    <n v="181.07249999999999"/>
    <d v="2019-03-11T00:00:00"/>
    <d v="1899-12-30T19:44:00"/>
    <s v="Tarjeta de crédito"/>
    <n v="172.45"/>
    <n v="8.6225000000000005"/>
    <n v="9"/>
    <n v="3"/>
  </r>
  <r>
    <s v="NuevaFactura1777"/>
    <x v="1"/>
    <x v="1"/>
    <x v="0"/>
    <x v="0"/>
    <x v="1"/>
    <n v="78.13"/>
    <n v="10"/>
    <n v="39.064999999999998"/>
    <n v="820.36500000000001"/>
    <d v="2019-02-10T00:00:00"/>
    <d v="1899-12-30T20:51:00"/>
    <s v="Efectivo"/>
    <n v="781.3"/>
    <n v="39.064999999999998"/>
    <n v="4.4000000000000004"/>
    <n v="2"/>
  </r>
  <r>
    <s v="NuevaFactura8087"/>
    <x v="1"/>
    <x v="1"/>
    <x v="1"/>
    <x v="0"/>
    <x v="1"/>
    <n v="56.13"/>
    <n v="4"/>
    <n v="11.226000000000001"/>
    <n v="235.74600000000001"/>
    <d v="2019-01-19T00:00:00"/>
    <d v="1899-12-30T11:43:00"/>
    <s v="Billetera electrónica"/>
    <n v="224.52"/>
    <n v="11.226000000000001"/>
    <n v="8.6"/>
    <n v="1"/>
  </r>
  <r>
    <s v="NuevaFactura6274"/>
    <x v="0"/>
    <x v="0"/>
    <x v="0"/>
    <x v="0"/>
    <x v="1"/>
    <n v="68.84"/>
    <n v="6"/>
    <n v="20.652000000000001"/>
    <n v="433.69200000000001"/>
    <d v="2019-02-25T00:00:00"/>
    <d v="1899-12-30T14:36:00"/>
    <s v="Billetera electrónica"/>
    <n v="413.04"/>
    <n v="20.652000000000001"/>
    <n v="5.8"/>
    <n v="2"/>
  </r>
  <r>
    <s v="NuevaFactura8352"/>
    <x v="2"/>
    <x v="2"/>
    <x v="1"/>
    <x v="1"/>
    <x v="5"/>
    <n v="99.25"/>
    <n v="2"/>
    <n v="9.9250000000000007"/>
    <n v="208.42500000000001"/>
    <d v="2019-03-20T00:00:00"/>
    <d v="1899-12-30T13:02:00"/>
    <s v="Efectivo"/>
    <n v="198.5"/>
    <n v="9.9250000000000007"/>
    <n v="9"/>
    <n v="3"/>
  </r>
  <r>
    <s v="NuevaFactura7511"/>
    <x v="2"/>
    <x v="2"/>
    <x v="0"/>
    <x v="1"/>
    <x v="3"/>
    <n v="37.32"/>
    <n v="9"/>
    <n v="16.794"/>
    <n v="352.67399999999998"/>
    <d v="2019-03-06T00:00:00"/>
    <d v="1899-12-30T15:31:00"/>
    <s v="Billetera electrónica"/>
    <n v="335.88"/>
    <n v="16.794"/>
    <n v="5.0999999999999996"/>
    <n v="3"/>
  </r>
  <r>
    <s v="NuevaFactura2189"/>
    <x v="1"/>
    <x v="1"/>
    <x v="1"/>
    <x v="0"/>
    <x v="1"/>
    <n v="56.13"/>
    <n v="4"/>
    <n v="11.226000000000001"/>
    <n v="235.74600000000001"/>
    <d v="2019-01-19T00:00:00"/>
    <d v="1899-12-30T11:43:00"/>
    <s v="Billetera electrónica"/>
    <n v="224.52"/>
    <n v="11.226000000000001"/>
    <n v="8.6"/>
    <n v="1"/>
  </r>
  <r>
    <s v="NuevaFactura8322"/>
    <x v="1"/>
    <x v="1"/>
    <x v="0"/>
    <x v="1"/>
    <x v="1"/>
    <n v="18.77"/>
    <n v="6"/>
    <n v="5.6310000000000002"/>
    <n v="118.251"/>
    <d v="2019-01-28T00:00:00"/>
    <d v="1899-12-30T16:43:00"/>
    <s v="Tarjeta de crédito"/>
    <n v="112.62"/>
    <n v="5.6310000000000002"/>
    <n v="5.5"/>
    <n v="1"/>
  </r>
  <r>
    <s v="NuevaFactura5900"/>
    <x v="0"/>
    <x v="0"/>
    <x v="1"/>
    <x v="1"/>
    <x v="3"/>
    <n v="60.87"/>
    <n v="2"/>
    <n v="6.0869999999999997"/>
    <n v="127.827"/>
    <d v="2019-03-09T00:00:00"/>
    <d v="1899-12-30T12:37:00"/>
    <s v="Billetera electrónica"/>
    <n v="121.74"/>
    <n v="6.0869999999999997"/>
    <n v="8.6999999999999993"/>
    <n v="3"/>
  </r>
  <r>
    <s v="NuevaFactura3094"/>
    <x v="1"/>
    <x v="1"/>
    <x v="0"/>
    <x v="0"/>
    <x v="3"/>
    <n v="31.67"/>
    <n v="8"/>
    <n v="12.668000000000001"/>
    <n v="266.02800000000002"/>
    <d v="2019-01-02T00:00:00"/>
    <d v="1899-12-30T16:19:00"/>
    <s v="Tarjeta de crédito"/>
    <n v="253.36"/>
    <n v="12.667999999999999"/>
    <n v="5.6"/>
    <n v="1"/>
  </r>
  <r>
    <s v="NuevaFactura7170"/>
    <x v="0"/>
    <x v="0"/>
    <x v="0"/>
    <x v="1"/>
    <x v="4"/>
    <n v="87.9"/>
    <n v="1"/>
    <n v="4.3950000000000005"/>
    <n v="92.295000000000002"/>
    <d v="2019-02-05T00:00:00"/>
    <d v="1899-12-30T19:42:00"/>
    <s v="Billetera electrónica"/>
    <n v="87.9"/>
    <n v="4.3949999999999996"/>
    <n v="6.7"/>
    <n v="2"/>
  </r>
  <r>
    <s v="NuevaFactura4300"/>
    <x v="2"/>
    <x v="2"/>
    <x v="1"/>
    <x v="0"/>
    <x v="4"/>
    <n v="84.05"/>
    <n v="6"/>
    <n v="25.215"/>
    <n v="529.51499999999999"/>
    <d v="2019-01-29T00:00:00"/>
    <d v="1899-12-30T10:48:00"/>
    <s v="Tarjeta de crédito"/>
    <n v="504.3"/>
    <n v="25.215"/>
    <n v="7.7"/>
    <n v="1"/>
  </r>
  <r>
    <s v="NuevaFactura4892"/>
    <x v="1"/>
    <x v="1"/>
    <x v="1"/>
    <x v="1"/>
    <x v="1"/>
    <n v="20.85"/>
    <n v="8"/>
    <n v="8.3400000000000016"/>
    <n v="175.14"/>
    <d v="2019-03-03T00:00:00"/>
    <d v="1899-12-30T19:17:00"/>
    <s v="Efectivo"/>
    <n v="166.8"/>
    <n v="8.34"/>
    <n v="6.3"/>
    <n v="3"/>
  </r>
  <r>
    <s v="NuevaFactura1494"/>
    <x v="0"/>
    <x v="0"/>
    <x v="1"/>
    <x v="0"/>
    <x v="2"/>
    <n v="42.91"/>
    <n v="5"/>
    <n v="10.727499999999999"/>
    <n v="225.2775"/>
    <d v="2019-01-05T00:00:00"/>
    <d v="1899-12-30T17:29:00"/>
    <s v="Billetera electrónica"/>
    <n v="214.55"/>
    <n v="10.727499999999999"/>
    <n v="6.1"/>
    <n v="1"/>
  </r>
  <r>
    <s v="NuevaFactura4283"/>
    <x v="0"/>
    <x v="0"/>
    <x v="1"/>
    <x v="1"/>
    <x v="0"/>
    <n v="70.010000000000005"/>
    <n v="5"/>
    <n v="17.502500000000001"/>
    <n v="367.55250000000001"/>
    <d v="2019-01-03T00:00:00"/>
    <d v="1899-12-30T11:36:00"/>
    <s v="Billetera electrónica"/>
    <n v="350.05"/>
    <n v="17.502500000000001"/>
    <n v="5.5"/>
    <n v="1"/>
  </r>
  <r>
    <s v="NuevaFactura4313"/>
    <x v="2"/>
    <x v="2"/>
    <x v="0"/>
    <x v="1"/>
    <x v="3"/>
    <n v="90.53"/>
    <n v="8"/>
    <n v="36.212000000000003"/>
    <n v="760.452"/>
    <d v="2019-03-15T00:00:00"/>
    <d v="1899-12-30T14:48:00"/>
    <s v="Tarjeta de crédito"/>
    <n v="724.24"/>
    <n v="36.212000000000003"/>
    <n v="6.5"/>
    <n v="3"/>
  </r>
  <r>
    <s v="NuevaFactura4890"/>
    <x v="0"/>
    <x v="0"/>
    <x v="1"/>
    <x v="1"/>
    <x v="4"/>
    <n v="52.75"/>
    <n v="3"/>
    <n v="7.9125000000000005"/>
    <n v="166.16249999999999"/>
    <d v="2019-03-23T00:00:00"/>
    <d v="1899-12-30T10:16:00"/>
    <s v="Billetera electrónica"/>
    <n v="158.25"/>
    <n v="7.9124999999999996"/>
    <n v="9.3000000000000007"/>
    <n v="3"/>
  </r>
  <r>
    <s v="NuevaFactura9412"/>
    <x v="0"/>
    <x v="0"/>
    <x v="1"/>
    <x v="0"/>
    <x v="3"/>
    <n v="43.06"/>
    <n v="5"/>
    <n v="10.765000000000001"/>
    <n v="226.065"/>
    <d v="2019-02-04T00:00:00"/>
    <d v="1899-12-30T16:38:00"/>
    <s v="Billetera electrónica"/>
    <n v="215.3"/>
    <n v="10.765000000000001"/>
    <n v="7.7"/>
    <n v="2"/>
  </r>
  <r>
    <s v="NuevaFactura3315"/>
    <x v="2"/>
    <x v="2"/>
    <x v="1"/>
    <x v="0"/>
    <x v="4"/>
    <n v="53.21"/>
    <n v="8"/>
    <n v="21.284000000000002"/>
    <n v="446.964"/>
    <d v="2019-03-14T00:00:00"/>
    <d v="1899-12-30T16:45:00"/>
    <s v="Billetera electrónica"/>
    <n v="425.68"/>
    <n v="21.283999999999999"/>
    <n v="5"/>
    <n v="3"/>
  </r>
  <r>
    <s v="NuevaFactura4635"/>
    <x v="0"/>
    <x v="0"/>
    <x v="0"/>
    <x v="0"/>
    <x v="2"/>
    <n v="47.68"/>
    <n v="2"/>
    <n v="4.7679999999999998"/>
    <n v="100.128"/>
    <d v="2019-02-24T00:00:00"/>
    <d v="1899-12-30T10:10:00"/>
    <s v="Tarjeta de crédito"/>
    <n v="95.36"/>
    <n v="4.7679999999999998"/>
    <n v="4.0999999999999996"/>
    <n v="2"/>
  </r>
  <r>
    <s v="NuevaFactura5141"/>
    <x v="2"/>
    <x v="2"/>
    <x v="0"/>
    <x v="1"/>
    <x v="5"/>
    <n v="60.18"/>
    <n v="4"/>
    <n v="12.036000000000001"/>
    <n v="252.756"/>
    <d v="2019-02-16T00:00:00"/>
    <d v="1899-12-30T18:04:00"/>
    <s v="Tarjeta de crédito"/>
    <n v="240.72"/>
    <n v="12.036"/>
    <n v="9.4"/>
    <n v="2"/>
  </r>
  <r>
    <s v="NuevaFactura5067"/>
    <x v="1"/>
    <x v="1"/>
    <x v="1"/>
    <x v="0"/>
    <x v="2"/>
    <n v="69.81"/>
    <n v="4"/>
    <n v="13.962000000000002"/>
    <n v="293.202"/>
    <d v="2019-01-28T00:00:00"/>
    <d v="1899-12-30T20:50:00"/>
    <s v="Tarjeta de crédito"/>
    <n v="279.24"/>
    <n v="13.962"/>
    <n v="5.9"/>
    <n v="1"/>
  </r>
  <r>
    <s v="NuevaFactura6531"/>
    <x v="0"/>
    <x v="0"/>
    <x v="0"/>
    <x v="1"/>
    <x v="4"/>
    <n v="23.48"/>
    <n v="2"/>
    <n v="2.3480000000000003"/>
    <n v="49.308"/>
    <d v="2019-03-14T00:00:00"/>
    <d v="1899-12-30T11:21:00"/>
    <s v="Tarjeta de crédito"/>
    <n v="46.96"/>
    <n v="2.3479999999999999"/>
    <n v="7.9"/>
    <n v="3"/>
  </r>
  <r>
    <s v="NuevaFactura5701"/>
    <x v="0"/>
    <x v="0"/>
    <x v="1"/>
    <x v="1"/>
    <x v="0"/>
    <n v="70.010000000000005"/>
    <n v="5"/>
    <n v="17.502500000000001"/>
    <n v="367.55250000000001"/>
    <d v="2019-01-03T00:00:00"/>
    <d v="1899-12-30T11:36:00"/>
    <s v="Billetera electrónica"/>
    <n v="350.05"/>
    <n v="17.502500000000001"/>
    <n v="5.5"/>
    <n v="1"/>
  </r>
  <r>
    <s v="NuevaFactura9540"/>
    <x v="2"/>
    <x v="2"/>
    <x v="0"/>
    <x v="0"/>
    <x v="4"/>
    <n v="73.05"/>
    <n v="10"/>
    <n v="36.524999999999999"/>
    <n v="767.02499999999998"/>
    <d v="2019-03-03T00:00:00"/>
    <d v="1899-12-30T12:25:00"/>
    <s v="Tarjeta de crédito"/>
    <n v="730.5"/>
    <n v="36.524999999999999"/>
    <n v="8.6999999999999993"/>
    <n v="3"/>
  </r>
  <r>
    <s v="NuevaFactura2626"/>
    <x v="0"/>
    <x v="0"/>
    <x v="1"/>
    <x v="1"/>
    <x v="0"/>
    <n v="14.62"/>
    <n v="5"/>
    <n v="3.6549999999999998"/>
    <n v="76.754999999999995"/>
    <d v="2019-03-04T00:00:00"/>
    <d v="1899-12-30T12:23:00"/>
    <s v="Efectivo"/>
    <n v="73.099999999999994"/>
    <n v="3.6549999999999998"/>
    <n v="4.4000000000000004"/>
    <n v="3"/>
  </r>
  <r>
    <s v="NuevaFactura4161"/>
    <x v="2"/>
    <x v="2"/>
    <x v="0"/>
    <x v="1"/>
    <x v="0"/>
    <n v="42.57"/>
    <n v="8"/>
    <n v="17.028000000000002"/>
    <n v="357.58800000000002"/>
    <d v="2019-02-25T00:00:00"/>
    <d v="1899-12-30T14:12:00"/>
    <s v="Billetera electrónica"/>
    <n v="340.56"/>
    <n v="17.027999999999999"/>
    <n v="5.6"/>
    <n v="2"/>
  </r>
  <r>
    <s v="NuevaFactura2795"/>
    <x v="0"/>
    <x v="0"/>
    <x v="1"/>
    <x v="1"/>
    <x v="0"/>
    <n v="25"/>
    <n v="1"/>
    <n v="1.25"/>
    <n v="26.25"/>
    <d v="2019-03-03T00:00:00"/>
    <d v="1899-12-30T15:09:00"/>
    <s v="Billetera electrónica"/>
    <n v="25"/>
    <n v="1.25"/>
    <n v="5.5"/>
    <n v="3"/>
  </r>
  <r>
    <s v="NuevaFactura8972"/>
    <x v="0"/>
    <x v="0"/>
    <x v="1"/>
    <x v="1"/>
    <x v="3"/>
    <n v="37.14"/>
    <n v="5"/>
    <n v="9.2850000000000001"/>
    <n v="194.98500000000001"/>
    <d v="2019-01-08T00:00:00"/>
    <d v="1899-12-30T13:05:00"/>
    <s v="Billetera electrónica"/>
    <n v="185.7"/>
    <n v="9.2850000000000001"/>
    <n v="5"/>
    <n v="1"/>
  </r>
  <r>
    <s v="NuevaFactura6283"/>
    <x v="2"/>
    <x v="2"/>
    <x v="0"/>
    <x v="1"/>
    <x v="1"/>
    <n v="40.299999999999997"/>
    <n v="10"/>
    <n v="20.150000000000002"/>
    <n v="423.15"/>
    <d v="2019-01-24T00:00:00"/>
    <d v="1899-12-30T17:37:00"/>
    <s v="Tarjeta de crédito"/>
    <n v="403"/>
    <n v="20.149999999999999"/>
    <n v="7"/>
    <n v="1"/>
  </r>
  <r>
    <s v="NuevaFactura2655"/>
    <x v="2"/>
    <x v="2"/>
    <x v="0"/>
    <x v="0"/>
    <x v="0"/>
    <n v="41.06"/>
    <n v="6"/>
    <n v="12.318000000000001"/>
    <n v="258.678"/>
    <d v="2019-03-05T00:00:00"/>
    <d v="1899-12-30T13:30:00"/>
    <s v="Tarjeta de crédito"/>
    <n v="246.36"/>
    <n v="12.318"/>
    <n v="8.3000000000000007"/>
    <n v="3"/>
  </r>
  <r>
    <s v="NuevaFactura6773"/>
    <x v="2"/>
    <x v="2"/>
    <x v="0"/>
    <x v="0"/>
    <x v="4"/>
    <n v="89.14"/>
    <n v="4"/>
    <n v="17.827999999999999"/>
    <n v="374.38799999999998"/>
    <d v="2019-01-07T00:00:00"/>
    <d v="1899-12-30T12:20:00"/>
    <s v="Tarjeta de crédito"/>
    <n v="356.56"/>
    <n v="17.827999999999999"/>
    <n v="7.8"/>
    <n v="1"/>
  </r>
  <r>
    <s v="NuevaFactura7133"/>
    <x v="2"/>
    <x v="2"/>
    <x v="0"/>
    <x v="0"/>
    <x v="5"/>
    <n v="17.48"/>
    <n v="6"/>
    <n v="5.2439999999999998"/>
    <n v="110.124"/>
    <d v="2019-01-18T00:00:00"/>
    <d v="1899-12-30T15:04:00"/>
    <s v="Tarjeta de crédito"/>
    <n v="104.88"/>
    <n v="5.2439999999999998"/>
    <n v="6.1"/>
    <n v="1"/>
  </r>
  <r>
    <s v="NuevaFactura5408"/>
    <x v="0"/>
    <x v="0"/>
    <x v="1"/>
    <x v="1"/>
    <x v="0"/>
    <n v="15.26"/>
    <n v="6"/>
    <n v="4.5780000000000003"/>
    <n v="96.138000000000005"/>
    <d v="2019-02-15T00:00:00"/>
    <d v="1899-12-30T18:03:00"/>
    <s v="Billetera electrónica"/>
    <n v="91.56"/>
    <n v="4.5780000000000003"/>
    <n v="9.8000000000000007"/>
    <n v="2"/>
  </r>
  <r>
    <s v="NuevaFactura6121"/>
    <x v="0"/>
    <x v="0"/>
    <x v="1"/>
    <x v="1"/>
    <x v="4"/>
    <n v="33.880000000000003"/>
    <n v="8"/>
    <n v="13.552000000000001"/>
    <n v="284.59199999999998"/>
    <d v="2019-01-19T00:00:00"/>
    <d v="1899-12-30T20:29:00"/>
    <s v="Billetera electrónica"/>
    <n v="271.04000000000002"/>
    <n v="13.552"/>
    <n v="9.6"/>
    <n v="1"/>
  </r>
  <r>
    <s v="NuevaFactura7301"/>
    <x v="2"/>
    <x v="2"/>
    <x v="1"/>
    <x v="1"/>
    <x v="4"/>
    <n v="72.39"/>
    <n v="2"/>
    <n v="7.2390000000000008"/>
    <n v="152.01900000000001"/>
    <d v="2019-01-13T00:00:00"/>
    <d v="1899-12-30T19:55:00"/>
    <s v="Tarjeta de crédito"/>
    <n v="144.78"/>
    <n v="7.2389999999999999"/>
    <n v="8.1"/>
    <n v="1"/>
  </r>
  <r>
    <s v="NuevaFactura1291"/>
    <x v="2"/>
    <x v="2"/>
    <x v="1"/>
    <x v="1"/>
    <x v="2"/>
    <n v="93.87"/>
    <n v="8"/>
    <n v="37.548000000000002"/>
    <n v="788.50800000000004"/>
    <d v="2019-02-02T00:00:00"/>
    <d v="1899-12-30T18:42:00"/>
    <s v="Tarjeta de crédito"/>
    <n v="750.96"/>
    <n v="37.548000000000002"/>
    <n v="8.3000000000000007"/>
    <n v="2"/>
  </r>
  <r>
    <s v="NuevaFactura4637"/>
    <x v="2"/>
    <x v="2"/>
    <x v="1"/>
    <x v="1"/>
    <x v="1"/>
    <n v="22.01"/>
    <n v="6"/>
    <n v="6.6030000000000006"/>
    <n v="138.66300000000001"/>
    <d v="2019-01-02T00:00:00"/>
    <d v="1899-12-30T18:50:00"/>
    <s v="Efectivo"/>
    <n v="132.06"/>
    <n v="6.6029999999999998"/>
    <n v="7.6"/>
    <n v="1"/>
  </r>
  <r>
    <s v="NuevaFactura4143"/>
    <x v="0"/>
    <x v="0"/>
    <x v="0"/>
    <x v="1"/>
    <x v="3"/>
    <n v="76.92"/>
    <n v="10"/>
    <n v="38.460000000000008"/>
    <n v="807.66"/>
    <d v="2019-03-17T00:00:00"/>
    <d v="1899-12-30T19:53:00"/>
    <s v="Billetera electrónica"/>
    <n v="769.2"/>
    <n v="38.46"/>
    <n v="5.6"/>
    <n v="3"/>
  </r>
  <r>
    <s v="NuevaFactura3611"/>
    <x v="0"/>
    <x v="0"/>
    <x v="0"/>
    <x v="0"/>
    <x v="5"/>
    <n v="22.32"/>
    <n v="4"/>
    <n v="4.4640000000000004"/>
    <n v="93.744"/>
    <d v="2019-03-01T00:00:00"/>
    <d v="1899-12-30T16:23:00"/>
    <s v="Tarjeta de crédito"/>
    <n v="89.28"/>
    <n v="4.4640000000000004"/>
    <n v="4.4000000000000004"/>
    <n v="3"/>
  </r>
  <r>
    <s v="NuevaFactura6279"/>
    <x v="1"/>
    <x v="1"/>
    <x v="0"/>
    <x v="1"/>
    <x v="5"/>
    <n v="67.39"/>
    <n v="7"/>
    <n v="23.586500000000001"/>
    <n v="495.31650000000002"/>
    <d v="2019-03-23T00:00:00"/>
    <d v="1899-12-30T13:23:00"/>
    <s v="Billetera electrónica"/>
    <n v="471.73"/>
    <n v="23.586500000000001"/>
    <n v="6.9"/>
    <n v="3"/>
  </r>
  <r>
    <s v="NuevaFactura8278"/>
    <x v="0"/>
    <x v="0"/>
    <x v="1"/>
    <x v="1"/>
    <x v="3"/>
    <n v="63.69"/>
    <n v="1"/>
    <n v="3.1844999999999999"/>
    <n v="66.874499999999998"/>
    <d v="2019-02-25T00:00:00"/>
    <d v="1899-12-30T16:21:00"/>
    <s v="Efectivo"/>
    <n v="63.69"/>
    <n v="3.1844999999999999"/>
    <n v="6"/>
    <n v="2"/>
  </r>
  <r>
    <s v="NuevaFactura9870"/>
    <x v="2"/>
    <x v="2"/>
    <x v="1"/>
    <x v="0"/>
    <x v="0"/>
    <n v="57.22"/>
    <n v="2"/>
    <n v="5.7220000000000004"/>
    <n v="120.16200000000001"/>
    <d v="2019-01-12T00:00:00"/>
    <d v="1899-12-30T17:13:00"/>
    <s v="Billetera electrónica"/>
    <n v="114.44"/>
    <n v="5.7220000000000004"/>
    <n v="8.3000000000000007"/>
    <n v="1"/>
  </r>
  <r>
    <s v="NuevaFactura1321"/>
    <x v="0"/>
    <x v="0"/>
    <x v="1"/>
    <x v="0"/>
    <x v="5"/>
    <n v="73.05"/>
    <n v="4"/>
    <n v="14.61"/>
    <n v="306.81"/>
    <d v="2019-02-25T00:00:00"/>
    <d v="1899-12-30T17:16:00"/>
    <s v="Tarjeta de crédito"/>
    <n v="292.2"/>
    <n v="14.61"/>
    <n v="4.9000000000000004"/>
    <n v="2"/>
  </r>
  <r>
    <s v="NuevaFactura6458"/>
    <x v="0"/>
    <x v="0"/>
    <x v="0"/>
    <x v="1"/>
    <x v="5"/>
    <n v="55.45"/>
    <n v="1"/>
    <n v="2.7725000000000004"/>
    <n v="58.222499999999997"/>
    <d v="2019-02-26T00:00:00"/>
    <d v="1899-12-30T17:46:00"/>
    <s v="Tarjeta de crédito"/>
    <n v="55.45"/>
    <n v="2.7725"/>
    <n v="4.9000000000000004"/>
    <n v="2"/>
  </r>
  <r>
    <s v="NuevaFactura9834"/>
    <x v="1"/>
    <x v="1"/>
    <x v="0"/>
    <x v="0"/>
    <x v="2"/>
    <n v="86.27"/>
    <n v="1"/>
    <n v="4.3135000000000003"/>
    <n v="90.583500000000001"/>
    <d v="2019-02-20T00:00:00"/>
    <d v="1899-12-30T13:24:00"/>
    <s v="Billetera electrónica"/>
    <n v="86.27"/>
    <n v="4.3135000000000003"/>
    <n v="7"/>
    <n v="2"/>
  </r>
  <r>
    <s v="NuevaFactura9603"/>
    <x v="1"/>
    <x v="1"/>
    <x v="1"/>
    <x v="1"/>
    <x v="5"/>
    <n v="62.12"/>
    <n v="10"/>
    <n v="31.06"/>
    <n v="652.26"/>
    <d v="2019-02-11T00:00:00"/>
    <d v="1899-12-30T16:19:00"/>
    <s v="Efectivo"/>
    <n v="621.20000000000005"/>
    <n v="31.06"/>
    <n v="5.9"/>
    <n v="2"/>
  </r>
  <r>
    <s v="NuevaFactura2615"/>
    <x v="1"/>
    <x v="1"/>
    <x v="1"/>
    <x v="0"/>
    <x v="4"/>
    <n v="52.6"/>
    <n v="9"/>
    <n v="23.67"/>
    <n v="497.07"/>
    <d v="2019-01-16T00:00:00"/>
    <d v="1899-12-30T14:42:00"/>
    <s v="Efectivo"/>
    <n v="473.4"/>
    <n v="23.67"/>
    <n v="7.6"/>
    <n v="1"/>
  </r>
  <r>
    <s v="NuevaFactura3110"/>
    <x v="0"/>
    <x v="0"/>
    <x v="1"/>
    <x v="0"/>
    <x v="3"/>
    <n v="32.25"/>
    <n v="5"/>
    <n v="8.0625"/>
    <n v="169.3125"/>
    <d v="2019-01-27T00:00:00"/>
    <d v="1899-12-30T13:26:00"/>
    <s v="Efectivo"/>
    <n v="161.25"/>
    <n v="8.0625"/>
    <n v="9"/>
    <n v="1"/>
  </r>
  <r>
    <s v="NuevaFactura2755"/>
    <x v="1"/>
    <x v="1"/>
    <x v="0"/>
    <x v="0"/>
    <x v="1"/>
    <n v="60.95"/>
    <n v="1"/>
    <n v="3.0475000000000003"/>
    <n v="63.997500000000002"/>
    <d v="2019-02-18T00:00:00"/>
    <d v="1899-12-30T11:40:00"/>
    <s v="Billetera electrónica"/>
    <n v="60.95"/>
    <n v="3.0474999999999999"/>
    <n v="5.9"/>
    <n v="2"/>
  </r>
  <r>
    <s v="NuevaFactura3421"/>
    <x v="1"/>
    <x v="1"/>
    <x v="0"/>
    <x v="1"/>
    <x v="2"/>
    <n v="39.39"/>
    <n v="5"/>
    <n v="9.8475000000000001"/>
    <n v="206.79750000000001"/>
    <d v="2019-01-22T00:00:00"/>
    <d v="1899-12-30T20:46:00"/>
    <s v="Tarjeta de crédito"/>
    <n v="196.95"/>
    <n v="9.8475000000000001"/>
    <n v="8.6999999999999993"/>
    <n v="1"/>
  </r>
  <r>
    <s v="NuevaFactura9346"/>
    <x v="1"/>
    <x v="1"/>
    <x v="1"/>
    <x v="0"/>
    <x v="0"/>
    <n v="54.92"/>
    <n v="8"/>
    <n v="21.968000000000004"/>
    <n v="461.32799999999997"/>
    <d v="2019-03-23T00:00:00"/>
    <d v="1899-12-30T13:24:00"/>
    <s v="Billetera electrónica"/>
    <n v="439.36"/>
    <n v="21.968"/>
    <n v="7.6"/>
    <n v="3"/>
  </r>
  <r>
    <s v="NuevaFactura4907"/>
    <x v="1"/>
    <x v="1"/>
    <x v="0"/>
    <x v="0"/>
    <x v="3"/>
    <n v="89.8"/>
    <n v="10"/>
    <n v="44.900000000000006"/>
    <n v="942.9"/>
    <d v="2019-01-23T00:00:00"/>
    <d v="1899-12-30T13:00:00"/>
    <s v="Tarjeta de crédito"/>
    <n v="898"/>
    <n v="44.9"/>
    <n v="5.4"/>
    <n v="1"/>
  </r>
  <r>
    <s v="NuevaFactura7516"/>
    <x v="2"/>
    <x v="2"/>
    <x v="1"/>
    <x v="1"/>
    <x v="5"/>
    <n v="57.27"/>
    <n v="3"/>
    <n v="8.5905000000000005"/>
    <n v="180.40049999999999"/>
    <d v="2019-02-09T00:00:00"/>
    <d v="1899-12-30T20:31:00"/>
    <s v="Billetera electrónica"/>
    <n v="171.81"/>
    <n v="8.5905000000000005"/>
    <n v="6.5"/>
    <n v="2"/>
  </r>
  <r>
    <s v="NuevaFactura4330"/>
    <x v="2"/>
    <x v="2"/>
    <x v="1"/>
    <x v="0"/>
    <x v="4"/>
    <n v="53.21"/>
    <n v="8"/>
    <n v="21.284000000000002"/>
    <n v="446.964"/>
    <d v="2019-03-14T00:00:00"/>
    <d v="1899-12-30T16:45:00"/>
    <s v="Billetera electrónica"/>
    <n v="425.68"/>
    <n v="21.283999999999999"/>
    <n v="5"/>
    <n v="3"/>
  </r>
  <r>
    <s v="NuevaFactura3233"/>
    <x v="1"/>
    <x v="1"/>
    <x v="0"/>
    <x v="0"/>
    <x v="1"/>
    <n v="66.650000000000006"/>
    <n v="9"/>
    <n v="29.992500000000003"/>
    <n v="629.84249999999997"/>
    <d v="2019-01-04T00:00:00"/>
    <d v="1899-12-30T18:19:00"/>
    <s v="Tarjeta de crédito"/>
    <n v="599.85"/>
    <n v="29.9925"/>
    <n v="9.6999999999999993"/>
    <n v="1"/>
  </r>
  <r>
    <s v="NuevaFactura7272"/>
    <x v="2"/>
    <x v="2"/>
    <x v="1"/>
    <x v="0"/>
    <x v="1"/>
    <n v="52.79"/>
    <n v="10"/>
    <n v="26.395"/>
    <n v="554.29499999999996"/>
    <d v="2019-02-25T00:00:00"/>
    <d v="1899-12-30T11:58:00"/>
    <s v="Billetera electrónica"/>
    <n v="527.9"/>
    <n v="26.395"/>
    <n v="10"/>
    <n v="2"/>
  </r>
  <r>
    <s v="NuevaFactura4250"/>
    <x v="0"/>
    <x v="0"/>
    <x v="0"/>
    <x v="0"/>
    <x v="2"/>
    <n v="72.42"/>
    <n v="3"/>
    <n v="10.863"/>
    <n v="228.12299999999999"/>
    <d v="2019-03-29T00:00:00"/>
    <d v="1899-12-30T16:54:00"/>
    <s v="Billetera electrónica"/>
    <n v="217.26"/>
    <n v="10.863"/>
    <n v="8.1999999999999993"/>
    <n v="3"/>
  </r>
  <r>
    <s v="NuevaFactura4591"/>
    <x v="1"/>
    <x v="1"/>
    <x v="0"/>
    <x v="1"/>
    <x v="3"/>
    <n v="82.93"/>
    <n v="4"/>
    <n v="16.586000000000002"/>
    <n v="348.30599999999998"/>
    <d v="2019-01-20T00:00:00"/>
    <d v="1899-12-30T16:51:00"/>
    <s v="Billetera electrónica"/>
    <n v="331.72"/>
    <n v="16.585999999999999"/>
    <n v="9.6"/>
    <n v="1"/>
  </r>
  <r>
    <s v="NuevaFactura9273"/>
    <x v="1"/>
    <x v="1"/>
    <x v="0"/>
    <x v="1"/>
    <x v="0"/>
    <n v="81.23"/>
    <n v="7"/>
    <n v="28.430500000000002"/>
    <n v="597.04049999999995"/>
    <d v="2019-01-15T00:00:00"/>
    <d v="1899-12-30T20:44:00"/>
    <s v="Efectivo"/>
    <n v="568.61"/>
    <n v="28.430499999999999"/>
    <n v="9"/>
    <n v="1"/>
  </r>
  <r>
    <s v="NuevaFactura4004"/>
    <x v="1"/>
    <x v="1"/>
    <x v="1"/>
    <x v="1"/>
    <x v="0"/>
    <n v="89.75"/>
    <n v="1"/>
    <n v="4.4874999999999998"/>
    <n v="94.237499999999997"/>
    <d v="2019-02-06T00:00:00"/>
    <d v="1899-12-30T20:05:00"/>
    <s v="Tarjeta de crédito"/>
    <n v="89.75"/>
    <n v="4.4874999999999998"/>
    <n v="6.6"/>
    <n v="2"/>
  </r>
  <r>
    <s v="NuevaFactura5113"/>
    <x v="2"/>
    <x v="2"/>
    <x v="1"/>
    <x v="0"/>
    <x v="2"/>
    <n v="95.46"/>
    <n v="8"/>
    <n v="38.183999999999997"/>
    <n v="801.86400000000003"/>
    <d v="2019-03-05T00:00:00"/>
    <d v="1899-12-30T19:40:00"/>
    <s v="Billetera electrónica"/>
    <n v="763.68"/>
    <n v="38.183999999999997"/>
    <n v="4.7"/>
    <n v="3"/>
  </r>
  <r>
    <s v="NuevaFactura4454"/>
    <x v="0"/>
    <x v="0"/>
    <x v="0"/>
    <x v="1"/>
    <x v="2"/>
    <n v="44.34"/>
    <n v="2"/>
    <n v="4.4340000000000002"/>
    <n v="93.114000000000004"/>
    <d v="2019-03-27T00:00:00"/>
    <d v="1899-12-30T11:26:00"/>
    <s v="Efectivo"/>
    <n v="88.68"/>
    <n v="4.4340000000000002"/>
    <n v="5.8"/>
    <n v="3"/>
  </r>
  <r>
    <s v="NuevaFactura3051"/>
    <x v="0"/>
    <x v="0"/>
    <x v="0"/>
    <x v="1"/>
    <x v="4"/>
    <n v="92.29"/>
    <n v="5"/>
    <n v="23.072500000000005"/>
    <n v="484.52249999999998"/>
    <d v="2019-02-20T00:00:00"/>
    <d v="1899-12-30T15:55:00"/>
    <s v="Tarjeta de crédito"/>
    <n v="461.45"/>
    <n v="23.072500000000002"/>
    <n v="9"/>
    <n v="2"/>
  </r>
  <r>
    <s v="NuevaFactura8369"/>
    <x v="1"/>
    <x v="1"/>
    <x v="1"/>
    <x v="1"/>
    <x v="4"/>
    <n v="65.97"/>
    <n v="8"/>
    <n v="26.388000000000002"/>
    <n v="554.14800000000002"/>
    <d v="2019-02-02T00:00:00"/>
    <d v="1899-12-30T20:29:00"/>
    <s v="Efectivo"/>
    <n v="527.76"/>
    <n v="26.388000000000002"/>
    <n v="8.4"/>
    <n v="2"/>
  </r>
  <r>
    <s v="NuevaFactura4764"/>
    <x v="1"/>
    <x v="1"/>
    <x v="0"/>
    <x v="0"/>
    <x v="5"/>
    <n v="84.87"/>
    <n v="3"/>
    <n v="12.730500000000001"/>
    <n v="267.34050000000002"/>
    <d v="2019-01-25T00:00:00"/>
    <d v="1899-12-30T18:30:00"/>
    <s v="Billetera electrónica"/>
    <n v="254.61"/>
    <n v="12.730499999999999"/>
    <n v="7.4"/>
    <n v="1"/>
  </r>
  <r>
    <s v="NuevaFactura2684"/>
    <x v="0"/>
    <x v="0"/>
    <x v="1"/>
    <x v="1"/>
    <x v="4"/>
    <n v="73.88"/>
    <n v="6"/>
    <n v="22.164000000000001"/>
    <n v="465.44400000000002"/>
    <d v="2019-03-23T00:00:00"/>
    <d v="1899-12-30T19:16:00"/>
    <s v="Billetera electrónica"/>
    <n v="443.28"/>
    <n v="22.164000000000001"/>
    <n v="4.4000000000000004"/>
    <n v="3"/>
  </r>
  <r>
    <s v="NuevaFactura2814"/>
    <x v="2"/>
    <x v="2"/>
    <x v="1"/>
    <x v="1"/>
    <x v="4"/>
    <n v="72.39"/>
    <n v="2"/>
    <n v="7.2390000000000008"/>
    <n v="152.01900000000001"/>
    <d v="2019-01-13T00:00:00"/>
    <d v="1899-12-30T19:55:00"/>
    <s v="Tarjeta de crédito"/>
    <n v="144.78"/>
    <n v="7.2389999999999999"/>
    <n v="8.1"/>
    <n v="1"/>
  </r>
  <r>
    <s v="NuevaFactura6517"/>
    <x v="2"/>
    <x v="2"/>
    <x v="0"/>
    <x v="0"/>
    <x v="4"/>
    <n v="20.010000000000002"/>
    <n v="9"/>
    <n v="9.0045000000000002"/>
    <n v="189.09450000000001"/>
    <d v="2019-02-06T00:00:00"/>
    <d v="1899-12-30T15:47:00"/>
    <s v="Billetera electrónica"/>
    <n v="180.09"/>
    <n v="9.0045000000000002"/>
    <n v="4.0999999999999996"/>
    <n v="2"/>
  </r>
  <r>
    <s v="NuevaFactura5146"/>
    <x v="0"/>
    <x v="0"/>
    <x v="0"/>
    <x v="0"/>
    <x v="5"/>
    <n v="71.459999999999994"/>
    <n v="7"/>
    <n v="25.010999999999999"/>
    <n v="525.23099999999999"/>
    <d v="2019-03-28T00:00:00"/>
    <d v="1899-12-30T16:06:00"/>
    <s v="Billetera electrónica"/>
    <n v="500.22"/>
    <n v="25.010999999999999"/>
    <n v="4.5"/>
    <n v="3"/>
  </r>
  <r>
    <s v="NuevaFactura3224"/>
    <x v="0"/>
    <x v="0"/>
    <x v="1"/>
    <x v="1"/>
    <x v="5"/>
    <n v="45.38"/>
    <n v="3"/>
    <n v="6.8070000000000013"/>
    <n v="142.947"/>
    <d v="2019-02-17T00:00:00"/>
    <d v="1899-12-30T13:34:00"/>
    <s v="Tarjeta de crédito"/>
    <n v="136.13999999999999"/>
    <n v="6.8070000000000004"/>
    <n v="7.2"/>
    <n v="2"/>
  </r>
  <r>
    <s v="NuevaFactura6842"/>
    <x v="0"/>
    <x v="0"/>
    <x v="0"/>
    <x v="1"/>
    <x v="3"/>
    <n v="15.81"/>
    <n v="10"/>
    <n v="7.9050000000000002"/>
    <n v="166.005"/>
    <d v="2019-03-06T00:00:00"/>
    <d v="1899-12-30T12:27:00"/>
    <s v="Tarjeta de crédito"/>
    <n v="158.1"/>
    <n v="7.9050000000000002"/>
    <n v="8.6"/>
    <n v="3"/>
  </r>
  <r>
    <s v="NuevaFactura9548"/>
    <x v="2"/>
    <x v="2"/>
    <x v="0"/>
    <x v="0"/>
    <x v="4"/>
    <n v="29.15"/>
    <n v="3"/>
    <n v="4.3724999999999996"/>
    <n v="91.822500000000005"/>
    <d v="2019-03-27T00:00:00"/>
    <d v="1899-12-30T20:29:00"/>
    <s v="Tarjeta de crédito"/>
    <n v="87.45"/>
    <n v="4.3724999999999996"/>
    <n v="7.3"/>
    <n v="3"/>
  </r>
  <r>
    <s v="NuevaFactura1428"/>
    <x v="1"/>
    <x v="1"/>
    <x v="0"/>
    <x v="0"/>
    <x v="2"/>
    <n v="83.17"/>
    <n v="6"/>
    <n v="24.951000000000001"/>
    <n v="523.971"/>
    <d v="2019-03-20T00:00:00"/>
    <d v="1899-12-30T11:23:00"/>
    <s v="Efectivo"/>
    <n v="499.02"/>
    <n v="24.951000000000001"/>
    <n v="7.3"/>
    <n v="3"/>
  </r>
  <r>
    <s v="NuevaFactura1309"/>
    <x v="2"/>
    <x v="2"/>
    <x v="0"/>
    <x v="1"/>
    <x v="1"/>
    <n v="52.89"/>
    <n v="6"/>
    <n v="15.867000000000003"/>
    <n v="333.20699999999999"/>
    <d v="2019-01-19T00:00:00"/>
    <d v="1899-12-30T17:34:00"/>
    <s v="Tarjeta de crédito"/>
    <n v="317.33999999999997"/>
    <n v="15.867000000000001"/>
    <n v="9.8000000000000007"/>
    <n v="1"/>
  </r>
  <r>
    <s v="NuevaFactura4179"/>
    <x v="0"/>
    <x v="0"/>
    <x v="0"/>
    <x v="0"/>
    <x v="0"/>
    <n v="47.67"/>
    <n v="4"/>
    <n v="9.5340000000000007"/>
    <n v="200.214"/>
    <d v="2019-03-12T00:00:00"/>
    <d v="1899-12-30T14:21:00"/>
    <s v="Efectivo"/>
    <n v="190.68"/>
    <n v="9.5340000000000007"/>
    <n v="9.1"/>
    <n v="3"/>
  </r>
  <r>
    <s v="NuevaFactura1065"/>
    <x v="0"/>
    <x v="0"/>
    <x v="1"/>
    <x v="0"/>
    <x v="3"/>
    <n v="89.48"/>
    <n v="5"/>
    <n v="22.370000000000005"/>
    <n v="469.77"/>
    <d v="2019-03-30T00:00:00"/>
    <d v="1899-12-30T10:18:00"/>
    <s v="Efectivo"/>
    <n v="447.4"/>
    <n v="22.37"/>
    <n v="7.4"/>
    <n v="3"/>
  </r>
  <r>
    <s v="NuevaFactura3149"/>
    <x v="0"/>
    <x v="0"/>
    <x v="1"/>
    <x v="0"/>
    <x v="4"/>
    <n v="40.94"/>
    <n v="5"/>
    <n v="10.234999999999999"/>
    <n v="214.935"/>
    <d v="2019-01-06T00:00:00"/>
    <d v="1899-12-30T13:58:00"/>
    <s v="Billetera electrónica"/>
    <n v="204.7"/>
    <n v="10.234999999999999"/>
    <n v="9.9"/>
    <n v="1"/>
  </r>
  <r>
    <s v="NuevaFactura2311"/>
    <x v="1"/>
    <x v="1"/>
    <x v="1"/>
    <x v="1"/>
    <x v="4"/>
    <n v="89.48"/>
    <n v="10"/>
    <n v="44.740000000000009"/>
    <n v="939.54"/>
    <d v="2019-01-06T00:00:00"/>
    <d v="1899-12-30T12:46:00"/>
    <s v="Tarjeta de crédito"/>
    <n v="894.8"/>
    <n v="44.74"/>
    <n v="9.6"/>
    <n v="1"/>
  </r>
  <r>
    <s v="NuevaFactura8908"/>
    <x v="1"/>
    <x v="1"/>
    <x v="0"/>
    <x v="1"/>
    <x v="3"/>
    <n v="80.930000000000007"/>
    <n v="1"/>
    <n v="4.0465000000000009"/>
    <n v="84.976500000000001"/>
    <d v="2019-01-19T00:00:00"/>
    <d v="1899-12-30T16:08:00"/>
    <s v="Tarjeta de crédito"/>
    <n v="80.930000000000007"/>
    <n v="4.0465"/>
    <n v="9"/>
    <n v="1"/>
  </r>
  <r>
    <s v="NuevaFactura1079"/>
    <x v="0"/>
    <x v="0"/>
    <x v="0"/>
    <x v="1"/>
    <x v="4"/>
    <n v="24.82"/>
    <n v="7"/>
    <n v="8.6870000000000012"/>
    <n v="182.42699999999999"/>
    <d v="2019-02-16T00:00:00"/>
    <d v="1899-12-30T10:33:00"/>
    <s v="Tarjeta de crédito"/>
    <n v="173.74"/>
    <n v="8.6869999999999994"/>
    <n v="7.1"/>
    <n v="2"/>
  </r>
  <r>
    <s v="NuevaFactura1937"/>
    <x v="0"/>
    <x v="0"/>
    <x v="0"/>
    <x v="1"/>
    <x v="4"/>
    <n v="80.959999999999994"/>
    <n v="8"/>
    <n v="32.384"/>
    <n v="680.06399999999996"/>
    <d v="2019-02-17T00:00:00"/>
    <d v="1899-12-30T11:12:00"/>
    <s v="Tarjeta de crédito"/>
    <n v="647.67999999999995"/>
    <n v="32.384"/>
    <n v="7.4"/>
    <n v="2"/>
  </r>
  <r>
    <s v="NuevaFactura5934"/>
    <x v="1"/>
    <x v="1"/>
    <x v="1"/>
    <x v="1"/>
    <x v="4"/>
    <n v="89.48"/>
    <n v="10"/>
    <n v="44.740000000000009"/>
    <n v="939.54"/>
    <d v="2019-01-06T00:00:00"/>
    <d v="1899-12-30T12:46:00"/>
    <s v="Tarjeta de crédito"/>
    <n v="894.8"/>
    <n v="44.74"/>
    <n v="9.6"/>
    <n v="1"/>
  </r>
  <r>
    <s v="NuevaFactura2380"/>
    <x v="0"/>
    <x v="0"/>
    <x v="1"/>
    <x v="1"/>
    <x v="4"/>
    <n v="66.52"/>
    <n v="4"/>
    <n v="13.304"/>
    <n v="279.38400000000001"/>
    <d v="2019-03-02T00:00:00"/>
    <d v="1899-12-30T18:14:00"/>
    <s v="Billetera electrónica"/>
    <n v="266.08"/>
    <n v="13.304"/>
    <n v="6.9"/>
    <n v="3"/>
  </r>
  <r>
    <s v="NuevaFactura4598"/>
    <x v="2"/>
    <x v="2"/>
    <x v="1"/>
    <x v="0"/>
    <x v="2"/>
    <n v="40.299999999999997"/>
    <n v="2"/>
    <n v="4.03"/>
    <n v="84.63"/>
    <d v="2019-03-11T00:00:00"/>
    <d v="1899-12-30T15:30:00"/>
    <s v="Billetera electrónica"/>
    <n v="80.599999999999994"/>
    <n v="4.03"/>
    <n v="4.4000000000000004"/>
    <n v="3"/>
  </r>
  <r>
    <s v="NuevaFactura2359"/>
    <x v="1"/>
    <x v="1"/>
    <x v="0"/>
    <x v="0"/>
    <x v="1"/>
    <n v="60.95"/>
    <n v="1"/>
    <n v="3.0475000000000003"/>
    <n v="63.997500000000002"/>
    <d v="2019-02-18T00:00:00"/>
    <d v="1899-12-30T11:40:00"/>
    <s v="Billetera electrónica"/>
    <n v="60.95"/>
    <n v="3.0474999999999999"/>
    <n v="5.9"/>
    <n v="2"/>
  </r>
  <r>
    <s v="NuevaFactura4187"/>
    <x v="0"/>
    <x v="0"/>
    <x v="0"/>
    <x v="1"/>
    <x v="3"/>
    <n v="15.81"/>
    <n v="10"/>
    <n v="7.9050000000000002"/>
    <n v="166.005"/>
    <d v="2019-03-06T00:00:00"/>
    <d v="1899-12-30T12:27:00"/>
    <s v="Tarjeta de crédito"/>
    <n v="158.1"/>
    <n v="7.9050000000000002"/>
    <n v="8.6"/>
    <n v="3"/>
  </r>
  <r>
    <s v="NuevaFactura9428"/>
    <x v="2"/>
    <x v="2"/>
    <x v="0"/>
    <x v="0"/>
    <x v="4"/>
    <n v="54.36"/>
    <n v="10"/>
    <n v="27.180000000000003"/>
    <n v="570.78"/>
    <d v="2019-02-07T00:00:00"/>
    <d v="1899-12-30T11:28:00"/>
    <s v="Tarjeta de crédito"/>
    <n v="543.6"/>
    <n v="27.18"/>
    <n v="6.1"/>
    <n v="2"/>
  </r>
  <r>
    <s v="NuevaFactura3177"/>
    <x v="1"/>
    <x v="1"/>
    <x v="0"/>
    <x v="0"/>
    <x v="4"/>
    <n v="72.52"/>
    <n v="8"/>
    <n v="29.007999999999999"/>
    <n v="609.16800000000001"/>
    <d v="2019-03-30T00:00:00"/>
    <d v="1899-12-30T19:26:00"/>
    <s v="Tarjeta de crédito"/>
    <n v="580.16"/>
    <n v="29.007999999999999"/>
    <n v="4"/>
    <n v="3"/>
  </r>
  <r>
    <s v="NuevaFactura5441"/>
    <x v="0"/>
    <x v="0"/>
    <x v="0"/>
    <x v="0"/>
    <x v="2"/>
    <n v="89.21"/>
    <n v="9"/>
    <n v="40.144500000000001"/>
    <n v="843.03449999999998"/>
    <d v="2019-01-15T00:00:00"/>
    <d v="1899-12-30T15:42:00"/>
    <s v="Tarjeta de crédito"/>
    <n v="802.89"/>
    <n v="40.144500000000001"/>
    <n v="6.5"/>
    <n v="1"/>
  </r>
  <r>
    <s v="NuevaFactura9230"/>
    <x v="1"/>
    <x v="1"/>
    <x v="1"/>
    <x v="1"/>
    <x v="5"/>
    <n v="16.28"/>
    <n v="1"/>
    <n v="0.81400000000000006"/>
    <n v="17.094000000000001"/>
    <d v="2019-03-09T00:00:00"/>
    <d v="1899-12-30T15:36:00"/>
    <s v="Efectivo"/>
    <n v="16.28"/>
    <n v="0.81399999999999995"/>
    <n v="5"/>
    <n v="3"/>
  </r>
  <r>
    <s v="NuevaFactura4890"/>
    <x v="1"/>
    <x v="1"/>
    <x v="0"/>
    <x v="1"/>
    <x v="2"/>
    <n v="74.86"/>
    <n v="1"/>
    <n v="3.7430000000000003"/>
    <n v="78.602999999999994"/>
    <d v="2019-03-24T00:00:00"/>
    <d v="1899-12-30T14:49:00"/>
    <s v="Efectivo"/>
    <n v="74.86"/>
    <n v="3.7429999999999999"/>
    <n v="6.9"/>
    <n v="3"/>
  </r>
  <r>
    <s v="NuevaFactura1179"/>
    <x v="1"/>
    <x v="1"/>
    <x v="0"/>
    <x v="0"/>
    <x v="4"/>
    <n v="80.36"/>
    <n v="4"/>
    <n v="16.071999999999999"/>
    <n v="337.512"/>
    <d v="2019-02-23T00:00:00"/>
    <d v="1899-12-30T18:45:00"/>
    <s v="Tarjeta de crédito"/>
    <n v="321.44"/>
    <n v="16.071999999999999"/>
    <n v="8.3000000000000007"/>
    <n v="2"/>
  </r>
  <r>
    <s v="NuevaFactura8822"/>
    <x v="1"/>
    <x v="1"/>
    <x v="0"/>
    <x v="0"/>
    <x v="3"/>
    <n v="67.989999999999995"/>
    <n v="7"/>
    <n v="23.796499999999998"/>
    <n v="499.72649999999999"/>
    <d v="2019-02-17T00:00:00"/>
    <d v="1899-12-30T16:50:00"/>
    <s v="Billetera electrónica"/>
    <n v="475.93"/>
    <n v="23.796500000000002"/>
    <n v="5.7"/>
    <n v="2"/>
  </r>
  <r>
    <s v="NuevaFactura6567"/>
    <x v="2"/>
    <x v="2"/>
    <x v="1"/>
    <x v="0"/>
    <x v="0"/>
    <n v="58.24"/>
    <n v="9"/>
    <n v="26.207999999999998"/>
    <n v="550.36800000000005"/>
    <d v="2019-02-05T00:00:00"/>
    <d v="1899-12-30T12:34:00"/>
    <s v="Efectivo"/>
    <n v="524.16"/>
    <n v="26.207999999999998"/>
    <n v="9.6999999999999993"/>
    <n v="2"/>
  </r>
  <r>
    <s v="NuevaFactura2754"/>
    <x v="0"/>
    <x v="0"/>
    <x v="0"/>
    <x v="1"/>
    <x v="3"/>
    <n v="88.63"/>
    <n v="3"/>
    <n v="13.294499999999999"/>
    <n v="279.18450000000001"/>
    <d v="2019-03-02T00:00:00"/>
    <d v="1899-12-30T17:36:00"/>
    <s v="Billetera electrónica"/>
    <n v="265.89"/>
    <n v="13.294499999999999"/>
    <n v="6"/>
    <n v="3"/>
  </r>
  <r>
    <s v="NuevaFactura3084"/>
    <x v="0"/>
    <x v="0"/>
    <x v="1"/>
    <x v="0"/>
    <x v="1"/>
    <n v="45.48"/>
    <n v="10"/>
    <n v="22.74"/>
    <n v="477.54"/>
    <d v="2019-03-01T00:00:00"/>
    <d v="1899-12-30T10:22:00"/>
    <s v="Tarjeta de crédito"/>
    <n v="454.8"/>
    <n v="22.74"/>
    <n v="4.8"/>
    <n v="3"/>
  </r>
  <r>
    <s v="NuevaFactura9466"/>
    <x v="1"/>
    <x v="1"/>
    <x v="1"/>
    <x v="0"/>
    <x v="3"/>
    <n v="98.8"/>
    <n v="2"/>
    <n v="9.8800000000000008"/>
    <n v="207.48"/>
    <d v="2019-02-21T00:00:00"/>
    <d v="1899-12-30T11:39:00"/>
    <s v="Efectivo"/>
    <n v="197.6"/>
    <n v="9.8800000000000008"/>
    <n v="7.7"/>
    <n v="2"/>
  </r>
  <r>
    <s v="NuevaFactura2961"/>
    <x v="1"/>
    <x v="1"/>
    <x v="0"/>
    <x v="0"/>
    <x v="4"/>
    <n v="87.1"/>
    <n v="10"/>
    <n v="43.550000000000004"/>
    <n v="914.55"/>
    <d v="2019-02-12T00:00:00"/>
    <d v="1899-12-30T14:45:00"/>
    <s v="Tarjeta de crédito"/>
    <n v="871"/>
    <n v="43.55"/>
    <n v="9.9"/>
    <n v="2"/>
  </r>
  <r>
    <s v="NuevaFactura5890"/>
    <x v="1"/>
    <x v="1"/>
    <x v="0"/>
    <x v="1"/>
    <x v="5"/>
    <n v="91.98"/>
    <n v="1"/>
    <n v="4.5990000000000002"/>
    <n v="96.578999999999994"/>
    <d v="2019-03-18T00:00:00"/>
    <d v="1899-12-30T15:29:00"/>
    <s v="Efectivo"/>
    <n v="91.98"/>
    <n v="4.5990000000000002"/>
    <n v="9.8000000000000007"/>
    <n v="3"/>
  </r>
  <r>
    <s v="NuevaFactura3705"/>
    <x v="0"/>
    <x v="0"/>
    <x v="0"/>
    <x v="0"/>
    <x v="0"/>
    <n v="27.73"/>
    <n v="5"/>
    <n v="6.932500000000001"/>
    <n v="145.58250000000001"/>
    <d v="2019-03-26T00:00:00"/>
    <d v="1899-12-30T20:21:00"/>
    <s v="Tarjeta de crédito"/>
    <n v="138.65"/>
    <n v="6.9325000000000001"/>
    <n v="4.2"/>
    <n v="3"/>
  </r>
  <r>
    <s v="NuevaFactura1111"/>
    <x v="0"/>
    <x v="0"/>
    <x v="0"/>
    <x v="1"/>
    <x v="3"/>
    <n v="89.06"/>
    <n v="6"/>
    <n v="26.718000000000004"/>
    <n v="561.07799999999997"/>
    <d v="2019-01-18T00:00:00"/>
    <d v="1899-12-30T17:26:00"/>
    <s v="Efectivo"/>
    <n v="534.36"/>
    <n v="26.718"/>
    <n v="9.9"/>
    <n v="1"/>
  </r>
  <r>
    <s v="NuevaFactura6990"/>
    <x v="1"/>
    <x v="1"/>
    <x v="0"/>
    <x v="1"/>
    <x v="5"/>
    <n v="93.2"/>
    <n v="2"/>
    <n v="9.32"/>
    <n v="195.72"/>
    <d v="2019-02-28T00:00:00"/>
    <d v="1899-12-30T18:37:00"/>
    <s v="Tarjeta de crédito"/>
    <n v="186.4"/>
    <n v="9.32"/>
    <n v="6"/>
    <n v="2"/>
  </r>
  <r>
    <s v="NuevaFactura7281"/>
    <x v="2"/>
    <x v="2"/>
    <x v="0"/>
    <x v="1"/>
    <x v="5"/>
    <n v="93.22"/>
    <n v="3"/>
    <n v="13.982999999999999"/>
    <n v="293.64299999999997"/>
    <d v="2019-01-24T00:00:00"/>
    <d v="1899-12-30T11:45:00"/>
    <s v="Efectivo"/>
    <n v="279.66000000000003"/>
    <n v="13.983000000000001"/>
    <n v="7.2"/>
    <n v="1"/>
  </r>
  <r>
    <s v="NuevaFactura6067"/>
    <x v="2"/>
    <x v="2"/>
    <x v="0"/>
    <x v="0"/>
    <x v="0"/>
    <n v="25.32"/>
    <n v="8"/>
    <n v="10.128"/>
    <n v="212.68799999999999"/>
    <d v="2019-03-05T00:00:00"/>
    <d v="1899-12-30T20:24:00"/>
    <s v="Billetera electrónica"/>
    <n v="202.56"/>
    <n v="10.128"/>
    <n v="8.6999999999999993"/>
    <n v="3"/>
  </r>
  <r>
    <s v="NuevaFactura3545"/>
    <x v="0"/>
    <x v="0"/>
    <x v="0"/>
    <x v="0"/>
    <x v="4"/>
    <n v="47.63"/>
    <n v="9"/>
    <n v="21.433500000000002"/>
    <n v="450.1035"/>
    <d v="2019-01-23T00:00:00"/>
    <d v="1899-12-30T12:35:00"/>
    <s v="Efectivo"/>
    <n v="428.67"/>
    <n v="21.433499999999999"/>
    <n v="5"/>
    <n v="1"/>
  </r>
  <r>
    <s v="NuevaFactura1088"/>
    <x v="1"/>
    <x v="1"/>
    <x v="0"/>
    <x v="0"/>
    <x v="2"/>
    <n v="83.17"/>
    <n v="6"/>
    <n v="24.951000000000001"/>
    <n v="523.971"/>
    <d v="2019-03-20T00:00:00"/>
    <d v="1899-12-30T11:23:00"/>
    <s v="Efectivo"/>
    <n v="499.02"/>
    <n v="24.951000000000001"/>
    <n v="7.3"/>
    <n v="3"/>
  </r>
  <r>
    <s v="NuevaFactura4187"/>
    <x v="2"/>
    <x v="2"/>
    <x v="1"/>
    <x v="0"/>
    <x v="4"/>
    <n v="71.2"/>
    <n v="1"/>
    <n v="3.5600000000000005"/>
    <n v="74.760000000000005"/>
    <d v="2019-01-05T00:00:00"/>
    <d v="1899-12-30T20:40:00"/>
    <s v="Tarjeta de crédito"/>
    <n v="71.2"/>
    <n v="3.56"/>
    <n v="9.1999999999999993"/>
    <n v="1"/>
  </r>
  <r>
    <s v="NuevaFactura9710"/>
    <x v="1"/>
    <x v="1"/>
    <x v="1"/>
    <x v="0"/>
    <x v="3"/>
    <n v="83.06"/>
    <n v="7"/>
    <n v="29.071000000000005"/>
    <n v="610.49099999999999"/>
    <d v="2019-03-05T00:00:00"/>
    <d v="1899-12-30T14:31:00"/>
    <s v="Billetera electrónica"/>
    <n v="581.41999999999996"/>
    <n v="29.071000000000002"/>
    <n v="4"/>
    <n v="3"/>
  </r>
  <r>
    <s v="NuevaFactura3161"/>
    <x v="0"/>
    <x v="0"/>
    <x v="1"/>
    <x v="1"/>
    <x v="2"/>
    <n v="80.08"/>
    <n v="3"/>
    <n v="12.012"/>
    <n v="252.25200000000001"/>
    <d v="2019-02-11T00:00:00"/>
    <d v="1899-12-30T15:29:00"/>
    <s v="Efectivo"/>
    <n v="240.24"/>
    <n v="12.012"/>
    <n v="5.4"/>
    <n v="2"/>
  </r>
  <r>
    <s v="NuevaFactura2723"/>
    <x v="0"/>
    <x v="0"/>
    <x v="0"/>
    <x v="1"/>
    <x v="2"/>
    <n v="37.69"/>
    <n v="2"/>
    <n v="3.7690000000000001"/>
    <n v="79.149000000000001"/>
    <d v="2019-02-20T00:00:00"/>
    <d v="1899-12-30T15:29:00"/>
    <s v="Billetera electrónica"/>
    <n v="75.38"/>
    <n v="3.7690000000000001"/>
    <n v="9.5"/>
    <n v="2"/>
  </r>
  <r>
    <s v="NuevaFactura2529"/>
    <x v="1"/>
    <x v="1"/>
    <x v="1"/>
    <x v="0"/>
    <x v="4"/>
    <n v="52.6"/>
    <n v="9"/>
    <n v="23.67"/>
    <n v="497.07"/>
    <d v="2019-01-16T00:00:00"/>
    <d v="1899-12-30T14:42:00"/>
    <s v="Efectivo"/>
    <n v="473.4"/>
    <n v="23.67"/>
    <n v="7.6"/>
    <n v="1"/>
  </r>
  <r>
    <s v="NuevaFactura4754"/>
    <x v="1"/>
    <x v="1"/>
    <x v="1"/>
    <x v="0"/>
    <x v="5"/>
    <n v="27.02"/>
    <n v="3"/>
    <n v="4.0529999999999999"/>
    <n v="85.113"/>
    <d v="2019-03-02T00:00:00"/>
    <d v="1899-12-30T13:01:00"/>
    <s v="Tarjeta de crédito"/>
    <n v="81.06"/>
    <n v="4.0529999999999999"/>
    <n v="7.1"/>
    <n v="3"/>
  </r>
  <r>
    <s v="NuevaFactura4647"/>
    <x v="0"/>
    <x v="0"/>
    <x v="1"/>
    <x v="1"/>
    <x v="5"/>
    <n v="83.24"/>
    <n v="9"/>
    <n v="37.457999999999998"/>
    <n v="786.61800000000005"/>
    <d v="2019-01-29T00:00:00"/>
    <d v="1899-12-30T11:56:00"/>
    <s v="Tarjeta de crédito"/>
    <n v="749.16"/>
    <n v="37.457999999999998"/>
    <n v="7.4"/>
    <n v="1"/>
  </r>
  <r>
    <s v="NuevaFactura9950"/>
    <x v="1"/>
    <x v="1"/>
    <x v="1"/>
    <x v="0"/>
    <x v="2"/>
    <n v="44.01"/>
    <n v="8"/>
    <n v="17.603999999999999"/>
    <n v="369.68400000000003"/>
    <d v="2019-03-03T00:00:00"/>
    <d v="1899-12-30T17:36:00"/>
    <s v="Efectivo"/>
    <n v="352.08"/>
    <n v="17.603999999999999"/>
    <n v="8.8000000000000007"/>
    <n v="3"/>
  </r>
  <r>
    <s v="NuevaFactura9124"/>
    <x v="0"/>
    <x v="0"/>
    <x v="1"/>
    <x v="0"/>
    <x v="5"/>
    <n v="94.67"/>
    <n v="4"/>
    <n v="18.934000000000001"/>
    <n v="397.61399999999998"/>
    <d v="2019-03-11T00:00:00"/>
    <d v="1899-12-30T12:04:00"/>
    <s v="Efectivo"/>
    <n v="378.68"/>
    <n v="18.934000000000001"/>
    <n v="6.8"/>
    <n v="3"/>
  </r>
  <r>
    <s v="NuevaFactura8902"/>
    <x v="2"/>
    <x v="2"/>
    <x v="1"/>
    <x v="0"/>
    <x v="3"/>
    <n v="42.97"/>
    <n v="3"/>
    <n v="6.4455"/>
    <n v="135.35550000000001"/>
    <d v="2019-02-03T00:00:00"/>
    <d v="1899-12-30T11:46:00"/>
    <s v="Efectivo"/>
    <n v="128.91"/>
    <n v="6.4455"/>
    <n v="9.3000000000000007"/>
    <n v="2"/>
  </r>
  <r>
    <s v="NuevaFactura1590"/>
    <x v="2"/>
    <x v="2"/>
    <x v="1"/>
    <x v="1"/>
    <x v="0"/>
    <n v="69.510000000000005"/>
    <n v="2"/>
    <n v="6.9510000000000005"/>
    <n v="145.971"/>
    <d v="2019-03-01T00:00:00"/>
    <d v="1899-12-30T12:15:00"/>
    <s v="Billetera electrónica"/>
    <n v="139.02000000000001"/>
    <n v="6.9509999999999996"/>
    <n v="8.1"/>
    <n v="3"/>
  </r>
  <r>
    <s v="NuevaFactura7312"/>
    <x v="0"/>
    <x v="0"/>
    <x v="0"/>
    <x v="0"/>
    <x v="3"/>
    <n v="24.49"/>
    <n v="10"/>
    <n v="12.244999999999999"/>
    <n v="257.14499999999998"/>
    <d v="2019-02-22T00:00:00"/>
    <d v="1899-12-30T15:15:00"/>
    <s v="Efectivo"/>
    <n v="244.9"/>
    <n v="12.244999999999999"/>
    <n v="8.1"/>
    <n v="2"/>
  </r>
  <r>
    <s v="NuevaFactura9447"/>
    <x v="0"/>
    <x v="0"/>
    <x v="0"/>
    <x v="1"/>
    <x v="5"/>
    <n v="19.7"/>
    <n v="1"/>
    <n v="0.98499999999999999"/>
    <n v="20.684999999999999"/>
    <d v="2019-02-08T00:00:00"/>
    <d v="1899-12-30T11:39:00"/>
    <s v="Billetera electrónica"/>
    <n v="19.7"/>
    <n v="0.98499999999999999"/>
    <n v="9.5"/>
    <n v="2"/>
  </r>
  <r>
    <s v="NuevaFactura6373"/>
    <x v="1"/>
    <x v="1"/>
    <x v="1"/>
    <x v="1"/>
    <x v="4"/>
    <n v="99.79"/>
    <n v="2"/>
    <n v="9.979000000000001"/>
    <n v="209.559"/>
    <d v="2019-03-07T00:00:00"/>
    <d v="1899-12-30T20:37:00"/>
    <s v="Billetera electrónica"/>
    <n v="199.58"/>
    <n v="9.9789999999999992"/>
    <n v="8"/>
    <n v="3"/>
  </r>
  <r>
    <s v="NuevaFactura8332"/>
    <x v="1"/>
    <x v="1"/>
    <x v="1"/>
    <x v="1"/>
    <x v="4"/>
    <n v="27.22"/>
    <n v="3"/>
    <n v="4.0830000000000002"/>
    <n v="85.742999999999995"/>
    <d v="2019-01-07T00:00:00"/>
    <d v="1899-12-30T12:37:00"/>
    <s v="Efectivo"/>
    <n v="81.66"/>
    <n v="4.0830000000000002"/>
    <n v="7.3"/>
    <n v="1"/>
  </r>
  <r>
    <s v="NuevaFactura7784"/>
    <x v="1"/>
    <x v="1"/>
    <x v="0"/>
    <x v="1"/>
    <x v="0"/>
    <n v="86.8"/>
    <n v="3"/>
    <n v="13.02"/>
    <n v="273.42"/>
    <d v="2019-01-28T00:00:00"/>
    <d v="1899-12-30T16:47:00"/>
    <s v="Billetera electrónica"/>
    <n v="260.39999999999998"/>
    <n v="13.02"/>
    <n v="9.9"/>
    <n v="1"/>
  </r>
  <r>
    <s v="NuevaFactura3282"/>
    <x v="2"/>
    <x v="2"/>
    <x v="0"/>
    <x v="0"/>
    <x v="3"/>
    <n v="64.08"/>
    <n v="7"/>
    <n v="22.428000000000001"/>
    <n v="470.988"/>
    <d v="2019-02-19T00:00:00"/>
    <d v="1899-12-30T19:29:00"/>
    <s v="Tarjeta de crédito"/>
    <n v="448.56"/>
    <n v="22.428000000000001"/>
    <n v="7.3"/>
    <n v="2"/>
  </r>
  <r>
    <s v="NuevaFactura5893"/>
    <x v="1"/>
    <x v="1"/>
    <x v="0"/>
    <x v="0"/>
    <x v="5"/>
    <n v="92.49"/>
    <n v="5"/>
    <n v="23.122500000000002"/>
    <n v="485.57249999999999"/>
    <d v="2019-03-02T00:00:00"/>
    <d v="1899-12-30T16:35:00"/>
    <s v="Tarjeta de crédito"/>
    <n v="462.45"/>
    <n v="23.122499999999999"/>
    <n v="8.6"/>
    <n v="3"/>
  </r>
  <r>
    <s v="NuevaFactura5101"/>
    <x v="0"/>
    <x v="0"/>
    <x v="0"/>
    <x v="0"/>
    <x v="1"/>
    <n v="73.47"/>
    <n v="10"/>
    <n v="36.735000000000007"/>
    <n v="771.43499999999995"/>
    <d v="2019-03-23T00:00:00"/>
    <d v="1899-12-30T13:14:00"/>
    <s v="Billetera electrónica"/>
    <n v="734.7"/>
    <n v="36.734999999999999"/>
    <n v="9.5"/>
    <n v="3"/>
  </r>
  <r>
    <s v="NuevaFactura2614"/>
    <x v="0"/>
    <x v="0"/>
    <x v="0"/>
    <x v="1"/>
    <x v="1"/>
    <n v="76.819999999999993"/>
    <n v="1"/>
    <n v="3.8409999999999997"/>
    <n v="80.661000000000001"/>
    <d v="2019-02-13T00:00:00"/>
    <d v="1899-12-30T18:27:00"/>
    <s v="Billetera electrónica"/>
    <n v="76.819999999999993"/>
    <n v="3.8410000000000002"/>
    <n v="7.2"/>
    <n v="2"/>
  </r>
  <r>
    <s v="NuevaFactura8614"/>
    <x v="2"/>
    <x v="2"/>
    <x v="1"/>
    <x v="1"/>
    <x v="2"/>
    <n v="13.59"/>
    <n v="9"/>
    <n v="6.1155000000000008"/>
    <n v="128.4255"/>
    <d v="2019-03-15T00:00:00"/>
    <d v="1899-12-30T10:26:00"/>
    <s v="Efectivo"/>
    <n v="122.31"/>
    <n v="6.1154999999999999"/>
    <n v="5.8"/>
    <n v="3"/>
  </r>
  <r>
    <s v="NuevaFactura6049"/>
    <x v="0"/>
    <x v="0"/>
    <x v="0"/>
    <x v="1"/>
    <x v="4"/>
    <n v="24.82"/>
    <n v="7"/>
    <n v="8.6870000000000012"/>
    <n v="182.42699999999999"/>
    <d v="2019-02-16T00:00:00"/>
    <d v="1899-12-30T10:33:00"/>
    <s v="Tarjeta de crédito"/>
    <n v="173.74"/>
    <n v="8.6869999999999994"/>
    <n v="7.1"/>
    <n v="2"/>
  </r>
  <r>
    <s v="NuevaFactura5324"/>
    <x v="0"/>
    <x v="0"/>
    <x v="0"/>
    <x v="1"/>
    <x v="5"/>
    <n v="19.7"/>
    <n v="1"/>
    <n v="0.98499999999999999"/>
    <n v="20.684999999999999"/>
    <d v="2019-02-08T00:00:00"/>
    <d v="1899-12-30T11:39:00"/>
    <s v="Billetera electrónica"/>
    <n v="19.7"/>
    <n v="0.98499999999999999"/>
    <n v="9.5"/>
    <n v="2"/>
  </r>
  <r>
    <s v="NuevaFactura7853"/>
    <x v="0"/>
    <x v="0"/>
    <x v="1"/>
    <x v="1"/>
    <x v="3"/>
    <n v="98.09"/>
    <n v="9"/>
    <n v="44.140500000000003"/>
    <n v="926.95050000000003"/>
    <d v="2019-02-17T00:00:00"/>
    <d v="1899-12-30T19:41:00"/>
    <s v="Efectivo"/>
    <n v="882.81"/>
    <n v="44.140500000000003"/>
    <n v="9.3000000000000007"/>
    <n v="2"/>
  </r>
  <r>
    <s v="NuevaFactura2690"/>
    <x v="2"/>
    <x v="2"/>
    <x v="1"/>
    <x v="0"/>
    <x v="5"/>
    <n v="81.37"/>
    <n v="2"/>
    <n v="8.1370000000000005"/>
    <n v="170.87700000000001"/>
    <d v="2019-01-26T00:00:00"/>
    <d v="1899-12-30T19:28:00"/>
    <s v="Efectivo"/>
    <n v="162.74"/>
    <n v="8.1370000000000005"/>
    <n v="6.5"/>
    <n v="1"/>
  </r>
  <r>
    <s v="NuevaFactura5920"/>
    <x v="0"/>
    <x v="0"/>
    <x v="0"/>
    <x v="1"/>
    <x v="1"/>
    <n v="88.67"/>
    <n v="10"/>
    <n v="44.335000000000008"/>
    <n v="931.03499999999997"/>
    <d v="2019-01-12T00:00:00"/>
    <d v="1899-12-30T14:50:00"/>
    <s v="Billetera electrónica"/>
    <n v="886.7"/>
    <n v="44.335000000000001"/>
    <n v="7.3"/>
    <n v="1"/>
  </r>
  <r>
    <s v="NuevaFactura8862"/>
    <x v="2"/>
    <x v="2"/>
    <x v="0"/>
    <x v="0"/>
    <x v="1"/>
    <n v="13.22"/>
    <n v="5"/>
    <n v="3.3050000000000006"/>
    <n v="69.405000000000001"/>
    <d v="2019-03-02T00:00:00"/>
    <d v="1899-12-30T19:26:00"/>
    <s v="Efectivo"/>
    <n v="66.099999999999994"/>
    <n v="3.3050000000000002"/>
    <n v="4.3"/>
    <n v="3"/>
  </r>
  <r>
    <s v="NuevaFactura9014"/>
    <x v="1"/>
    <x v="1"/>
    <x v="0"/>
    <x v="0"/>
    <x v="2"/>
    <n v="47.38"/>
    <n v="4"/>
    <n v="9.4760000000000009"/>
    <n v="198.99600000000001"/>
    <d v="2019-01-23T00:00:00"/>
    <d v="1899-12-30T10:25:00"/>
    <s v="Efectivo"/>
    <n v="189.52"/>
    <n v="9.4760000000000009"/>
    <n v="7.1"/>
    <n v="1"/>
  </r>
  <r>
    <s v="NuevaFactura2889"/>
    <x v="1"/>
    <x v="1"/>
    <x v="0"/>
    <x v="1"/>
    <x v="1"/>
    <n v="96.82"/>
    <n v="3"/>
    <n v="14.523"/>
    <n v="304.983"/>
    <d v="2019-03-30T00:00:00"/>
    <d v="1899-12-30T20:37:00"/>
    <s v="Efectivo"/>
    <n v="290.45999999999998"/>
    <n v="14.523"/>
    <n v="6.7"/>
    <n v="3"/>
  </r>
  <r>
    <s v="NuevaFactura9669"/>
    <x v="0"/>
    <x v="0"/>
    <x v="0"/>
    <x v="1"/>
    <x v="1"/>
    <n v="72.2"/>
    <n v="7"/>
    <n v="25.270000000000003"/>
    <n v="530.66999999999996"/>
    <d v="2019-03-26T00:00:00"/>
    <d v="1899-12-30T20:14:00"/>
    <s v="Billetera electrónica"/>
    <n v="505.4"/>
    <n v="25.27"/>
    <n v="4.3"/>
    <n v="3"/>
  </r>
  <r>
    <s v="NuevaFactura8597"/>
    <x v="1"/>
    <x v="1"/>
    <x v="1"/>
    <x v="1"/>
    <x v="0"/>
    <n v="99.96"/>
    <n v="7"/>
    <n v="34.985999999999997"/>
    <n v="734.70600000000002"/>
    <d v="2019-01-23T00:00:00"/>
    <d v="1899-12-30T10:33:00"/>
    <s v="Efectivo"/>
    <n v="699.72"/>
    <n v="34.985999999999997"/>
    <n v="6.1"/>
    <n v="1"/>
  </r>
  <r>
    <s v="NuevaFactura3212"/>
    <x v="0"/>
    <x v="0"/>
    <x v="0"/>
    <x v="1"/>
    <x v="1"/>
    <n v="21.5"/>
    <n v="9"/>
    <n v="9.6750000000000007"/>
    <n v="203.17500000000001"/>
    <d v="2019-03-06T00:00:00"/>
    <d v="1899-12-30T12:46:00"/>
    <s v="Tarjeta de crédito"/>
    <n v="193.5"/>
    <n v="9.6750000000000007"/>
    <n v="7.8"/>
    <n v="3"/>
  </r>
  <r>
    <s v="NuevaFactura3291"/>
    <x v="2"/>
    <x v="2"/>
    <x v="0"/>
    <x v="0"/>
    <x v="1"/>
    <n v="39.479999999999997"/>
    <n v="1"/>
    <n v="1.974"/>
    <n v="41.454000000000001"/>
    <d v="2019-02-12T00:00:00"/>
    <d v="1899-12-30T19:43:00"/>
    <s v="Efectivo"/>
    <n v="39.479999999999997"/>
    <n v="1.974"/>
    <n v="6.5"/>
    <n v="2"/>
  </r>
  <r>
    <s v="NuevaFactura6780"/>
    <x v="1"/>
    <x v="1"/>
    <x v="1"/>
    <x v="0"/>
    <x v="0"/>
    <n v="20.38"/>
    <n v="5"/>
    <n v="5.0949999999999998"/>
    <n v="106.995"/>
    <d v="2019-01-22T00:00:00"/>
    <d v="1899-12-30T18:56:00"/>
    <s v="Efectivo"/>
    <n v="101.9"/>
    <n v="5.0949999999999998"/>
    <n v="6"/>
    <n v="1"/>
  </r>
  <r>
    <s v="NuevaFactura7657"/>
    <x v="1"/>
    <x v="1"/>
    <x v="1"/>
    <x v="0"/>
    <x v="0"/>
    <n v="99.19"/>
    <n v="6"/>
    <n v="29.757000000000001"/>
    <n v="624.89700000000005"/>
    <d v="2019-01-21T00:00:00"/>
    <d v="1899-12-30T14:42:00"/>
    <s v="Tarjeta de crédito"/>
    <n v="595.14"/>
    <n v="29.757000000000001"/>
    <n v="5.5"/>
    <n v="1"/>
  </r>
  <r>
    <s v="NuevaFactura9684"/>
    <x v="1"/>
    <x v="1"/>
    <x v="1"/>
    <x v="0"/>
    <x v="2"/>
    <n v="73.56"/>
    <n v="10"/>
    <n v="36.78"/>
    <n v="772.38"/>
    <d v="2019-02-24T00:00:00"/>
    <d v="1899-12-30T11:38:00"/>
    <s v="Billetera electrónica"/>
    <n v="735.6"/>
    <n v="36.78"/>
    <n v="8"/>
    <n v="2"/>
  </r>
  <r>
    <s v="NuevaFactura9257"/>
    <x v="1"/>
    <x v="1"/>
    <x v="1"/>
    <x v="0"/>
    <x v="5"/>
    <n v="95.42"/>
    <n v="4"/>
    <n v="19.084"/>
    <n v="400.76400000000001"/>
    <d v="2019-02-02T00:00:00"/>
    <d v="1899-12-30T13:23:00"/>
    <s v="Billetera electrónica"/>
    <n v="381.68"/>
    <n v="19.084"/>
    <n v="6.4"/>
    <n v="2"/>
  </r>
  <r>
    <s v="NuevaFactura1842"/>
    <x v="0"/>
    <x v="0"/>
    <x v="0"/>
    <x v="1"/>
    <x v="0"/>
    <n v="91.3"/>
    <n v="1"/>
    <n v="4.5650000000000004"/>
    <n v="95.864999999999995"/>
    <d v="2019-02-14T00:00:00"/>
    <d v="1899-12-30T14:42:00"/>
    <s v="Billetera electrónica"/>
    <n v="91.3"/>
    <n v="4.5650000000000004"/>
    <n v="9.1999999999999993"/>
    <n v="2"/>
  </r>
  <r>
    <s v="NuevaFactura7780"/>
    <x v="1"/>
    <x v="1"/>
    <x v="1"/>
    <x v="0"/>
    <x v="3"/>
    <n v="98.8"/>
    <n v="2"/>
    <n v="9.8800000000000008"/>
    <n v="207.48"/>
    <d v="2019-02-21T00:00:00"/>
    <d v="1899-12-30T11:39:00"/>
    <s v="Efectivo"/>
    <n v="197.6"/>
    <n v="9.8800000000000008"/>
    <n v="7.7"/>
    <n v="2"/>
  </r>
  <r>
    <s v="NuevaFactura8036"/>
    <x v="0"/>
    <x v="0"/>
    <x v="0"/>
    <x v="0"/>
    <x v="0"/>
    <n v="74.69"/>
    <n v="7"/>
    <n v="26.141499999999997"/>
    <n v="548.97149999999999"/>
    <d v="2019-01-05T00:00:00"/>
    <d v="1899-12-30T13:08:00"/>
    <s v="Billetera electrónica"/>
    <n v="522.83000000000004"/>
    <n v="26.141500000000001"/>
    <n v="9.1"/>
    <n v="1"/>
  </r>
  <r>
    <s v="NuevaFactura7671"/>
    <x v="2"/>
    <x v="2"/>
    <x v="0"/>
    <x v="1"/>
    <x v="2"/>
    <n v="27"/>
    <n v="9"/>
    <n v="12.15"/>
    <n v="255.15"/>
    <d v="2019-03-02T00:00:00"/>
    <d v="1899-12-30T14:16:00"/>
    <s v="Efectivo"/>
    <n v="243"/>
    <n v="12.15"/>
    <n v="4.8"/>
    <n v="3"/>
  </r>
  <r>
    <s v="NuevaFactura2661"/>
    <x v="2"/>
    <x v="2"/>
    <x v="1"/>
    <x v="0"/>
    <x v="4"/>
    <n v="48.51"/>
    <n v="7"/>
    <n v="16.9785"/>
    <n v="356.54849999999999"/>
    <d v="2019-01-25T00:00:00"/>
    <d v="1899-12-30T13:30:00"/>
    <s v="Tarjeta de crédito"/>
    <n v="339.57"/>
    <n v="16.9785"/>
    <n v="5.2"/>
    <n v="1"/>
  </r>
  <r>
    <s v="NuevaFactura8706"/>
    <x v="2"/>
    <x v="2"/>
    <x v="1"/>
    <x v="1"/>
    <x v="5"/>
    <n v="94.13"/>
    <n v="5"/>
    <n v="23.532499999999999"/>
    <n v="494.1825"/>
    <d v="2019-02-25T00:00:00"/>
    <d v="1899-12-30T19:39:00"/>
    <s v="Tarjeta de crédito"/>
    <n v="470.65"/>
    <n v="23.532499999999999"/>
    <n v="4.8"/>
    <n v="2"/>
  </r>
  <r>
    <s v="NuevaFactura3401"/>
    <x v="2"/>
    <x v="2"/>
    <x v="1"/>
    <x v="0"/>
    <x v="0"/>
    <n v="14.76"/>
    <n v="2"/>
    <n v="1.476"/>
    <n v="30.995999999999999"/>
    <d v="2019-02-18T00:00:00"/>
    <d v="1899-12-30T14:42:00"/>
    <s v="Billetera electrónica"/>
    <n v="29.52"/>
    <n v="1.476"/>
    <n v="4.3"/>
    <n v="2"/>
  </r>
  <r>
    <s v="NuevaFactura8745"/>
    <x v="1"/>
    <x v="1"/>
    <x v="0"/>
    <x v="1"/>
    <x v="5"/>
    <n v="48.71"/>
    <n v="1"/>
    <n v="2.4355000000000002"/>
    <n v="51.145499999999998"/>
    <d v="2019-03-26T00:00:00"/>
    <d v="1899-12-30T19:20:00"/>
    <s v="Efectivo"/>
    <n v="48.71"/>
    <n v="2.4355000000000002"/>
    <n v="4.0999999999999996"/>
    <n v="3"/>
  </r>
  <r>
    <s v="NuevaFactura5335"/>
    <x v="0"/>
    <x v="0"/>
    <x v="0"/>
    <x v="0"/>
    <x v="4"/>
    <n v="79.540000000000006"/>
    <n v="2"/>
    <n v="7.9540000000000006"/>
    <n v="167.03399999999999"/>
    <d v="2019-03-27T00:00:00"/>
    <d v="1899-12-30T16:30:00"/>
    <s v="Billetera electrónica"/>
    <n v="159.08000000000001"/>
    <n v="7.9539999999999997"/>
    <n v="6.2"/>
    <n v="3"/>
  </r>
  <r>
    <s v="NuevaFactura6986"/>
    <x v="2"/>
    <x v="2"/>
    <x v="1"/>
    <x v="1"/>
    <x v="0"/>
    <n v="87.87"/>
    <n v="10"/>
    <n v="43.935000000000002"/>
    <n v="922.63499999999999"/>
    <d v="2019-03-29T00:00:00"/>
    <d v="1899-12-30T10:25:00"/>
    <s v="Billetera electrónica"/>
    <n v="878.7"/>
    <n v="43.935000000000002"/>
    <n v="5.0999999999999996"/>
    <n v="3"/>
  </r>
  <r>
    <s v="NuevaFactura6111"/>
    <x v="0"/>
    <x v="0"/>
    <x v="1"/>
    <x v="1"/>
    <x v="2"/>
    <n v="18.28"/>
    <n v="1"/>
    <n v="0.91400000000000015"/>
    <n v="19.193999999999999"/>
    <d v="2019-03-22T00:00:00"/>
    <d v="1899-12-30T15:05:00"/>
    <s v="Tarjeta de crédito"/>
    <n v="18.28"/>
    <n v="0.91400000000000003"/>
    <n v="8.3000000000000007"/>
    <n v="3"/>
  </r>
  <r>
    <s v="NuevaFactura4870"/>
    <x v="1"/>
    <x v="1"/>
    <x v="1"/>
    <x v="1"/>
    <x v="1"/>
    <n v="22.21"/>
    <n v="6"/>
    <n v="6.6630000000000003"/>
    <n v="139.923"/>
    <d v="2019-03-07T00:00:00"/>
    <d v="1899-12-30T10:23:00"/>
    <s v="Tarjeta de crédito"/>
    <n v="133.26"/>
    <n v="6.6630000000000003"/>
    <n v="8.6"/>
    <n v="3"/>
  </r>
  <r>
    <s v="NuevaFactura5656"/>
    <x v="2"/>
    <x v="2"/>
    <x v="0"/>
    <x v="0"/>
    <x v="3"/>
    <n v="39.119999999999997"/>
    <n v="1"/>
    <n v="1.956"/>
    <n v="41.076000000000001"/>
    <d v="2019-03-26T00:00:00"/>
    <d v="1899-12-30T11:02:00"/>
    <s v="Tarjeta de crédito"/>
    <n v="39.119999999999997"/>
    <n v="1.956"/>
    <n v="9.6"/>
    <n v="3"/>
  </r>
  <r>
    <s v="NuevaFactura2867"/>
    <x v="0"/>
    <x v="0"/>
    <x v="1"/>
    <x v="1"/>
    <x v="1"/>
    <n v="97.16"/>
    <n v="1"/>
    <n v="4.8580000000000005"/>
    <n v="102.018"/>
    <d v="2019-03-08T00:00:00"/>
    <d v="1899-12-30T20:38:00"/>
    <s v="Billetera electrónica"/>
    <n v="97.16"/>
    <n v="4.8579999999999997"/>
    <n v="7.2"/>
    <n v="3"/>
  </r>
  <r>
    <s v="NuevaFactura6584"/>
    <x v="2"/>
    <x v="2"/>
    <x v="0"/>
    <x v="1"/>
    <x v="0"/>
    <n v="97.22"/>
    <n v="9"/>
    <n v="43.749000000000002"/>
    <n v="918.72900000000004"/>
    <d v="2019-03-30T00:00:00"/>
    <d v="1899-12-30T14:43:00"/>
    <s v="Billetera electrónica"/>
    <n v="874.98"/>
    <n v="43.749000000000002"/>
    <n v="6"/>
    <n v="3"/>
  </r>
  <r>
    <s v="NuevaFactura6536"/>
    <x v="2"/>
    <x v="2"/>
    <x v="1"/>
    <x v="0"/>
    <x v="0"/>
    <n v="82.88"/>
    <n v="5"/>
    <n v="20.72"/>
    <n v="435.12"/>
    <d v="2019-03-24T00:00:00"/>
    <d v="1899-12-30T14:08:00"/>
    <s v="Tarjeta de crédito"/>
    <n v="414.4"/>
    <n v="20.72"/>
    <n v="6.6"/>
    <n v="3"/>
  </r>
  <r>
    <s v="NuevaFactura1809"/>
    <x v="0"/>
    <x v="0"/>
    <x v="1"/>
    <x v="1"/>
    <x v="0"/>
    <n v="59.77"/>
    <n v="2"/>
    <n v="5.9770000000000003"/>
    <n v="125.517"/>
    <d v="2019-03-11T00:00:00"/>
    <d v="1899-12-30T12:01:00"/>
    <s v="Tarjeta de crédito"/>
    <n v="119.54"/>
    <n v="5.9770000000000003"/>
    <n v="5.8"/>
    <n v="3"/>
  </r>
  <r>
    <s v="NuevaFactura9974"/>
    <x v="0"/>
    <x v="0"/>
    <x v="0"/>
    <x v="0"/>
    <x v="2"/>
    <n v="72.42"/>
    <n v="3"/>
    <n v="10.863"/>
    <n v="228.12299999999999"/>
    <d v="2019-03-29T00:00:00"/>
    <d v="1899-12-30T16:54:00"/>
    <s v="Billetera electrónica"/>
    <n v="217.26"/>
    <n v="10.863"/>
    <n v="8.1999999999999993"/>
    <n v="3"/>
  </r>
  <r>
    <s v="NuevaFactura6436"/>
    <x v="0"/>
    <x v="0"/>
    <x v="0"/>
    <x v="0"/>
    <x v="2"/>
    <n v="52.59"/>
    <n v="8"/>
    <n v="21.036000000000001"/>
    <n v="441.75599999999997"/>
    <d v="2019-03-22T00:00:00"/>
    <d v="1899-12-30T19:20:00"/>
    <s v="Tarjeta de crédito"/>
    <n v="420.72"/>
    <n v="21.036000000000001"/>
    <n v="8.5"/>
    <n v="3"/>
  </r>
  <r>
    <s v="NuevaFactura6160"/>
    <x v="1"/>
    <x v="1"/>
    <x v="1"/>
    <x v="0"/>
    <x v="0"/>
    <n v="20.38"/>
    <n v="5"/>
    <n v="5.0949999999999998"/>
    <n v="106.995"/>
    <d v="2019-01-22T00:00:00"/>
    <d v="1899-12-30T18:56:00"/>
    <s v="Efectivo"/>
    <n v="101.9"/>
    <n v="5.0949999999999998"/>
    <n v="6"/>
    <n v="1"/>
  </r>
  <r>
    <s v="NuevaFactura2471"/>
    <x v="1"/>
    <x v="1"/>
    <x v="1"/>
    <x v="0"/>
    <x v="3"/>
    <n v="23.75"/>
    <n v="9"/>
    <n v="10.6875"/>
    <n v="224.4375"/>
    <d v="2019-01-31T00:00:00"/>
    <d v="1899-12-30T12:02:00"/>
    <s v="Efectivo"/>
    <n v="213.75"/>
    <n v="10.6875"/>
    <n v="9.5"/>
    <n v="1"/>
  </r>
  <r>
    <s v="NuevaFactura8135"/>
    <x v="1"/>
    <x v="1"/>
    <x v="1"/>
    <x v="0"/>
    <x v="1"/>
    <n v="84.05"/>
    <n v="3"/>
    <n v="12.6075"/>
    <n v="264.75749999999999"/>
    <d v="2019-01-23T00:00:00"/>
    <d v="1899-12-30T13:29:00"/>
    <s v="Efectivo"/>
    <n v="252.15"/>
    <n v="12.6075"/>
    <n v="9.8000000000000007"/>
    <n v="1"/>
  </r>
  <r>
    <s v="NuevaFactura7462"/>
    <x v="0"/>
    <x v="0"/>
    <x v="0"/>
    <x v="1"/>
    <x v="3"/>
    <n v="76.92"/>
    <n v="10"/>
    <n v="38.460000000000008"/>
    <n v="807.66"/>
    <d v="2019-03-17T00:00:00"/>
    <d v="1899-12-30T19:53:00"/>
    <s v="Billetera electrónica"/>
    <n v="769.2"/>
    <n v="38.46"/>
    <n v="5.6"/>
    <n v="3"/>
  </r>
  <r>
    <s v="NuevaFactura2888"/>
    <x v="1"/>
    <x v="1"/>
    <x v="1"/>
    <x v="1"/>
    <x v="2"/>
    <n v="69.400000000000006"/>
    <n v="2"/>
    <n v="6.9400000000000013"/>
    <n v="145.74"/>
    <d v="2019-01-27T00:00:00"/>
    <d v="1899-12-30T19:48:00"/>
    <s v="Billetera electrónica"/>
    <n v="138.80000000000001"/>
    <n v="6.94"/>
    <n v="9"/>
    <n v="1"/>
  </r>
  <r>
    <s v="NuevaFactura9370"/>
    <x v="0"/>
    <x v="0"/>
    <x v="0"/>
    <x v="0"/>
    <x v="0"/>
    <n v="47.67"/>
    <n v="4"/>
    <n v="9.5340000000000007"/>
    <n v="200.214"/>
    <d v="2019-03-12T00:00:00"/>
    <d v="1899-12-30T14:21:00"/>
    <s v="Efectivo"/>
    <n v="190.68"/>
    <n v="9.5340000000000007"/>
    <n v="9.1"/>
    <n v="3"/>
  </r>
  <r>
    <s v="NuevaFactura7374"/>
    <x v="0"/>
    <x v="0"/>
    <x v="1"/>
    <x v="0"/>
    <x v="4"/>
    <n v="63.61"/>
    <n v="5"/>
    <n v="15.902500000000002"/>
    <n v="333.95249999999999"/>
    <d v="2019-03-16T00:00:00"/>
    <d v="1899-12-30T12:43:00"/>
    <s v="Billetera electrónica"/>
    <n v="318.05"/>
    <n v="15.9025"/>
    <n v="4.8"/>
    <n v="3"/>
  </r>
  <r>
    <s v="NuevaFactura1029"/>
    <x v="0"/>
    <x v="0"/>
    <x v="1"/>
    <x v="0"/>
    <x v="2"/>
    <n v="33.299999999999997"/>
    <n v="9"/>
    <n v="14.984999999999999"/>
    <n v="314.685"/>
    <d v="2019-03-04T00:00:00"/>
    <d v="1899-12-30T15:27:00"/>
    <s v="Billetera electrónica"/>
    <n v="299.7"/>
    <n v="14.984999999999999"/>
    <n v="7.2"/>
    <n v="3"/>
  </r>
  <r>
    <s v="NuevaFactura9654"/>
    <x v="2"/>
    <x v="2"/>
    <x v="0"/>
    <x v="1"/>
    <x v="5"/>
    <n v="21.94"/>
    <n v="5"/>
    <n v="5.4850000000000003"/>
    <n v="115.185"/>
    <d v="2019-03-05T00:00:00"/>
    <d v="1899-12-30T12:29:00"/>
    <s v="Billetera electrónica"/>
    <n v="109.7"/>
    <n v="5.4850000000000003"/>
    <n v="5.3"/>
    <n v="3"/>
  </r>
  <r>
    <s v="NuevaFactura8703"/>
    <x v="0"/>
    <x v="0"/>
    <x v="1"/>
    <x v="1"/>
    <x v="2"/>
    <n v="33.99"/>
    <n v="6"/>
    <n v="10.197000000000001"/>
    <n v="214.137"/>
    <d v="2019-03-08T00:00:00"/>
    <d v="1899-12-30T15:37:00"/>
    <s v="Tarjeta de crédito"/>
    <n v="203.94"/>
    <n v="10.196999999999999"/>
    <n v="7.7"/>
    <n v="3"/>
  </r>
  <r>
    <s v="NuevaFactura4644"/>
    <x v="2"/>
    <x v="2"/>
    <x v="1"/>
    <x v="1"/>
    <x v="2"/>
    <n v="62.19"/>
    <n v="4"/>
    <n v="12.438000000000001"/>
    <n v="261.19799999999998"/>
    <d v="2019-01-06T00:00:00"/>
    <d v="1899-12-30T19:46:00"/>
    <s v="Billetera electrónica"/>
    <n v="248.76"/>
    <n v="12.438000000000001"/>
    <n v="4.3"/>
    <n v="1"/>
  </r>
  <r>
    <s v="NuevaFactura3209"/>
    <x v="0"/>
    <x v="0"/>
    <x v="1"/>
    <x v="0"/>
    <x v="2"/>
    <n v="93.69"/>
    <n v="7"/>
    <n v="32.791499999999999"/>
    <n v="688.62149999999997"/>
    <d v="2019-03-10T00:00:00"/>
    <d v="1899-12-30T18:44:00"/>
    <s v="Tarjeta de crédito"/>
    <n v="655.83"/>
    <n v="32.791499999999999"/>
    <n v="4.5"/>
    <n v="3"/>
  </r>
  <r>
    <s v="NuevaFactura5774"/>
    <x v="1"/>
    <x v="1"/>
    <x v="0"/>
    <x v="1"/>
    <x v="0"/>
    <n v="90.5"/>
    <n v="10"/>
    <n v="45.25"/>
    <n v="950.25"/>
    <d v="2019-01-25T00:00:00"/>
    <d v="1899-12-30T13:48:00"/>
    <s v="Efectivo"/>
    <n v="905"/>
    <n v="45.25"/>
    <n v="8.1"/>
    <n v="1"/>
  </r>
  <r>
    <s v="NuevaFactura6079"/>
    <x v="0"/>
    <x v="0"/>
    <x v="1"/>
    <x v="0"/>
    <x v="4"/>
    <n v="81.209999999999994"/>
    <n v="10"/>
    <n v="40.604999999999997"/>
    <n v="852.70500000000004"/>
    <d v="2019-01-17T00:00:00"/>
    <d v="1899-12-30T13:01:00"/>
    <s v="Tarjeta de crédito"/>
    <n v="812.1"/>
    <n v="40.604999999999997"/>
    <n v="6.3"/>
    <n v="1"/>
  </r>
  <r>
    <s v="NuevaFactura1038"/>
    <x v="1"/>
    <x v="1"/>
    <x v="1"/>
    <x v="1"/>
    <x v="1"/>
    <n v="64.95"/>
    <n v="10"/>
    <n v="32.475000000000001"/>
    <n v="681.97500000000002"/>
    <d v="2019-03-24T00:00:00"/>
    <d v="1899-12-30T18:27:00"/>
    <s v="Efectivo"/>
    <n v="649.5"/>
    <n v="32.475000000000001"/>
    <n v="5.2"/>
    <n v="3"/>
  </r>
  <r>
    <s v="NuevaFactura3996"/>
    <x v="1"/>
    <x v="1"/>
    <x v="0"/>
    <x v="0"/>
    <x v="5"/>
    <n v="82.63"/>
    <n v="10"/>
    <n v="41.314999999999998"/>
    <n v="867.61500000000001"/>
    <d v="2019-03-19T00:00:00"/>
    <d v="1899-12-30T17:08:00"/>
    <s v="Billetera electrónica"/>
    <n v="826.3"/>
    <n v="41.314999999999998"/>
    <n v="7.9"/>
    <n v="3"/>
  </r>
  <r>
    <s v="NuevaFactura7602"/>
    <x v="1"/>
    <x v="1"/>
    <x v="0"/>
    <x v="0"/>
    <x v="5"/>
    <n v="92.49"/>
    <n v="5"/>
    <n v="23.122500000000002"/>
    <n v="485.57249999999999"/>
    <d v="2019-03-02T00:00:00"/>
    <d v="1899-12-30T16:35:00"/>
    <s v="Tarjeta de crédito"/>
    <n v="462.45"/>
    <n v="23.122499999999999"/>
    <n v="8.6"/>
    <n v="3"/>
  </r>
  <r>
    <s v="NuevaFactura4891"/>
    <x v="0"/>
    <x v="0"/>
    <x v="0"/>
    <x v="1"/>
    <x v="1"/>
    <n v="32.25"/>
    <n v="4"/>
    <n v="6.45"/>
    <n v="135.44999999999999"/>
    <d v="2019-02-13T00:00:00"/>
    <d v="1899-12-30T12:38:00"/>
    <s v="Billetera electrónica"/>
    <n v="129"/>
    <n v="6.45"/>
    <n v="6.5"/>
    <n v="2"/>
  </r>
  <r>
    <s v="NuevaFactura8377"/>
    <x v="2"/>
    <x v="2"/>
    <x v="0"/>
    <x v="1"/>
    <x v="4"/>
    <n v="57.74"/>
    <n v="3"/>
    <n v="8.6609999999999996"/>
    <n v="181.881"/>
    <d v="2019-02-20T00:00:00"/>
    <d v="1899-12-30T13:06:00"/>
    <s v="Billetera electrónica"/>
    <n v="173.22"/>
    <n v="8.6609999999999996"/>
    <n v="7.7"/>
    <n v="2"/>
  </r>
  <r>
    <s v="NuevaFactura2111"/>
    <x v="2"/>
    <x v="2"/>
    <x v="0"/>
    <x v="1"/>
    <x v="4"/>
    <n v="79.91"/>
    <n v="3"/>
    <n v="11.986499999999999"/>
    <n v="251.7165"/>
    <d v="2019-03-20T00:00:00"/>
    <d v="1899-12-30T19:28:00"/>
    <s v="Tarjeta de crédito"/>
    <n v="239.73"/>
    <n v="11.986499999999999"/>
    <n v="5"/>
    <n v="3"/>
  </r>
  <r>
    <s v="NuevaFactura3998"/>
    <x v="1"/>
    <x v="1"/>
    <x v="0"/>
    <x v="1"/>
    <x v="4"/>
    <n v="99.37"/>
    <n v="2"/>
    <n v="9.9370000000000012"/>
    <n v="208.67699999999999"/>
    <d v="2019-02-14T00:00:00"/>
    <d v="1899-12-30T17:29:00"/>
    <s v="Efectivo"/>
    <n v="198.74"/>
    <n v="9.9369999999999994"/>
    <n v="5.2"/>
    <n v="2"/>
  </r>
  <r>
    <s v="NuevaFactura3765"/>
    <x v="0"/>
    <x v="0"/>
    <x v="0"/>
    <x v="1"/>
    <x v="5"/>
    <n v="51.34"/>
    <n v="8"/>
    <n v="20.536000000000001"/>
    <n v="431.25599999999997"/>
    <d v="2019-01-31T00:00:00"/>
    <d v="1899-12-30T10:00:00"/>
    <s v="Billetera electrónica"/>
    <n v="410.72"/>
    <n v="20.536000000000001"/>
    <n v="7.6"/>
    <n v="1"/>
  </r>
  <r>
    <s v="NuevaFactura6025"/>
    <x v="0"/>
    <x v="0"/>
    <x v="1"/>
    <x v="1"/>
    <x v="4"/>
    <n v="33.880000000000003"/>
    <n v="8"/>
    <n v="13.552000000000001"/>
    <n v="284.59199999999998"/>
    <d v="2019-01-19T00:00:00"/>
    <d v="1899-12-30T20:29:00"/>
    <s v="Billetera electrónica"/>
    <n v="271.04000000000002"/>
    <n v="13.552"/>
    <n v="9.6"/>
    <n v="1"/>
  </r>
  <r>
    <s v="NuevaFactura2718"/>
    <x v="2"/>
    <x v="2"/>
    <x v="0"/>
    <x v="1"/>
    <x v="1"/>
    <n v="40.299999999999997"/>
    <n v="10"/>
    <n v="20.150000000000002"/>
    <n v="423.15"/>
    <d v="2019-01-24T00:00:00"/>
    <d v="1899-12-30T17:37:00"/>
    <s v="Tarjeta de crédito"/>
    <n v="403"/>
    <n v="20.149999999999999"/>
    <n v="7"/>
    <n v="1"/>
  </r>
  <r>
    <s v="NuevaFactura3817"/>
    <x v="0"/>
    <x v="0"/>
    <x v="0"/>
    <x v="1"/>
    <x v="3"/>
    <n v="62.62"/>
    <n v="5"/>
    <n v="15.654999999999999"/>
    <n v="328.755"/>
    <d v="2019-03-10T00:00:00"/>
    <d v="1899-12-30T19:15:00"/>
    <s v="Billetera electrónica"/>
    <n v="313.10000000000002"/>
    <n v="15.654999999999999"/>
    <n v="7"/>
    <n v="3"/>
  </r>
  <r>
    <s v="NuevaFactura2019"/>
    <x v="0"/>
    <x v="0"/>
    <x v="0"/>
    <x v="1"/>
    <x v="5"/>
    <n v="56.04"/>
    <n v="10"/>
    <n v="28.02"/>
    <n v="588.41999999999996"/>
    <d v="2019-01-14T00:00:00"/>
    <d v="1899-12-30T19:30:00"/>
    <s v="Billetera electrónica"/>
    <n v="560.4"/>
    <n v="28.02"/>
    <n v="4.4000000000000004"/>
    <n v="1"/>
  </r>
  <r>
    <s v="NuevaFactura9825"/>
    <x v="1"/>
    <x v="1"/>
    <x v="1"/>
    <x v="0"/>
    <x v="5"/>
    <n v="23.82"/>
    <n v="5"/>
    <n v="5.9550000000000001"/>
    <n v="125.05500000000001"/>
    <d v="2019-01-28T00:00:00"/>
    <d v="1899-12-30T19:24:00"/>
    <s v="Billetera electrónica"/>
    <n v="119.1"/>
    <n v="5.9550000000000001"/>
    <n v="5.4"/>
    <n v="1"/>
  </r>
  <r>
    <s v="NuevaFactura4302"/>
    <x v="0"/>
    <x v="0"/>
    <x v="1"/>
    <x v="1"/>
    <x v="0"/>
    <n v="25"/>
    <n v="1"/>
    <n v="1.25"/>
    <n v="26.25"/>
    <d v="2019-03-03T00:00:00"/>
    <d v="1899-12-30T15:09:00"/>
    <s v="Billetera electrónica"/>
    <n v="25"/>
    <n v="1.25"/>
    <n v="5.5"/>
    <n v="3"/>
  </r>
  <r>
    <s v="NuevaFactura7106"/>
    <x v="1"/>
    <x v="1"/>
    <x v="1"/>
    <x v="1"/>
    <x v="4"/>
    <n v="46.77"/>
    <n v="6"/>
    <n v="14.031000000000001"/>
    <n v="294.65100000000001"/>
    <d v="2019-03-11T00:00:00"/>
    <d v="1899-12-30T13:37:00"/>
    <s v="Efectivo"/>
    <n v="280.62"/>
    <n v="14.031000000000001"/>
    <n v="6"/>
    <n v="3"/>
  </r>
  <r>
    <s v="NuevaFactura4691"/>
    <x v="1"/>
    <x v="1"/>
    <x v="1"/>
    <x v="0"/>
    <x v="1"/>
    <n v="41.65"/>
    <n v="10"/>
    <n v="20.825000000000003"/>
    <n v="437.32499999999999"/>
    <d v="2019-01-13T00:00:00"/>
    <d v="1899-12-30T17:04:00"/>
    <s v="Tarjeta de crédito"/>
    <n v="416.5"/>
    <n v="20.824999999999999"/>
    <n v="5.4"/>
    <n v="1"/>
  </r>
  <r>
    <s v="NuevaFactura7319"/>
    <x v="1"/>
    <x v="1"/>
    <x v="0"/>
    <x v="0"/>
    <x v="0"/>
    <n v="29.67"/>
    <n v="7"/>
    <n v="10.384500000000001"/>
    <n v="218.0745"/>
    <d v="2019-03-11T00:00:00"/>
    <d v="1899-12-30T18:58:00"/>
    <s v="Tarjeta de crédito"/>
    <n v="207.69"/>
    <n v="10.384499999999999"/>
    <n v="8.1"/>
    <n v="3"/>
  </r>
  <r>
    <s v="NuevaFactura4926"/>
    <x v="0"/>
    <x v="0"/>
    <x v="1"/>
    <x v="1"/>
    <x v="4"/>
    <n v="33.880000000000003"/>
    <n v="8"/>
    <n v="13.552000000000001"/>
    <n v="284.59199999999998"/>
    <d v="2019-01-19T00:00:00"/>
    <d v="1899-12-30T20:29:00"/>
    <s v="Billetera electrónica"/>
    <n v="271.04000000000002"/>
    <n v="13.552"/>
    <n v="9.6"/>
    <n v="1"/>
  </r>
  <r>
    <s v="NuevaFactura6106"/>
    <x v="0"/>
    <x v="0"/>
    <x v="0"/>
    <x v="1"/>
    <x v="3"/>
    <n v="76.92"/>
    <n v="10"/>
    <n v="38.460000000000008"/>
    <n v="807.66"/>
    <d v="2019-03-17T00:00:00"/>
    <d v="1899-12-30T19:53:00"/>
    <s v="Billetera electrónica"/>
    <n v="769.2"/>
    <n v="38.46"/>
    <n v="5.6"/>
    <n v="3"/>
  </r>
  <r>
    <s v="NuevaFactura9764"/>
    <x v="0"/>
    <x v="0"/>
    <x v="0"/>
    <x v="1"/>
    <x v="4"/>
    <n v="23.48"/>
    <n v="2"/>
    <n v="2.3480000000000003"/>
    <n v="49.308"/>
    <d v="2019-03-14T00:00:00"/>
    <d v="1899-12-30T11:21:00"/>
    <s v="Tarjeta de crédito"/>
    <n v="46.96"/>
    <n v="2.3479999999999999"/>
    <n v="7.9"/>
    <n v="3"/>
  </r>
  <r>
    <s v="NuevaFactura5723"/>
    <x v="2"/>
    <x v="2"/>
    <x v="1"/>
    <x v="1"/>
    <x v="0"/>
    <n v="10.75"/>
    <n v="8"/>
    <n v="4.3"/>
    <n v="90.3"/>
    <d v="2019-03-15T00:00:00"/>
    <d v="1899-12-30T14:38:00"/>
    <s v="Billetera electrónica"/>
    <n v="86"/>
    <n v="4.3"/>
    <n v="6.2"/>
    <n v="3"/>
  </r>
  <r>
    <s v="NuevaFactura2306"/>
    <x v="2"/>
    <x v="2"/>
    <x v="0"/>
    <x v="1"/>
    <x v="5"/>
    <n v="59.86"/>
    <n v="2"/>
    <n v="5.9860000000000007"/>
    <n v="125.706"/>
    <d v="2019-01-13T00:00:00"/>
    <d v="1899-12-30T14:55:00"/>
    <s v="Billetera electrónica"/>
    <n v="119.72"/>
    <n v="5.9859999999999998"/>
    <n v="6.7"/>
    <n v="1"/>
  </r>
  <r>
    <s v="NuevaFactura8025"/>
    <x v="1"/>
    <x v="1"/>
    <x v="0"/>
    <x v="1"/>
    <x v="5"/>
    <n v="35.19"/>
    <n v="10"/>
    <n v="17.594999999999999"/>
    <n v="369.495"/>
    <d v="2019-03-17T00:00:00"/>
    <d v="1899-12-30T19:06:00"/>
    <s v="Tarjeta de crédito"/>
    <n v="351.9"/>
    <n v="17.594999999999999"/>
    <n v="8.4"/>
    <n v="3"/>
  </r>
  <r>
    <s v="NuevaFactura6707"/>
    <x v="2"/>
    <x v="2"/>
    <x v="1"/>
    <x v="1"/>
    <x v="3"/>
    <n v="13.69"/>
    <n v="6"/>
    <n v="4.1070000000000002"/>
    <n v="86.247"/>
    <d v="2019-02-13T00:00:00"/>
    <d v="1899-12-30T13:59:00"/>
    <s v="Efectivo"/>
    <n v="82.14"/>
    <n v="4.1070000000000002"/>
    <n v="6.3"/>
    <n v="2"/>
  </r>
  <r>
    <s v="NuevaFactura5498"/>
    <x v="1"/>
    <x v="1"/>
    <x v="1"/>
    <x v="0"/>
    <x v="1"/>
    <n v="26.61"/>
    <n v="2"/>
    <n v="2.661"/>
    <n v="55.881"/>
    <d v="2019-03-19T00:00:00"/>
    <d v="1899-12-30T14:35:00"/>
    <s v="Efectivo"/>
    <n v="53.22"/>
    <n v="2.661"/>
    <n v="4.2"/>
    <n v="3"/>
  </r>
  <r>
    <s v="NuevaFactura1193"/>
    <x v="1"/>
    <x v="1"/>
    <x v="0"/>
    <x v="0"/>
    <x v="2"/>
    <n v="89.25"/>
    <n v="8"/>
    <n v="35.700000000000003"/>
    <n v="749.7"/>
    <d v="2019-01-20T00:00:00"/>
    <d v="1899-12-30T10:13:00"/>
    <s v="Efectivo"/>
    <n v="714"/>
    <n v="35.700000000000003"/>
    <n v="4.7"/>
    <n v="1"/>
  </r>
  <r>
    <s v="NuevaFactura3547"/>
    <x v="2"/>
    <x v="2"/>
    <x v="0"/>
    <x v="1"/>
    <x v="0"/>
    <n v="75.739999999999995"/>
    <n v="4"/>
    <n v="15.148"/>
    <n v="318.108"/>
    <d v="2019-02-14T00:00:00"/>
    <d v="1899-12-30T14:35:00"/>
    <s v="Efectivo"/>
    <n v="302.95999999999998"/>
    <n v="15.148"/>
    <n v="7.6"/>
    <n v="2"/>
  </r>
  <r>
    <s v="NuevaFactura3819"/>
    <x v="2"/>
    <x v="2"/>
    <x v="1"/>
    <x v="1"/>
    <x v="4"/>
    <n v="60.3"/>
    <n v="4"/>
    <n v="12.06"/>
    <n v="253.26"/>
    <d v="2019-02-20T00:00:00"/>
    <d v="1899-12-30T18:43:00"/>
    <s v="Efectivo"/>
    <n v="241.2"/>
    <n v="12.06"/>
    <n v="5.8"/>
    <n v="2"/>
  </r>
  <r>
    <s v="NuevaFactura2372"/>
    <x v="2"/>
    <x v="2"/>
    <x v="0"/>
    <x v="0"/>
    <x v="0"/>
    <n v="27.07"/>
    <n v="1"/>
    <n v="1.3535000000000001"/>
    <n v="28.423500000000001"/>
    <d v="2019-01-12T00:00:00"/>
    <d v="1899-12-30T20:07:00"/>
    <s v="Tarjeta de crédito"/>
    <n v="27.07"/>
    <n v="1.3534999999999999"/>
    <n v="5.3"/>
    <n v="1"/>
  </r>
  <r>
    <s v="NuevaFactura7257"/>
    <x v="1"/>
    <x v="1"/>
    <x v="1"/>
    <x v="1"/>
    <x v="4"/>
    <n v="19.25"/>
    <n v="8"/>
    <n v="7.7"/>
    <n v="161.69999999999999"/>
    <d v="2019-01-23T00:00:00"/>
    <d v="1899-12-30T18:37:00"/>
    <s v="Billetera electrónica"/>
    <n v="154"/>
    <n v="7.7"/>
    <n v="6.6"/>
    <n v="1"/>
  </r>
  <r>
    <s v="NuevaFactura3606"/>
    <x v="2"/>
    <x v="2"/>
    <x v="1"/>
    <x v="0"/>
    <x v="0"/>
    <n v="13.5"/>
    <n v="10"/>
    <n v="6.75"/>
    <n v="141.75"/>
    <d v="2019-02-27T00:00:00"/>
    <d v="1899-12-30T11:06:00"/>
    <s v="Tarjeta de crédito"/>
    <n v="135"/>
    <n v="6.75"/>
    <n v="4.8"/>
    <n v="2"/>
  </r>
  <r>
    <s v="NuevaFactura2196"/>
    <x v="0"/>
    <x v="0"/>
    <x v="0"/>
    <x v="1"/>
    <x v="0"/>
    <n v="10.08"/>
    <n v="7"/>
    <n v="3.5280000000000005"/>
    <n v="74.087999999999994"/>
    <d v="2019-03-28T00:00:00"/>
    <d v="1899-12-30T20:14:00"/>
    <s v="Efectivo"/>
    <n v="70.56"/>
    <n v="3.528"/>
    <n v="4.2"/>
    <n v="3"/>
  </r>
  <r>
    <s v="NuevaFactura1818"/>
    <x v="0"/>
    <x v="0"/>
    <x v="0"/>
    <x v="1"/>
    <x v="2"/>
    <n v="70.739999999999995"/>
    <n v="4"/>
    <n v="14.148"/>
    <n v="297.108"/>
    <d v="2019-01-05T00:00:00"/>
    <d v="1899-12-30T16:05:00"/>
    <s v="Tarjeta de crédito"/>
    <n v="282.95999999999998"/>
    <n v="14.148"/>
    <n v="4.4000000000000004"/>
    <n v="1"/>
  </r>
  <r>
    <s v="NuevaFactura1951"/>
    <x v="0"/>
    <x v="0"/>
    <x v="1"/>
    <x v="1"/>
    <x v="5"/>
    <n v="21.32"/>
    <n v="1"/>
    <n v="1.0660000000000001"/>
    <n v="22.385999999999999"/>
    <d v="2019-01-26T00:00:00"/>
    <d v="1899-12-30T12:43:00"/>
    <s v="Efectivo"/>
    <n v="21.32"/>
    <n v="1.0660000000000001"/>
    <n v="5.9"/>
    <n v="1"/>
  </r>
  <r>
    <s v="NuevaFactura9169"/>
    <x v="1"/>
    <x v="1"/>
    <x v="0"/>
    <x v="0"/>
    <x v="1"/>
    <n v="60.95"/>
    <n v="1"/>
    <n v="3.0475000000000003"/>
    <n v="63.997500000000002"/>
    <d v="2019-02-18T00:00:00"/>
    <d v="1899-12-30T11:40:00"/>
    <s v="Billetera electrónica"/>
    <n v="60.95"/>
    <n v="3.0474999999999999"/>
    <n v="5.9"/>
    <n v="2"/>
  </r>
  <r>
    <s v="NuevaFactura9586"/>
    <x v="0"/>
    <x v="0"/>
    <x v="0"/>
    <x v="0"/>
    <x v="5"/>
    <n v="63.88"/>
    <n v="8"/>
    <n v="25.552000000000003"/>
    <n v="536.59199999999998"/>
    <d v="2019-01-20T00:00:00"/>
    <d v="1899-12-30T17:48:00"/>
    <s v="Billetera electrónica"/>
    <n v="511.04"/>
    <n v="25.552"/>
    <n v="9.9"/>
    <n v="1"/>
  </r>
  <r>
    <s v="NuevaFactura8300"/>
    <x v="1"/>
    <x v="1"/>
    <x v="0"/>
    <x v="1"/>
    <x v="4"/>
    <n v="50.49"/>
    <n v="9"/>
    <n v="22.720500000000001"/>
    <n v="477.13049999999998"/>
    <d v="2019-01-10T00:00:00"/>
    <d v="1899-12-30T17:16:00"/>
    <s v="Efectivo"/>
    <n v="454.41"/>
    <n v="22.720500000000001"/>
    <n v="5.4"/>
    <n v="1"/>
  </r>
  <r>
    <s v="NuevaFactura2812"/>
    <x v="2"/>
    <x v="2"/>
    <x v="1"/>
    <x v="1"/>
    <x v="1"/>
    <n v="75.88"/>
    <n v="7"/>
    <n v="26.558"/>
    <n v="557.71799999999996"/>
    <d v="2019-01-24T00:00:00"/>
    <d v="1899-12-30T10:38:00"/>
    <s v="Billetera electrónica"/>
    <n v="531.16"/>
    <n v="26.558"/>
    <n v="8.9"/>
    <n v="1"/>
  </r>
  <r>
    <s v="NuevaFactura4769"/>
    <x v="2"/>
    <x v="2"/>
    <x v="1"/>
    <x v="0"/>
    <x v="5"/>
    <n v="73.52"/>
    <n v="2"/>
    <n v="7.3520000000000003"/>
    <n v="154.392"/>
    <d v="2019-01-15T00:00:00"/>
    <d v="1899-12-30T13:41:00"/>
    <s v="Billetera electrónica"/>
    <n v="147.04"/>
    <n v="7.3520000000000003"/>
    <n v="4.5999999999999996"/>
    <n v="1"/>
  </r>
  <r>
    <s v="NuevaFactura6363"/>
    <x v="0"/>
    <x v="0"/>
    <x v="1"/>
    <x v="1"/>
    <x v="4"/>
    <n v="11.53"/>
    <n v="7"/>
    <n v="4.0354999999999999"/>
    <n v="84.745500000000007"/>
    <d v="2019-01-28T00:00:00"/>
    <d v="1899-12-30T17:35:00"/>
    <s v="Efectivo"/>
    <n v="80.709999999999994"/>
    <n v="4.0354999999999999"/>
    <n v="8.1"/>
    <n v="1"/>
  </r>
  <r>
    <s v="NuevaFactura7600"/>
    <x v="2"/>
    <x v="2"/>
    <x v="1"/>
    <x v="0"/>
    <x v="0"/>
    <n v="34.21"/>
    <n v="10"/>
    <n v="17.105"/>
    <n v="359.20499999999998"/>
    <d v="2019-01-02T00:00:00"/>
    <d v="1899-12-30T13:00:00"/>
    <s v="Efectivo"/>
    <n v="342.1"/>
    <n v="17.105"/>
    <n v="5.0999999999999996"/>
    <n v="1"/>
  </r>
  <r>
    <s v="NuevaFactura3412"/>
    <x v="0"/>
    <x v="0"/>
    <x v="0"/>
    <x v="1"/>
    <x v="1"/>
    <n v="74.510000000000005"/>
    <n v="6"/>
    <n v="22.353000000000005"/>
    <n v="469.41300000000001"/>
    <d v="2019-03-20T00:00:00"/>
    <d v="1899-12-30T15:08:00"/>
    <s v="Billetera electrónica"/>
    <n v="447.06"/>
    <n v="22.353000000000002"/>
    <n v="5"/>
    <n v="3"/>
  </r>
  <r>
    <s v="NuevaFactura6693"/>
    <x v="1"/>
    <x v="1"/>
    <x v="0"/>
    <x v="0"/>
    <x v="5"/>
    <n v="74.290000000000006"/>
    <n v="1"/>
    <n v="3.7145000000000006"/>
    <n v="78.004499999999993"/>
    <d v="2019-01-13T00:00:00"/>
    <d v="1899-12-30T19:30:00"/>
    <s v="Efectivo"/>
    <n v="74.290000000000006"/>
    <n v="3.7145000000000001"/>
    <n v="5"/>
    <n v="1"/>
  </r>
  <r>
    <s v="NuevaFactura8055"/>
    <x v="0"/>
    <x v="0"/>
    <x v="1"/>
    <x v="1"/>
    <x v="1"/>
    <n v="74.58"/>
    <n v="7"/>
    <n v="26.102999999999998"/>
    <n v="548.16300000000001"/>
    <d v="2019-02-04T00:00:00"/>
    <d v="1899-12-30T16:09:00"/>
    <s v="Tarjeta de crédito"/>
    <n v="522.05999999999995"/>
    <n v="26.103000000000002"/>
    <n v="9"/>
    <n v="2"/>
  </r>
  <r>
    <s v="NuevaFactura1804"/>
    <x v="2"/>
    <x v="2"/>
    <x v="1"/>
    <x v="0"/>
    <x v="4"/>
    <n v="99.69"/>
    <n v="5"/>
    <n v="24.922499999999999"/>
    <n v="523.37249999999995"/>
    <d v="2019-01-14T00:00:00"/>
    <d v="1899-12-30T12:09:00"/>
    <s v="Efectivo"/>
    <n v="498.45"/>
    <n v="24.922499999999999"/>
    <n v="9.9"/>
    <n v="1"/>
  </r>
  <r>
    <s v="NuevaFactura2045"/>
    <x v="1"/>
    <x v="1"/>
    <x v="1"/>
    <x v="0"/>
    <x v="0"/>
    <n v="78.89"/>
    <n v="7"/>
    <n v="27.611500000000003"/>
    <n v="579.8415"/>
    <d v="2019-01-05T00:00:00"/>
    <d v="1899-12-30T19:48:00"/>
    <s v="Billetera electrónica"/>
    <n v="552.23"/>
    <n v="27.611499999999999"/>
    <n v="7.5"/>
    <n v="1"/>
  </r>
  <r>
    <s v="NuevaFactura8862"/>
    <x v="2"/>
    <x v="2"/>
    <x v="0"/>
    <x v="1"/>
    <x v="0"/>
    <n v="62"/>
    <n v="8"/>
    <n v="24.8"/>
    <n v="520.79999999999995"/>
    <d v="2019-01-03T00:00:00"/>
    <d v="1899-12-30T19:08:00"/>
    <s v="Tarjeta de crédito"/>
    <n v="496"/>
    <n v="24.8"/>
    <n v="6.2"/>
    <n v="1"/>
  </r>
  <r>
    <s v="NuevaFactura8111"/>
    <x v="2"/>
    <x v="2"/>
    <x v="1"/>
    <x v="1"/>
    <x v="1"/>
    <n v="60.3"/>
    <n v="1"/>
    <n v="3.0150000000000001"/>
    <n v="63.314999999999998"/>
    <d v="2019-02-28T00:00:00"/>
    <d v="1899-12-30T17:38:00"/>
    <s v="Efectivo"/>
    <n v="60.3"/>
    <n v="3.0150000000000001"/>
    <n v="6"/>
    <n v="2"/>
  </r>
  <r>
    <s v="NuevaFactura1326"/>
    <x v="2"/>
    <x v="2"/>
    <x v="1"/>
    <x v="0"/>
    <x v="5"/>
    <n v="39.619999999999997"/>
    <n v="7"/>
    <n v="13.866999999999999"/>
    <n v="291.20699999999999"/>
    <d v="2019-01-25T00:00:00"/>
    <d v="1899-12-30T13:18:00"/>
    <s v="Efectivo"/>
    <n v="277.33999999999997"/>
    <n v="13.867000000000001"/>
    <n v="7.5"/>
    <n v="1"/>
  </r>
  <r>
    <s v="NuevaFactura1816"/>
    <x v="0"/>
    <x v="0"/>
    <x v="0"/>
    <x v="1"/>
    <x v="2"/>
    <n v="81.010000000000005"/>
    <n v="3"/>
    <n v="12.151500000000002"/>
    <n v="255.1815"/>
    <d v="2019-01-13T00:00:00"/>
    <d v="1899-12-30T12:55:00"/>
    <s v="Tarjeta de crédito"/>
    <n v="243.03"/>
    <n v="12.1515"/>
    <n v="9.3000000000000007"/>
    <n v="1"/>
  </r>
  <r>
    <s v="NuevaFactura3192"/>
    <x v="0"/>
    <x v="0"/>
    <x v="1"/>
    <x v="0"/>
    <x v="1"/>
    <n v="23.46"/>
    <n v="6"/>
    <n v="7.0380000000000003"/>
    <n v="147.798"/>
    <d v="2019-01-13T00:00:00"/>
    <d v="1899-12-30T19:14:00"/>
    <s v="Billetera electrónica"/>
    <n v="140.76"/>
    <n v="7.0380000000000003"/>
    <n v="6.4"/>
    <n v="1"/>
  </r>
  <r>
    <s v="NuevaFactura7008"/>
    <x v="0"/>
    <x v="0"/>
    <x v="0"/>
    <x v="0"/>
    <x v="2"/>
    <n v="89.21"/>
    <n v="9"/>
    <n v="40.144500000000001"/>
    <n v="843.03449999999998"/>
    <d v="2019-01-15T00:00:00"/>
    <d v="1899-12-30T15:42:00"/>
    <s v="Tarjeta de crédito"/>
    <n v="802.89"/>
    <n v="40.144500000000001"/>
    <n v="6.5"/>
    <n v="1"/>
  </r>
  <r>
    <s v="NuevaFactura4021"/>
    <x v="0"/>
    <x v="0"/>
    <x v="1"/>
    <x v="1"/>
    <x v="0"/>
    <n v="56"/>
    <n v="3"/>
    <n v="8.4"/>
    <n v="176.4"/>
    <d v="2019-02-28T00:00:00"/>
    <d v="1899-12-30T19:33:00"/>
    <s v="Billetera electrónica"/>
    <n v="168"/>
    <n v="8.4"/>
    <n v="4.8"/>
    <n v="2"/>
  </r>
  <r>
    <s v="NuevaFactura9191"/>
    <x v="1"/>
    <x v="1"/>
    <x v="1"/>
    <x v="0"/>
    <x v="0"/>
    <n v="39.42"/>
    <n v="1"/>
    <n v="1.9710000000000001"/>
    <n v="41.390999999999998"/>
    <d v="2019-01-18T00:00:00"/>
    <d v="1899-12-30T15:08:00"/>
    <s v="Efectivo"/>
    <n v="39.42"/>
    <n v="1.9710000000000001"/>
    <n v="8.4"/>
    <n v="1"/>
  </r>
  <r>
    <s v="NuevaFactura4011"/>
    <x v="2"/>
    <x v="2"/>
    <x v="1"/>
    <x v="1"/>
    <x v="2"/>
    <n v="44.12"/>
    <n v="3"/>
    <n v="6.6179999999999994"/>
    <n v="138.97800000000001"/>
    <d v="2019-03-18T00:00:00"/>
    <d v="1899-12-30T13:45:00"/>
    <s v="Tarjeta de crédito"/>
    <n v="132.36000000000001"/>
    <n v="6.6180000000000003"/>
    <n v="7.9"/>
    <n v="3"/>
  </r>
  <r>
    <s v="NuevaFactura3683"/>
    <x v="2"/>
    <x v="2"/>
    <x v="0"/>
    <x v="1"/>
    <x v="3"/>
    <n v="96.8"/>
    <n v="3"/>
    <n v="14.52"/>
    <n v="304.92"/>
    <d v="2019-03-15T00:00:00"/>
    <d v="1899-12-30T13:05:00"/>
    <s v="Efectivo"/>
    <n v="290.39999999999998"/>
    <n v="14.52"/>
    <n v="5.3"/>
    <n v="3"/>
  </r>
  <r>
    <s v="NuevaFactura9342"/>
    <x v="0"/>
    <x v="0"/>
    <x v="1"/>
    <x v="1"/>
    <x v="2"/>
    <n v="33.99"/>
    <n v="6"/>
    <n v="10.197000000000001"/>
    <n v="214.137"/>
    <d v="2019-03-08T00:00:00"/>
    <d v="1899-12-30T15:37:00"/>
    <s v="Tarjeta de crédito"/>
    <n v="203.94"/>
    <n v="10.196999999999999"/>
    <n v="7.7"/>
    <n v="3"/>
  </r>
  <r>
    <s v="NuevaFactura1782"/>
    <x v="1"/>
    <x v="1"/>
    <x v="0"/>
    <x v="0"/>
    <x v="5"/>
    <n v="10.18"/>
    <n v="8"/>
    <n v="4.0720000000000001"/>
    <n v="85.512"/>
    <d v="2019-03-30T00:00:00"/>
    <d v="1899-12-30T12:51:00"/>
    <s v="Tarjeta de crédito"/>
    <n v="81.44"/>
    <n v="4.0720000000000001"/>
    <n v="9.5"/>
    <n v="3"/>
  </r>
  <r>
    <s v="NuevaFactura8731"/>
    <x v="1"/>
    <x v="1"/>
    <x v="0"/>
    <x v="0"/>
    <x v="5"/>
    <n v="73.38"/>
    <n v="7"/>
    <n v="25.683"/>
    <n v="539.34299999999996"/>
    <d v="2019-02-10T00:00:00"/>
    <d v="1899-12-30T13:56:00"/>
    <s v="Efectivo"/>
    <n v="513.66"/>
    <n v="25.683"/>
    <n v="9.5"/>
    <n v="2"/>
  </r>
  <r>
    <s v="NuevaFactura9883"/>
    <x v="0"/>
    <x v="0"/>
    <x v="1"/>
    <x v="0"/>
    <x v="3"/>
    <n v="93.18"/>
    <n v="2"/>
    <n v="9.3180000000000014"/>
    <n v="195.678"/>
    <d v="2019-01-16T00:00:00"/>
    <d v="1899-12-30T18:41:00"/>
    <s v="Tarjeta de crédito"/>
    <n v="186.36"/>
    <n v="9.3179999999999996"/>
    <n v="8.5"/>
    <n v="1"/>
  </r>
  <r>
    <s v="NuevaFactura8193"/>
    <x v="2"/>
    <x v="2"/>
    <x v="0"/>
    <x v="1"/>
    <x v="0"/>
    <n v="54.86"/>
    <n v="5"/>
    <n v="13.715000000000002"/>
    <n v="288.01499999999999"/>
    <d v="2019-03-29T00:00:00"/>
    <d v="1899-12-30T16:48:00"/>
    <s v="Billetera electrónica"/>
    <n v="274.3"/>
    <n v="13.715"/>
    <n v="9.8000000000000007"/>
    <n v="3"/>
  </r>
  <r>
    <s v="NuevaFactura6178"/>
    <x v="0"/>
    <x v="0"/>
    <x v="0"/>
    <x v="1"/>
    <x v="1"/>
    <n v="66.349999999999994"/>
    <n v="1"/>
    <n v="3.3174999999999999"/>
    <n v="69.667500000000004"/>
    <d v="2019-01-31T00:00:00"/>
    <d v="1899-12-30T10:46:00"/>
    <s v="Tarjeta de crédito"/>
    <n v="66.349999999999994"/>
    <n v="3.3174999999999999"/>
    <n v="9.6999999999999993"/>
    <n v="1"/>
  </r>
  <r>
    <s v="NuevaFactura3225"/>
    <x v="2"/>
    <x v="2"/>
    <x v="0"/>
    <x v="1"/>
    <x v="5"/>
    <n v="51.36"/>
    <n v="1"/>
    <n v="2.5680000000000001"/>
    <n v="53.927999999999997"/>
    <d v="2019-01-16T00:00:00"/>
    <d v="1899-12-30T15:26:00"/>
    <s v="Billetera electrónica"/>
    <n v="51.36"/>
    <n v="2.5680000000000001"/>
    <n v="5.2"/>
    <n v="1"/>
  </r>
  <r>
    <s v="NuevaFactura1157"/>
    <x v="1"/>
    <x v="1"/>
    <x v="0"/>
    <x v="0"/>
    <x v="5"/>
    <n v="44.22"/>
    <n v="5"/>
    <n v="11.055"/>
    <n v="232.155"/>
    <d v="2019-03-05T00:00:00"/>
    <d v="1899-12-30T17:07:00"/>
    <s v="Tarjeta de crédito"/>
    <n v="221.1"/>
    <n v="11.055"/>
    <n v="8.6"/>
    <n v="3"/>
  </r>
  <r>
    <s v="NuevaFactura1733"/>
    <x v="0"/>
    <x v="0"/>
    <x v="0"/>
    <x v="1"/>
    <x v="1"/>
    <n v="77.72"/>
    <n v="4"/>
    <n v="15.544"/>
    <n v="326.42399999999998"/>
    <d v="2019-01-07T00:00:00"/>
    <d v="1899-12-30T16:11:00"/>
    <s v="Tarjeta de crédito"/>
    <n v="310.88"/>
    <n v="15.544"/>
    <n v="8.8000000000000007"/>
    <n v="1"/>
  </r>
  <r>
    <s v="NuevaFactura7474"/>
    <x v="0"/>
    <x v="0"/>
    <x v="0"/>
    <x v="1"/>
    <x v="4"/>
    <n v="22.17"/>
    <n v="8"/>
    <n v="8.8680000000000003"/>
    <n v="186.22800000000001"/>
    <d v="2019-03-03T00:00:00"/>
    <d v="1899-12-30T17:01:00"/>
    <s v="Tarjeta de crédito"/>
    <n v="177.36"/>
    <n v="8.8680000000000003"/>
    <n v="9.6"/>
    <n v="3"/>
  </r>
  <r>
    <s v="NuevaFactura2297"/>
    <x v="2"/>
    <x v="2"/>
    <x v="1"/>
    <x v="0"/>
    <x v="1"/>
    <n v="43"/>
    <n v="4"/>
    <n v="8.6"/>
    <n v="180.6"/>
    <d v="2019-01-31T00:00:00"/>
    <d v="1899-12-30T20:48:00"/>
    <s v="Billetera electrónica"/>
    <n v="172"/>
    <n v="8.6"/>
    <n v="7.6"/>
    <n v="1"/>
  </r>
  <r>
    <s v="NuevaFactura4750"/>
    <x v="0"/>
    <x v="0"/>
    <x v="0"/>
    <x v="1"/>
    <x v="4"/>
    <n v="80.62"/>
    <n v="6"/>
    <n v="24.186000000000003"/>
    <n v="507.90600000000001"/>
    <d v="2019-02-28T00:00:00"/>
    <d v="1899-12-30T20:18:00"/>
    <s v="Efectivo"/>
    <n v="483.72"/>
    <n v="24.186"/>
    <n v="9.1"/>
    <n v="2"/>
  </r>
  <r>
    <s v="NuevaFactura7749"/>
    <x v="1"/>
    <x v="1"/>
    <x v="1"/>
    <x v="0"/>
    <x v="3"/>
    <n v="83.14"/>
    <n v="7"/>
    <n v="29.099000000000004"/>
    <n v="611.07899999999995"/>
    <d v="2019-01-10T00:00:00"/>
    <d v="1899-12-30T10:31:00"/>
    <s v="Tarjeta de crédito"/>
    <n v="581.98"/>
    <n v="29.099"/>
    <n v="6.6"/>
    <n v="1"/>
  </r>
  <r>
    <s v="NuevaFactura9600"/>
    <x v="0"/>
    <x v="0"/>
    <x v="1"/>
    <x v="1"/>
    <x v="1"/>
    <n v="38.6"/>
    <n v="1"/>
    <n v="1.9300000000000002"/>
    <n v="40.53"/>
    <d v="2019-01-29T00:00:00"/>
    <d v="1899-12-30T11:26:00"/>
    <s v="Billetera electrónica"/>
    <n v="38.6"/>
    <n v="1.93"/>
    <n v="6.7"/>
    <n v="1"/>
  </r>
  <r>
    <s v="NuevaFactura7496"/>
    <x v="2"/>
    <x v="2"/>
    <x v="0"/>
    <x v="1"/>
    <x v="5"/>
    <n v="83.77"/>
    <n v="2"/>
    <n v="8.3770000000000007"/>
    <n v="175.917"/>
    <d v="2019-02-24T00:00:00"/>
    <d v="1899-12-30T19:57:00"/>
    <s v="Efectivo"/>
    <n v="167.54"/>
    <n v="8.3770000000000007"/>
    <n v="4.5999999999999996"/>
    <n v="2"/>
  </r>
  <r>
    <s v="NuevaFactura1891"/>
    <x v="2"/>
    <x v="2"/>
    <x v="0"/>
    <x v="0"/>
    <x v="5"/>
    <n v="17.48"/>
    <n v="6"/>
    <n v="5.2439999999999998"/>
    <n v="110.124"/>
    <d v="2019-01-18T00:00:00"/>
    <d v="1899-12-30T15:04:00"/>
    <s v="Tarjeta de crédito"/>
    <n v="104.88"/>
    <n v="5.2439999999999998"/>
    <n v="6.1"/>
    <n v="1"/>
  </r>
  <r>
    <s v="NuevaFactura1341"/>
    <x v="2"/>
    <x v="2"/>
    <x v="1"/>
    <x v="0"/>
    <x v="4"/>
    <n v="48.51"/>
    <n v="7"/>
    <n v="16.9785"/>
    <n v="356.54849999999999"/>
    <d v="2019-01-25T00:00:00"/>
    <d v="1899-12-30T13:30:00"/>
    <s v="Tarjeta de crédito"/>
    <n v="339.57"/>
    <n v="16.9785"/>
    <n v="5.2"/>
    <n v="1"/>
  </r>
  <r>
    <s v="NuevaFactura8979"/>
    <x v="2"/>
    <x v="2"/>
    <x v="0"/>
    <x v="0"/>
    <x v="2"/>
    <n v="40.729999999999997"/>
    <n v="7"/>
    <n v="14.255499999999998"/>
    <n v="299.3655"/>
    <d v="2019-03-12T00:00:00"/>
    <d v="1899-12-30T11:01:00"/>
    <s v="Billetera electrónica"/>
    <n v="285.11"/>
    <n v="14.2555"/>
    <n v="5.4"/>
    <n v="3"/>
  </r>
  <r>
    <s v="NuevaFactura8883"/>
    <x v="1"/>
    <x v="1"/>
    <x v="0"/>
    <x v="1"/>
    <x v="3"/>
    <n v="58.39"/>
    <n v="7"/>
    <n v="20.436500000000002"/>
    <n v="429.16649999999998"/>
    <d v="2019-02-23T00:00:00"/>
    <d v="1899-12-30T19:49:00"/>
    <s v="Tarjeta de crédito"/>
    <n v="408.73"/>
    <n v="20.436499999999999"/>
    <n v="8.1999999999999993"/>
    <n v="2"/>
  </r>
  <r>
    <s v="NuevaFactura2201"/>
    <x v="2"/>
    <x v="2"/>
    <x v="1"/>
    <x v="1"/>
    <x v="0"/>
    <n v="71.77"/>
    <n v="7"/>
    <n v="25.119500000000002"/>
    <n v="527.5095"/>
    <d v="2019-03-29T00:00:00"/>
    <d v="1899-12-30T14:06:00"/>
    <s v="Efectivo"/>
    <n v="502.39"/>
    <n v="25.119499999999999"/>
    <n v="8.9"/>
    <n v="3"/>
  </r>
  <r>
    <s v="NuevaFactura3844"/>
    <x v="2"/>
    <x v="2"/>
    <x v="1"/>
    <x v="1"/>
    <x v="1"/>
    <n v="79.39"/>
    <n v="10"/>
    <n v="39.695"/>
    <n v="833.59500000000003"/>
    <d v="2019-02-07T00:00:00"/>
    <d v="1899-12-30T20:24:00"/>
    <s v="Efectivo"/>
    <n v="793.9"/>
    <n v="39.695"/>
    <n v="6.2"/>
    <n v="2"/>
  </r>
  <r>
    <s v="NuevaFactura1734"/>
    <x v="0"/>
    <x v="0"/>
    <x v="1"/>
    <x v="1"/>
    <x v="3"/>
    <n v="44.65"/>
    <n v="3"/>
    <n v="6.6974999999999998"/>
    <n v="140.64750000000001"/>
    <d v="2019-02-14T00:00:00"/>
    <d v="1899-12-30T15:04:00"/>
    <s v="Efectivo"/>
    <n v="133.94999999999999"/>
    <n v="6.6974999999999998"/>
    <n v="6.2"/>
    <n v="2"/>
  </r>
  <r>
    <s v="NuevaFactura7902"/>
    <x v="1"/>
    <x v="1"/>
    <x v="0"/>
    <x v="0"/>
    <x v="1"/>
    <n v="66.650000000000006"/>
    <n v="9"/>
    <n v="29.992500000000003"/>
    <n v="629.84249999999997"/>
    <d v="2019-01-04T00:00:00"/>
    <d v="1899-12-30T18:19:00"/>
    <s v="Tarjeta de crédito"/>
    <n v="599.85"/>
    <n v="29.9925"/>
    <n v="9.6999999999999993"/>
    <n v="1"/>
  </r>
  <r>
    <s v="NuevaFactura5094"/>
    <x v="1"/>
    <x v="1"/>
    <x v="0"/>
    <x v="0"/>
    <x v="5"/>
    <n v="74.290000000000006"/>
    <n v="1"/>
    <n v="3.7145000000000006"/>
    <n v="78.004499999999993"/>
    <d v="2019-01-13T00:00:00"/>
    <d v="1899-12-30T19:30:00"/>
    <s v="Efectivo"/>
    <n v="74.290000000000006"/>
    <n v="3.7145000000000001"/>
    <n v="5"/>
    <n v="1"/>
  </r>
  <r>
    <s v="NuevaFactura9974"/>
    <x v="1"/>
    <x v="1"/>
    <x v="0"/>
    <x v="1"/>
    <x v="4"/>
    <n v="27.66"/>
    <n v="10"/>
    <n v="13.830000000000002"/>
    <n v="290.43"/>
    <d v="2019-02-14T00:00:00"/>
    <d v="1899-12-30T11:26:00"/>
    <s v="Tarjeta de crédito"/>
    <n v="276.60000000000002"/>
    <n v="13.83"/>
    <n v="8.9"/>
    <n v="2"/>
  </r>
  <r>
    <s v="NuevaFactura6263"/>
    <x v="2"/>
    <x v="2"/>
    <x v="0"/>
    <x v="0"/>
    <x v="3"/>
    <n v="69.12"/>
    <n v="6"/>
    <n v="20.736000000000004"/>
    <n v="435.45600000000002"/>
    <d v="2019-02-08T00:00:00"/>
    <d v="1899-12-30T13:03:00"/>
    <s v="Efectivo"/>
    <n v="414.72"/>
    <n v="20.736000000000001"/>
    <n v="5.6"/>
    <n v="2"/>
  </r>
  <r>
    <s v="NuevaFactura9314"/>
    <x v="0"/>
    <x v="0"/>
    <x v="1"/>
    <x v="1"/>
    <x v="2"/>
    <n v="34.729999999999997"/>
    <n v="2"/>
    <n v="3.4729999999999999"/>
    <n v="72.933000000000007"/>
    <d v="2019-03-01T00:00:00"/>
    <d v="1899-12-30T18:14:00"/>
    <s v="Billetera electrónica"/>
    <n v="69.459999999999994"/>
    <n v="3.4729999999999999"/>
    <n v="9.6999999999999993"/>
    <n v="3"/>
  </r>
  <r>
    <s v="NuevaFactura7154"/>
    <x v="0"/>
    <x v="0"/>
    <x v="0"/>
    <x v="0"/>
    <x v="3"/>
    <n v="52.26"/>
    <n v="10"/>
    <n v="26.130000000000003"/>
    <n v="548.73"/>
    <d v="2019-03-09T00:00:00"/>
    <d v="1899-12-30T12:45:00"/>
    <s v="Tarjeta de crédito"/>
    <n v="522.6"/>
    <n v="26.13"/>
    <n v="6.2"/>
    <n v="3"/>
  </r>
  <r>
    <s v="NuevaFactura8656"/>
    <x v="1"/>
    <x v="1"/>
    <x v="1"/>
    <x v="1"/>
    <x v="5"/>
    <n v="97.26"/>
    <n v="4"/>
    <n v="19.452000000000002"/>
    <n v="408.49200000000002"/>
    <d v="2019-03-16T00:00:00"/>
    <d v="1899-12-30T15:33:00"/>
    <s v="Billetera electrónica"/>
    <n v="389.04"/>
    <n v="19.452000000000002"/>
    <n v="6.8"/>
    <n v="3"/>
  </r>
  <r>
    <s v="NuevaFactura6953"/>
    <x v="2"/>
    <x v="2"/>
    <x v="0"/>
    <x v="0"/>
    <x v="4"/>
    <n v="33.21"/>
    <n v="10"/>
    <n v="16.605"/>
    <n v="348.70499999999998"/>
    <d v="2019-01-08T00:00:00"/>
    <d v="1899-12-30T14:25:00"/>
    <s v="Billetera electrónica"/>
    <n v="332.1"/>
    <n v="16.605"/>
    <n v="6"/>
    <n v="1"/>
  </r>
  <r>
    <s v="NuevaFactura4620"/>
    <x v="1"/>
    <x v="1"/>
    <x v="1"/>
    <x v="0"/>
    <x v="4"/>
    <n v="41.24"/>
    <n v="4"/>
    <n v="8.2480000000000011"/>
    <n v="173.208"/>
    <d v="2019-02-19T00:00:00"/>
    <d v="1899-12-30T16:23:00"/>
    <s v="Efectivo"/>
    <n v="164.96"/>
    <n v="8.2479999999999993"/>
    <n v="7.1"/>
    <n v="2"/>
  </r>
  <r>
    <s v="NuevaFactura8131"/>
    <x v="1"/>
    <x v="1"/>
    <x v="0"/>
    <x v="0"/>
    <x v="3"/>
    <n v="24.74"/>
    <n v="3"/>
    <n v="3.7110000000000003"/>
    <n v="77.930999999999997"/>
    <d v="2019-02-15T00:00:00"/>
    <d v="1899-12-30T17:47:00"/>
    <s v="Tarjeta de crédito"/>
    <n v="74.22"/>
    <n v="3.7109999999999999"/>
    <n v="10"/>
    <n v="2"/>
  </r>
  <r>
    <s v="NuevaFactura5160"/>
    <x v="2"/>
    <x v="2"/>
    <x v="1"/>
    <x v="1"/>
    <x v="0"/>
    <n v="87.87"/>
    <n v="10"/>
    <n v="43.935000000000002"/>
    <n v="922.63499999999999"/>
    <d v="2019-03-29T00:00:00"/>
    <d v="1899-12-30T10:25:00"/>
    <s v="Billetera electrónica"/>
    <n v="878.7"/>
    <n v="43.935000000000002"/>
    <n v="5.0999999999999996"/>
    <n v="3"/>
  </r>
  <r>
    <s v="NuevaFactura5688"/>
    <x v="1"/>
    <x v="1"/>
    <x v="1"/>
    <x v="0"/>
    <x v="3"/>
    <n v="49.33"/>
    <n v="10"/>
    <n v="24.664999999999999"/>
    <n v="517.96500000000003"/>
    <d v="2019-02-03T00:00:00"/>
    <d v="1899-12-30T16:40:00"/>
    <s v="Tarjeta de crédito"/>
    <n v="493.3"/>
    <n v="24.664999999999999"/>
    <n v="9.4"/>
    <n v="2"/>
  </r>
  <r>
    <s v="NuevaFactura3560"/>
    <x v="0"/>
    <x v="0"/>
    <x v="1"/>
    <x v="1"/>
    <x v="1"/>
    <n v="99.55"/>
    <n v="7"/>
    <n v="34.842500000000001"/>
    <n v="731.6925"/>
    <d v="2019-03-14T00:00:00"/>
    <d v="1899-12-30T12:07:00"/>
    <s v="Efectivo"/>
    <n v="696.85"/>
    <n v="34.842500000000001"/>
    <n v="7.6"/>
    <n v="3"/>
  </r>
  <r>
    <s v="NuevaFactura9180"/>
    <x v="2"/>
    <x v="2"/>
    <x v="1"/>
    <x v="1"/>
    <x v="1"/>
    <n v="22.01"/>
    <n v="6"/>
    <n v="6.6030000000000006"/>
    <n v="138.66300000000001"/>
    <d v="2019-01-02T00:00:00"/>
    <d v="1899-12-30T18:50:00"/>
    <s v="Efectivo"/>
    <n v="132.06"/>
    <n v="6.6029999999999998"/>
    <n v="7.6"/>
    <n v="1"/>
  </r>
  <r>
    <s v="NuevaFactura3154"/>
    <x v="0"/>
    <x v="0"/>
    <x v="1"/>
    <x v="1"/>
    <x v="0"/>
    <n v="14.62"/>
    <n v="5"/>
    <n v="3.6549999999999998"/>
    <n v="76.754999999999995"/>
    <d v="2019-03-04T00:00:00"/>
    <d v="1899-12-30T12:23:00"/>
    <s v="Efectivo"/>
    <n v="73.099999999999994"/>
    <n v="3.6549999999999998"/>
    <n v="4.4000000000000004"/>
    <n v="3"/>
  </r>
  <r>
    <s v="NuevaFactura2836"/>
    <x v="0"/>
    <x v="0"/>
    <x v="0"/>
    <x v="1"/>
    <x v="1"/>
    <n v="20.89"/>
    <n v="2"/>
    <n v="2.089"/>
    <n v="43.869"/>
    <d v="2019-02-05T00:00:00"/>
    <d v="1899-12-30T18:45:00"/>
    <s v="Efectivo"/>
    <n v="41.78"/>
    <n v="2.089"/>
    <n v="9.8000000000000007"/>
    <n v="2"/>
  </r>
  <r>
    <s v="NuevaFactura6152"/>
    <x v="1"/>
    <x v="1"/>
    <x v="0"/>
    <x v="0"/>
    <x v="2"/>
    <n v="35.79"/>
    <n v="9"/>
    <n v="16.105500000000003"/>
    <n v="338.21550000000002"/>
    <d v="2019-03-10T00:00:00"/>
    <d v="1899-12-30T15:06:00"/>
    <s v="Tarjeta de crédito"/>
    <n v="322.11"/>
    <n v="16.105499999999999"/>
    <n v="5.0999999999999996"/>
    <n v="3"/>
  </r>
  <r>
    <s v="NuevaFactura8848"/>
    <x v="1"/>
    <x v="1"/>
    <x v="0"/>
    <x v="1"/>
    <x v="4"/>
    <n v="50.49"/>
    <n v="9"/>
    <n v="22.720500000000001"/>
    <n v="477.13049999999998"/>
    <d v="2019-01-10T00:00:00"/>
    <d v="1899-12-30T17:16:00"/>
    <s v="Efectivo"/>
    <n v="454.41"/>
    <n v="22.720500000000001"/>
    <n v="5.4"/>
    <n v="1"/>
  </r>
  <r>
    <s v="NuevaFactura9749"/>
    <x v="1"/>
    <x v="1"/>
    <x v="0"/>
    <x v="0"/>
    <x v="2"/>
    <n v="75.53"/>
    <n v="4"/>
    <n v="15.106000000000002"/>
    <n v="317.226"/>
    <d v="2019-03-19T00:00:00"/>
    <d v="1899-12-30T15:52:00"/>
    <s v="Billetera electrónica"/>
    <n v="302.12"/>
    <n v="15.106"/>
    <n v="8.3000000000000007"/>
    <n v="3"/>
  </r>
  <r>
    <s v="NuevaFactura7834"/>
    <x v="2"/>
    <x v="2"/>
    <x v="0"/>
    <x v="1"/>
    <x v="4"/>
    <n v="26.6"/>
    <n v="6"/>
    <n v="7.9800000000000013"/>
    <n v="167.58"/>
    <d v="2019-02-26T00:00:00"/>
    <d v="1899-12-30T15:10:00"/>
    <s v="Billetera electrónica"/>
    <n v="159.6"/>
    <n v="7.98"/>
    <n v="4.9000000000000004"/>
    <n v="2"/>
  </r>
  <r>
    <s v="NuevaFactura6096"/>
    <x v="1"/>
    <x v="1"/>
    <x v="1"/>
    <x v="0"/>
    <x v="4"/>
    <n v="39.43"/>
    <n v="6"/>
    <n v="11.829000000000001"/>
    <n v="248.40899999999999"/>
    <d v="2019-03-25T00:00:00"/>
    <d v="1899-12-30T20:18:00"/>
    <s v="Tarjeta de crédito"/>
    <n v="236.58"/>
    <n v="11.829000000000001"/>
    <n v="9.4"/>
    <n v="3"/>
  </r>
  <r>
    <s v="NuevaFactura5719"/>
    <x v="0"/>
    <x v="0"/>
    <x v="0"/>
    <x v="1"/>
    <x v="4"/>
    <n v="49.38"/>
    <n v="7"/>
    <n v="17.283000000000001"/>
    <n v="362.94299999999998"/>
    <d v="2019-03-27T00:00:00"/>
    <d v="1899-12-30T20:35:00"/>
    <s v="Tarjeta de crédito"/>
    <n v="345.66"/>
    <n v="17.283000000000001"/>
    <n v="7.3"/>
    <n v="3"/>
  </r>
  <r>
    <s v="NuevaFactura2795"/>
    <x v="1"/>
    <x v="1"/>
    <x v="0"/>
    <x v="1"/>
    <x v="0"/>
    <n v="33.81"/>
    <n v="3"/>
    <n v="5.0715000000000003"/>
    <n v="106.50149999999999"/>
    <d v="2019-01-26T00:00:00"/>
    <d v="1899-12-30T15:11:00"/>
    <s v="Billetera electrónica"/>
    <n v="101.43"/>
    <n v="5.0715000000000003"/>
    <n v="7.3"/>
    <n v="1"/>
  </r>
  <r>
    <s v="NuevaFactura2645"/>
    <x v="2"/>
    <x v="2"/>
    <x v="1"/>
    <x v="0"/>
    <x v="1"/>
    <n v="38.270000000000003"/>
    <n v="2"/>
    <n v="3.8270000000000004"/>
    <n v="80.367000000000004"/>
    <d v="2019-03-02T00:00:00"/>
    <d v="1899-12-30T18:18:00"/>
    <s v="Tarjeta de crédito"/>
    <n v="76.540000000000006"/>
    <n v="3.827"/>
    <n v="5.8"/>
    <n v="3"/>
  </r>
  <r>
    <s v="NuevaFactura9041"/>
    <x v="2"/>
    <x v="2"/>
    <x v="1"/>
    <x v="1"/>
    <x v="2"/>
    <n v="68.97"/>
    <n v="3"/>
    <n v="10.345500000000001"/>
    <n v="217.25550000000001"/>
    <d v="2019-02-22T00:00:00"/>
    <d v="1899-12-30T11:26:00"/>
    <s v="Billetera electrónica"/>
    <n v="206.91"/>
    <n v="10.345499999999999"/>
    <n v="8.6999999999999993"/>
    <n v="2"/>
  </r>
  <r>
    <s v="NuevaFactura5876"/>
    <x v="0"/>
    <x v="0"/>
    <x v="0"/>
    <x v="0"/>
    <x v="3"/>
    <n v="27.04"/>
    <n v="4"/>
    <n v="5.4080000000000004"/>
    <n v="113.568"/>
    <d v="2019-01-01T00:00:00"/>
    <d v="1899-12-30T20:26:00"/>
    <s v="Billetera electrónica"/>
    <n v="108.16"/>
    <n v="5.4080000000000004"/>
    <n v="6.9"/>
    <n v="1"/>
  </r>
  <r>
    <s v="NuevaFactura4524"/>
    <x v="1"/>
    <x v="1"/>
    <x v="1"/>
    <x v="0"/>
    <x v="2"/>
    <n v="69.81"/>
    <n v="4"/>
    <n v="13.962000000000002"/>
    <n v="293.202"/>
    <d v="2019-01-28T00:00:00"/>
    <d v="1899-12-30T20:50:00"/>
    <s v="Tarjeta de crédito"/>
    <n v="279.24"/>
    <n v="13.962"/>
    <n v="5.9"/>
    <n v="1"/>
  </r>
  <r>
    <s v="NuevaFactura7792"/>
    <x v="1"/>
    <x v="1"/>
    <x v="1"/>
    <x v="0"/>
    <x v="3"/>
    <n v="49.33"/>
    <n v="10"/>
    <n v="24.664999999999999"/>
    <n v="517.96500000000003"/>
    <d v="2019-02-03T00:00:00"/>
    <d v="1899-12-30T16:40:00"/>
    <s v="Tarjeta de crédito"/>
    <n v="493.3"/>
    <n v="24.664999999999999"/>
    <n v="9.4"/>
    <n v="2"/>
  </r>
  <r>
    <s v="NuevaFactura3338"/>
    <x v="0"/>
    <x v="0"/>
    <x v="0"/>
    <x v="1"/>
    <x v="1"/>
    <n v="20.89"/>
    <n v="2"/>
    <n v="2.089"/>
    <n v="43.869"/>
    <d v="2019-02-05T00:00:00"/>
    <d v="1899-12-30T18:45:00"/>
    <s v="Efectivo"/>
    <n v="41.78"/>
    <n v="2.089"/>
    <n v="9.8000000000000007"/>
    <n v="2"/>
  </r>
  <r>
    <s v="NuevaFactura4240"/>
    <x v="2"/>
    <x v="2"/>
    <x v="0"/>
    <x v="0"/>
    <x v="0"/>
    <n v="76.900000000000006"/>
    <n v="7"/>
    <n v="26.915000000000006"/>
    <n v="565.21500000000003"/>
    <d v="2019-02-15T00:00:00"/>
    <d v="1899-12-30T20:21:00"/>
    <s v="Efectivo"/>
    <n v="538.29999999999995"/>
    <n v="26.914999999999999"/>
    <n v="7.7"/>
    <n v="2"/>
  </r>
  <r>
    <s v="NuevaFactura1630"/>
    <x v="0"/>
    <x v="0"/>
    <x v="1"/>
    <x v="0"/>
    <x v="2"/>
    <n v="96.52"/>
    <n v="6"/>
    <n v="28.956000000000003"/>
    <n v="608.07600000000002"/>
    <d v="2019-01-11T00:00:00"/>
    <d v="1899-12-30T11:52:00"/>
    <s v="Efectivo"/>
    <n v="579.12"/>
    <n v="28.956"/>
    <n v="4.5"/>
    <n v="1"/>
  </r>
  <r>
    <s v="NuevaFactura9441"/>
    <x v="1"/>
    <x v="1"/>
    <x v="0"/>
    <x v="1"/>
    <x v="5"/>
    <n v="67.39"/>
    <n v="7"/>
    <n v="23.586500000000001"/>
    <n v="495.31650000000002"/>
    <d v="2019-03-23T00:00:00"/>
    <d v="1899-12-30T13:23:00"/>
    <s v="Billetera electrónica"/>
    <n v="471.73"/>
    <n v="23.586500000000001"/>
    <n v="6.9"/>
    <n v="3"/>
  </r>
  <r>
    <s v="NuevaFactura5947"/>
    <x v="1"/>
    <x v="1"/>
    <x v="1"/>
    <x v="0"/>
    <x v="3"/>
    <n v="14.39"/>
    <n v="2"/>
    <n v="1.4390000000000001"/>
    <n v="30.219000000000001"/>
    <d v="2019-03-02T00:00:00"/>
    <d v="1899-12-30T19:44:00"/>
    <s v="Tarjeta de crédito"/>
    <n v="28.78"/>
    <n v="1.4390000000000001"/>
    <n v="7.2"/>
    <n v="3"/>
  </r>
  <r>
    <s v="NuevaFactura5276"/>
    <x v="1"/>
    <x v="1"/>
    <x v="1"/>
    <x v="0"/>
    <x v="3"/>
    <n v="83.14"/>
    <n v="7"/>
    <n v="29.099000000000004"/>
    <n v="611.07899999999995"/>
    <d v="2019-01-10T00:00:00"/>
    <d v="1899-12-30T10:31:00"/>
    <s v="Tarjeta de crédito"/>
    <n v="581.98"/>
    <n v="29.099"/>
    <n v="6.6"/>
    <n v="1"/>
  </r>
  <r>
    <s v="NuevaFactura9690"/>
    <x v="1"/>
    <x v="1"/>
    <x v="0"/>
    <x v="1"/>
    <x v="1"/>
    <n v="37.06"/>
    <n v="4"/>
    <n v="7.4120000000000008"/>
    <n v="155.65199999999999"/>
    <d v="2019-01-31T00:00:00"/>
    <d v="1899-12-30T16:24:00"/>
    <s v="Billetera electrónica"/>
    <n v="148.24"/>
    <n v="7.4119999999999999"/>
    <n v="9.6999999999999993"/>
    <n v="1"/>
  </r>
  <r>
    <s v="NuevaFactura5163"/>
    <x v="2"/>
    <x v="2"/>
    <x v="1"/>
    <x v="0"/>
    <x v="1"/>
    <n v="99.73"/>
    <n v="9"/>
    <n v="44.878500000000003"/>
    <n v="942.44849999999997"/>
    <d v="2019-03-02T00:00:00"/>
    <d v="1899-12-30T19:42:00"/>
    <s v="Tarjeta de crédito"/>
    <n v="897.57"/>
    <n v="44.878500000000003"/>
    <n v="6.5"/>
    <n v="3"/>
  </r>
  <r>
    <s v="NuevaFactura4111"/>
    <x v="1"/>
    <x v="1"/>
    <x v="1"/>
    <x v="1"/>
    <x v="1"/>
    <n v="27.85"/>
    <n v="7"/>
    <n v="9.7475000000000023"/>
    <n v="204.69749999999999"/>
    <d v="2019-03-14T00:00:00"/>
    <d v="1899-12-30T17:20:00"/>
    <s v="Billetera electrónica"/>
    <n v="194.95"/>
    <n v="9.7475000000000005"/>
    <n v="6"/>
    <n v="3"/>
  </r>
  <r>
    <s v="NuevaFactura1286"/>
    <x v="1"/>
    <x v="1"/>
    <x v="1"/>
    <x v="0"/>
    <x v="5"/>
    <n v="37.549999999999997"/>
    <n v="10"/>
    <n v="18.775000000000002"/>
    <n v="394.27499999999998"/>
    <d v="2019-03-08T00:00:00"/>
    <d v="1899-12-30T20:01:00"/>
    <s v="Tarjeta de crédito"/>
    <n v="375.5"/>
    <n v="18.774999999999999"/>
    <n v="9.3000000000000007"/>
    <n v="3"/>
  </r>
  <r>
    <s v="NuevaFactura7569"/>
    <x v="0"/>
    <x v="0"/>
    <x v="0"/>
    <x v="0"/>
    <x v="4"/>
    <n v="83.34"/>
    <n v="2"/>
    <n v="8.3340000000000014"/>
    <n v="175.01400000000001"/>
    <d v="2019-03-19T00:00:00"/>
    <d v="1899-12-30T13:37:00"/>
    <s v="Efectivo"/>
    <n v="166.68"/>
    <n v="8.3339999999999996"/>
    <n v="7.6"/>
    <n v="3"/>
  </r>
  <r>
    <s v="NuevaFactura7825"/>
    <x v="0"/>
    <x v="0"/>
    <x v="0"/>
    <x v="1"/>
    <x v="1"/>
    <n v="24.18"/>
    <n v="8"/>
    <n v="9.6720000000000006"/>
    <n v="203.11199999999999"/>
    <d v="2019-01-28T00:00:00"/>
    <d v="1899-12-30T20:54:00"/>
    <s v="Billetera electrónica"/>
    <n v="193.44"/>
    <n v="9.6720000000000006"/>
    <n v="9.8000000000000007"/>
    <n v="1"/>
  </r>
  <r>
    <s v="NuevaFactura9464"/>
    <x v="0"/>
    <x v="0"/>
    <x v="1"/>
    <x v="0"/>
    <x v="0"/>
    <n v="79.739999999999995"/>
    <n v="1"/>
    <n v="3.9870000000000001"/>
    <n v="83.727000000000004"/>
    <d v="2019-03-06T00:00:00"/>
    <d v="1899-12-30T10:36:00"/>
    <s v="Billetera electrónica"/>
    <n v="79.739999999999995"/>
    <n v="3.9870000000000001"/>
    <n v="7.3"/>
    <n v="3"/>
  </r>
  <r>
    <s v="NuevaFactura1241"/>
    <x v="2"/>
    <x v="2"/>
    <x v="0"/>
    <x v="1"/>
    <x v="2"/>
    <n v="17.77"/>
    <n v="5"/>
    <n v="4.4424999999999999"/>
    <n v="93.292500000000004"/>
    <d v="2019-02-15T00:00:00"/>
    <d v="1899-12-30T12:42:00"/>
    <s v="Tarjeta de crédito"/>
    <n v="88.85"/>
    <n v="4.4424999999999999"/>
    <n v="5.4"/>
    <n v="2"/>
  </r>
  <r>
    <s v="NuevaFactura2970"/>
    <x v="0"/>
    <x v="0"/>
    <x v="1"/>
    <x v="1"/>
    <x v="5"/>
    <n v="37.15"/>
    <n v="4"/>
    <n v="7.43"/>
    <n v="156.03"/>
    <d v="2019-03-23T00:00:00"/>
    <d v="1899-12-30T18:59:00"/>
    <s v="Billetera electrónica"/>
    <n v="148.6"/>
    <n v="7.43"/>
    <n v="8.3000000000000007"/>
    <n v="3"/>
  </r>
  <r>
    <s v="NuevaFactura1630"/>
    <x v="0"/>
    <x v="0"/>
    <x v="1"/>
    <x v="1"/>
    <x v="5"/>
    <n v="98.98"/>
    <n v="10"/>
    <n v="49.490000000000009"/>
    <n v="1039.29"/>
    <d v="2019-02-08T00:00:00"/>
    <d v="1899-12-30T16:20:00"/>
    <s v="Tarjeta de crédito"/>
    <n v="989.8"/>
    <n v="49.49"/>
    <n v="8.6999999999999993"/>
    <n v="2"/>
  </r>
  <r>
    <s v="NuevaFactura4523"/>
    <x v="1"/>
    <x v="1"/>
    <x v="0"/>
    <x v="1"/>
    <x v="0"/>
    <n v="81.23"/>
    <n v="7"/>
    <n v="28.430500000000002"/>
    <n v="597.04049999999995"/>
    <d v="2019-01-15T00:00:00"/>
    <d v="1899-12-30T20:44:00"/>
    <s v="Efectivo"/>
    <n v="568.61"/>
    <n v="28.430499999999999"/>
    <n v="9"/>
    <n v="1"/>
  </r>
  <r>
    <s v="NuevaFactura4741"/>
    <x v="1"/>
    <x v="1"/>
    <x v="1"/>
    <x v="0"/>
    <x v="0"/>
    <n v="99.19"/>
    <n v="6"/>
    <n v="29.757000000000001"/>
    <n v="624.89700000000005"/>
    <d v="2019-01-21T00:00:00"/>
    <d v="1899-12-30T14:42:00"/>
    <s v="Tarjeta de crédito"/>
    <n v="595.14"/>
    <n v="29.757000000000001"/>
    <n v="5.5"/>
    <n v="1"/>
  </r>
  <r>
    <s v="NuevaFactura1149"/>
    <x v="1"/>
    <x v="1"/>
    <x v="0"/>
    <x v="0"/>
    <x v="1"/>
    <n v="60.95"/>
    <n v="1"/>
    <n v="3.0475000000000003"/>
    <n v="63.997500000000002"/>
    <d v="2019-02-18T00:00:00"/>
    <d v="1899-12-30T11:40:00"/>
    <s v="Billetera electrónica"/>
    <n v="60.95"/>
    <n v="3.0474999999999999"/>
    <n v="5.9"/>
    <n v="2"/>
  </r>
  <r>
    <s v="NuevaFactura2244"/>
    <x v="0"/>
    <x v="0"/>
    <x v="0"/>
    <x v="1"/>
    <x v="4"/>
    <n v="31.84"/>
    <n v="1"/>
    <n v="1.5920000000000001"/>
    <n v="33.432000000000002"/>
    <d v="2019-02-09T00:00:00"/>
    <d v="1899-12-30T13:22:00"/>
    <s v="Efectivo"/>
    <n v="31.84"/>
    <n v="1.5920000000000001"/>
    <n v="7.7"/>
    <n v="2"/>
  </r>
  <r>
    <s v="NuevaFactura5213"/>
    <x v="2"/>
    <x v="2"/>
    <x v="0"/>
    <x v="1"/>
    <x v="2"/>
    <n v="46.47"/>
    <n v="4"/>
    <n v="9.2940000000000005"/>
    <n v="195.17400000000001"/>
    <d v="2019-02-08T00:00:00"/>
    <d v="1899-12-30T10:53:00"/>
    <s v="Efectivo"/>
    <n v="185.88"/>
    <n v="9.2940000000000005"/>
    <n v="7"/>
    <n v="2"/>
  </r>
  <r>
    <s v="NuevaFactura4666"/>
    <x v="2"/>
    <x v="2"/>
    <x v="1"/>
    <x v="0"/>
    <x v="0"/>
    <n v="76.989999999999995"/>
    <n v="6"/>
    <n v="23.096999999999998"/>
    <n v="485.03699999999998"/>
    <d v="2019-02-27T00:00:00"/>
    <d v="1899-12-30T17:55:00"/>
    <s v="Efectivo"/>
    <n v="461.94"/>
    <n v="23.097000000000001"/>
    <n v="6.1"/>
    <n v="2"/>
  </r>
  <r>
    <s v="NuevaFactura9236"/>
    <x v="0"/>
    <x v="0"/>
    <x v="1"/>
    <x v="1"/>
    <x v="0"/>
    <n v="58.15"/>
    <n v="4"/>
    <n v="11.63"/>
    <n v="244.23"/>
    <d v="2019-01-23T00:00:00"/>
    <d v="1899-12-30T17:44:00"/>
    <s v="Efectivo"/>
    <n v="232.6"/>
    <n v="11.63"/>
    <n v="8.4"/>
    <n v="1"/>
  </r>
  <r>
    <s v="NuevaFactura6060"/>
    <x v="2"/>
    <x v="2"/>
    <x v="1"/>
    <x v="0"/>
    <x v="5"/>
    <n v="41.09"/>
    <n v="10"/>
    <n v="20.545000000000002"/>
    <n v="431.44499999999999"/>
    <d v="2019-02-28T00:00:00"/>
    <d v="1899-12-30T14:42:00"/>
    <s v="Efectivo"/>
    <n v="410.9"/>
    <n v="20.545000000000002"/>
    <n v="7.3"/>
    <n v="2"/>
  </r>
  <r>
    <s v="NuevaFactura3954"/>
    <x v="2"/>
    <x v="2"/>
    <x v="1"/>
    <x v="1"/>
    <x v="2"/>
    <n v="22.02"/>
    <n v="9"/>
    <n v="9.9090000000000007"/>
    <n v="208.089"/>
    <d v="2019-02-07T00:00:00"/>
    <d v="1899-12-30T18:48:00"/>
    <s v="Efectivo"/>
    <n v="198.18"/>
    <n v="9.9090000000000007"/>
    <n v="6.8"/>
    <n v="2"/>
  </r>
  <r>
    <s v="NuevaFactura6070"/>
    <x v="2"/>
    <x v="2"/>
    <x v="0"/>
    <x v="1"/>
    <x v="0"/>
    <n v="39.01"/>
    <n v="1"/>
    <n v="1.9504999999999999"/>
    <n v="40.960500000000003"/>
    <d v="2019-03-12T00:00:00"/>
    <d v="1899-12-30T16:46:00"/>
    <s v="Tarjeta de crédito"/>
    <n v="39.01"/>
    <n v="1.9504999999999999"/>
    <n v="4.7"/>
    <n v="3"/>
  </r>
  <r>
    <s v="NuevaFactura8215"/>
    <x v="0"/>
    <x v="0"/>
    <x v="0"/>
    <x v="1"/>
    <x v="5"/>
    <n v="38.54"/>
    <n v="5"/>
    <n v="9.6349999999999998"/>
    <n v="202.33500000000001"/>
    <d v="2019-01-09T00:00:00"/>
    <d v="1899-12-30T13:34:00"/>
    <s v="Billetera electrónica"/>
    <n v="192.7"/>
    <n v="9.6349999999999998"/>
    <n v="5.6"/>
    <n v="1"/>
  </r>
  <r>
    <s v="NuevaFactura3018"/>
    <x v="2"/>
    <x v="2"/>
    <x v="0"/>
    <x v="1"/>
    <x v="3"/>
    <n v="96.8"/>
    <n v="3"/>
    <n v="14.52"/>
    <n v="304.92"/>
    <d v="2019-03-15T00:00:00"/>
    <d v="1899-12-30T13:05:00"/>
    <s v="Efectivo"/>
    <n v="290.39999999999998"/>
    <n v="14.52"/>
    <n v="5.3"/>
    <n v="3"/>
  </r>
  <r>
    <s v="NuevaFactura1543"/>
    <x v="1"/>
    <x v="1"/>
    <x v="0"/>
    <x v="1"/>
    <x v="5"/>
    <n v="49.04"/>
    <n v="9"/>
    <n v="22.068000000000001"/>
    <n v="463.428"/>
    <d v="2019-01-09T00:00:00"/>
    <d v="1899-12-30T14:20:00"/>
    <s v="Tarjeta de crédito"/>
    <n v="441.36"/>
    <n v="22.068000000000001"/>
    <n v="8.6"/>
    <n v="1"/>
  </r>
  <r>
    <s v="NuevaFactura7889"/>
    <x v="1"/>
    <x v="1"/>
    <x v="1"/>
    <x v="0"/>
    <x v="1"/>
    <n v="84.05"/>
    <n v="3"/>
    <n v="12.6075"/>
    <n v="264.75749999999999"/>
    <d v="2019-01-23T00:00:00"/>
    <d v="1899-12-30T13:29:00"/>
    <s v="Efectivo"/>
    <n v="252.15"/>
    <n v="12.6075"/>
    <n v="9.8000000000000007"/>
    <n v="1"/>
  </r>
  <r>
    <s v="NuevaFactura8626"/>
    <x v="2"/>
    <x v="2"/>
    <x v="0"/>
    <x v="1"/>
    <x v="2"/>
    <n v="65.91"/>
    <n v="6"/>
    <n v="19.773"/>
    <n v="415.233"/>
    <d v="2019-02-09T00:00:00"/>
    <d v="1899-12-30T11:45:00"/>
    <s v="Efectivo"/>
    <n v="395.46"/>
    <n v="19.773"/>
    <n v="5.7"/>
    <n v="2"/>
  </r>
  <r>
    <s v="NuevaFactura5507"/>
    <x v="2"/>
    <x v="2"/>
    <x v="0"/>
    <x v="1"/>
    <x v="2"/>
    <n v="38.81"/>
    <n v="4"/>
    <n v="7.7620000000000005"/>
    <n v="163.00200000000001"/>
    <d v="2019-03-19T00:00:00"/>
    <d v="1899-12-30T13:40:00"/>
    <s v="Billetera electrónica"/>
    <n v="155.24"/>
    <n v="7.7619999999999996"/>
    <n v="4.9000000000000004"/>
    <n v="3"/>
  </r>
  <r>
    <s v="NuevaFactura7914"/>
    <x v="0"/>
    <x v="0"/>
    <x v="1"/>
    <x v="0"/>
    <x v="4"/>
    <n v="40.94"/>
    <n v="5"/>
    <n v="10.234999999999999"/>
    <n v="214.935"/>
    <d v="2019-01-06T00:00:00"/>
    <d v="1899-12-30T13:58:00"/>
    <s v="Billetera electrónica"/>
    <n v="204.7"/>
    <n v="10.234999999999999"/>
    <n v="9.9"/>
    <n v="1"/>
  </r>
  <r>
    <s v="NuevaFactura2649"/>
    <x v="2"/>
    <x v="2"/>
    <x v="1"/>
    <x v="1"/>
    <x v="2"/>
    <n v="92.36"/>
    <n v="5"/>
    <n v="23.090000000000003"/>
    <n v="484.89"/>
    <d v="2019-03-20T00:00:00"/>
    <d v="1899-12-30T19:17:00"/>
    <s v="Billetera electrónica"/>
    <n v="461.8"/>
    <n v="23.09"/>
    <n v="4.9000000000000004"/>
    <n v="3"/>
  </r>
  <r>
    <s v="NuevaFactura4199"/>
    <x v="2"/>
    <x v="2"/>
    <x v="1"/>
    <x v="0"/>
    <x v="0"/>
    <n v="34.21"/>
    <n v="10"/>
    <n v="17.105"/>
    <n v="359.20499999999998"/>
    <d v="2019-01-02T00:00:00"/>
    <d v="1899-12-30T13:00:00"/>
    <s v="Efectivo"/>
    <n v="342.1"/>
    <n v="17.105"/>
    <n v="5.0999999999999996"/>
    <n v="1"/>
  </r>
  <r>
    <s v="NuevaFactura9683"/>
    <x v="0"/>
    <x v="0"/>
    <x v="0"/>
    <x v="1"/>
    <x v="1"/>
    <n v="93.78"/>
    <n v="3"/>
    <n v="14.067000000000002"/>
    <n v="295.40699999999998"/>
    <d v="2019-01-30T00:00:00"/>
    <d v="1899-12-30T11:32:00"/>
    <s v="Tarjeta de crédito"/>
    <n v="281.33999999999997"/>
    <n v="14.067"/>
    <n v="5.9"/>
    <n v="1"/>
  </r>
  <r>
    <s v="NuevaFactura3336"/>
    <x v="0"/>
    <x v="0"/>
    <x v="0"/>
    <x v="0"/>
    <x v="4"/>
    <n v="91.61"/>
    <n v="1"/>
    <n v="4.5804999999999998"/>
    <n v="96.1905"/>
    <d v="2019-03-20T00:00:00"/>
    <d v="1899-12-30T19:44:00"/>
    <s v="Efectivo"/>
    <n v="91.61"/>
    <n v="4.5804999999999998"/>
    <n v="9.8000000000000007"/>
    <n v="3"/>
  </r>
  <r>
    <s v="NuevaFactura7552"/>
    <x v="2"/>
    <x v="2"/>
    <x v="1"/>
    <x v="1"/>
    <x v="0"/>
    <n v="69.510000000000005"/>
    <n v="2"/>
    <n v="6.9510000000000005"/>
    <n v="145.971"/>
    <d v="2019-03-01T00:00:00"/>
    <d v="1899-12-30T12:15:00"/>
    <s v="Billetera electrónica"/>
    <n v="139.02000000000001"/>
    <n v="6.9509999999999996"/>
    <n v="8.1"/>
    <n v="3"/>
  </r>
  <r>
    <s v="NuevaFactura9338"/>
    <x v="1"/>
    <x v="1"/>
    <x v="1"/>
    <x v="0"/>
    <x v="5"/>
    <n v="31.73"/>
    <n v="9"/>
    <n v="14.278500000000001"/>
    <n v="299.8485"/>
    <d v="2019-01-08T00:00:00"/>
    <d v="1899-12-30T16:17:00"/>
    <s v="Tarjeta de crédito"/>
    <n v="285.57"/>
    <n v="14.278499999999999"/>
    <n v="5.9"/>
    <n v="1"/>
  </r>
  <r>
    <s v="NuevaFactura1094"/>
    <x v="0"/>
    <x v="0"/>
    <x v="0"/>
    <x v="0"/>
    <x v="1"/>
    <n v="68.84"/>
    <n v="6"/>
    <n v="20.652000000000001"/>
    <n v="433.69200000000001"/>
    <d v="2019-02-25T00:00:00"/>
    <d v="1899-12-30T14:36:00"/>
    <s v="Billetera electrónica"/>
    <n v="413.04"/>
    <n v="20.652000000000001"/>
    <n v="5.8"/>
    <n v="2"/>
  </r>
  <r>
    <s v="NuevaFactura3519"/>
    <x v="0"/>
    <x v="0"/>
    <x v="1"/>
    <x v="1"/>
    <x v="2"/>
    <n v="97.94"/>
    <n v="1"/>
    <n v="4.8970000000000002"/>
    <n v="102.837"/>
    <d v="2019-03-07T00:00:00"/>
    <d v="1899-12-30T11:44:00"/>
    <s v="Billetera electrónica"/>
    <n v="97.94"/>
    <n v="4.8970000000000002"/>
    <n v="6.9"/>
    <n v="3"/>
  </r>
  <r>
    <s v="NuevaFactura1859"/>
    <x v="2"/>
    <x v="2"/>
    <x v="1"/>
    <x v="1"/>
    <x v="2"/>
    <n v="33.200000000000003"/>
    <n v="2"/>
    <n v="3.3200000000000003"/>
    <n v="69.72"/>
    <d v="2019-03-15T00:00:00"/>
    <d v="1899-12-30T12:20:00"/>
    <s v="Tarjeta de crédito"/>
    <n v="66.400000000000006"/>
    <n v="3.32"/>
    <n v="4.4000000000000004"/>
    <n v="3"/>
  </r>
  <r>
    <s v="NuevaFactura3368"/>
    <x v="0"/>
    <x v="0"/>
    <x v="1"/>
    <x v="1"/>
    <x v="3"/>
    <n v="25.84"/>
    <n v="3"/>
    <n v="3.8759999999999999"/>
    <n v="81.396000000000001"/>
    <d v="2019-03-10T00:00:00"/>
    <d v="1899-12-30T18:55:00"/>
    <s v="Billetera electrónica"/>
    <n v="77.52"/>
    <n v="3.8759999999999999"/>
    <n v="6.6"/>
    <n v="3"/>
  </r>
  <r>
    <s v="NuevaFactura2307"/>
    <x v="1"/>
    <x v="1"/>
    <x v="0"/>
    <x v="0"/>
    <x v="1"/>
    <n v="51.92"/>
    <n v="5"/>
    <n v="12.980000000000002"/>
    <n v="272.58"/>
    <d v="2019-03-03T00:00:00"/>
    <d v="1899-12-30T13:42:00"/>
    <s v="Efectivo"/>
    <n v="259.60000000000002"/>
    <n v="12.98"/>
    <n v="7.5"/>
    <n v="3"/>
  </r>
  <r>
    <s v="NuevaFactura2588"/>
    <x v="0"/>
    <x v="0"/>
    <x v="0"/>
    <x v="1"/>
    <x v="2"/>
    <n v="19.36"/>
    <n v="9"/>
    <n v="8.7120000000000015"/>
    <n v="182.952"/>
    <d v="2019-01-18T00:00:00"/>
    <d v="1899-12-30T18:43:00"/>
    <s v="Billetera electrónica"/>
    <n v="174.24"/>
    <n v="8.7119999999999997"/>
    <n v="8.6999999999999993"/>
    <n v="1"/>
  </r>
  <r>
    <s v="NuevaFactura4152"/>
    <x v="2"/>
    <x v="2"/>
    <x v="0"/>
    <x v="1"/>
    <x v="0"/>
    <n v="66.47"/>
    <n v="10"/>
    <n v="33.235000000000007"/>
    <n v="697.93499999999995"/>
    <d v="2019-01-15T00:00:00"/>
    <d v="1899-12-30T15:01:00"/>
    <s v="Tarjeta de crédito"/>
    <n v="664.7"/>
    <n v="33.234999999999999"/>
    <n v="5"/>
    <n v="1"/>
  </r>
  <r>
    <s v="NuevaFactura9472"/>
    <x v="0"/>
    <x v="0"/>
    <x v="1"/>
    <x v="1"/>
    <x v="3"/>
    <n v="72.5"/>
    <n v="8"/>
    <n v="29"/>
    <n v="609"/>
    <d v="2019-03-16T00:00:00"/>
    <d v="1899-12-30T19:25:00"/>
    <s v="Billetera electrónica"/>
    <n v="580"/>
    <n v="29"/>
    <n v="9.1999999999999993"/>
    <n v="3"/>
  </r>
  <r>
    <s v="NuevaFactura9888"/>
    <x v="0"/>
    <x v="0"/>
    <x v="1"/>
    <x v="0"/>
    <x v="4"/>
    <n v="67.099999999999994"/>
    <n v="3"/>
    <n v="10.065"/>
    <n v="211.36500000000001"/>
    <d v="2019-02-15T00:00:00"/>
    <d v="1899-12-30T10:36:00"/>
    <s v="Efectivo"/>
    <n v="201.3"/>
    <n v="10.065"/>
    <n v="7.5"/>
    <n v="2"/>
  </r>
  <r>
    <s v="NuevaFactura8539"/>
    <x v="1"/>
    <x v="1"/>
    <x v="0"/>
    <x v="0"/>
    <x v="2"/>
    <n v="81.2"/>
    <n v="7"/>
    <n v="28.42"/>
    <n v="596.82000000000005"/>
    <d v="2019-03-23T00:00:00"/>
    <d v="1899-12-30T15:59:00"/>
    <s v="Tarjeta de crédito"/>
    <n v="568.4"/>
    <n v="28.42"/>
    <n v="8.1"/>
    <n v="3"/>
  </r>
  <r>
    <s v="NuevaFactura8234"/>
    <x v="2"/>
    <x v="2"/>
    <x v="0"/>
    <x v="0"/>
    <x v="4"/>
    <n v="77.400000000000006"/>
    <n v="9"/>
    <n v="34.830000000000005"/>
    <n v="731.43"/>
    <d v="2019-02-15T00:00:00"/>
    <d v="1899-12-30T14:15:00"/>
    <s v="Tarjeta de crédito"/>
    <n v="696.6"/>
    <n v="34.83"/>
    <n v="4.5"/>
    <n v="2"/>
  </r>
  <r>
    <s v="NuevaFactura1417"/>
    <x v="2"/>
    <x v="2"/>
    <x v="0"/>
    <x v="1"/>
    <x v="5"/>
    <n v="40.61"/>
    <n v="9"/>
    <n v="18.2745"/>
    <n v="383.7645"/>
    <d v="2019-01-02T00:00:00"/>
    <d v="1899-12-30T13:40:00"/>
    <s v="Efectivo"/>
    <n v="365.49"/>
    <n v="18.2745"/>
    <n v="7"/>
    <n v="1"/>
  </r>
  <r>
    <s v="NuevaFactura5604"/>
    <x v="2"/>
    <x v="2"/>
    <x v="1"/>
    <x v="1"/>
    <x v="2"/>
    <n v="82.7"/>
    <n v="6"/>
    <n v="24.810000000000002"/>
    <n v="521.01"/>
    <d v="2019-03-05T00:00:00"/>
    <d v="1899-12-30T18:14:00"/>
    <s v="Efectivo"/>
    <n v="496.2"/>
    <n v="24.81"/>
    <n v="7.4"/>
    <n v="3"/>
  </r>
  <r>
    <s v="NuevaFactura1123"/>
    <x v="0"/>
    <x v="0"/>
    <x v="1"/>
    <x v="1"/>
    <x v="1"/>
    <n v="34.56"/>
    <n v="5"/>
    <n v="8.64"/>
    <n v="181.44"/>
    <d v="2019-02-17T00:00:00"/>
    <d v="1899-12-30T11:15:00"/>
    <s v="Billetera electrónica"/>
    <n v="172.8"/>
    <n v="8.64"/>
    <n v="9.9"/>
    <n v="2"/>
  </r>
  <r>
    <s v="NuevaFactura1112"/>
    <x v="2"/>
    <x v="2"/>
    <x v="1"/>
    <x v="1"/>
    <x v="5"/>
    <n v="39.21"/>
    <n v="4"/>
    <n v="7.8420000000000005"/>
    <n v="164.68199999999999"/>
    <d v="2019-01-16T00:00:00"/>
    <d v="1899-12-30T20:03:00"/>
    <s v="Tarjeta de crédito"/>
    <n v="156.84"/>
    <n v="7.8419999999999996"/>
    <n v="9"/>
    <n v="1"/>
  </r>
  <r>
    <s v="NuevaFactura5993"/>
    <x v="0"/>
    <x v="0"/>
    <x v="1"/>
    <x v="0"/>
    <x v="2"/>
    <n v="42.91"/>
    <n v="5"/>
    <n v="10.727499999999999"/>
    <n v="225.2775"/>
    <d v="2019-01-05T00:00:00"/>
    <d v="1899-12-30T17:29:00"/>
    <s v="Billetera electrónica"/>
    <n v="214.55"/>
    <n v="10.727499999999999"/>
    <n v="6.1"/>
    <n v="1"/>
  </r>
  <r>
    <s v="NuevaFactura2400"/>
    <x v="2"/>
    <x v="2"/>
    <x v="0"/>
    <x v="0"/>
    <x v="1"/>
    <n v="10.59"/>
    <n v="3"/>
    <n v="1.5885"/>
    <n v="33.358499999999999"/>
    <d v="2019-03-12T00:00:00"/>
    <d v="1899-12-30T13:52:00"/>
    <s v="Tarjeta de crédito"/>
    <n v="31.77"/>
    <n v="1.5885"/>
    <n v="8.6999999999999993"/>
    <n v="3"/>
  </r>
  <r>
    <s v="NuevaFactura9712"/>
    <x v="0"/>
    <x v="0"/>
    <x v="1"/>
    <x v="0"/>
    <x v="1"/>
    <n v="28.96"/>
    <n v="1"/>
    <n v="1.4480000000000002"/>
    <n v="30.408000000000001"/>
    <d v="2019-02-07T00:00:00"/>
    <d v="1899-12-30T10:18:00"/>
    <s v="Tarjeta de crédito"/>
    <n v="28.96"/>
    <n v="1.448"/>
    <n v="6.2"/>
    <n v="2"/>
  </r>
  <r>
    <s v="NuevaFactura3941"/>
    <x v="2"/>
    <x v="2"/>
    <x v="1"/>
    <x v="1"/>
    <x v="4"/>
    <n v="33.33"/>
    <n v="2"/>
    <n v="3.3330000000000002"/>
    <n v="69.992999999999995"/>
    <d v="2019-01-26T00:00:00"/>
    <d v="1899-12-30T14:41:00"/>
    <s v="Tarjeta de crédito"/>
    <n v="66.66"/>
    <n v="3.3330000000000002"/>
    <n v="6.4"/>
    <n v="1"/>
  </r>
  <r>
    <s v="NuevaFactura6431"/>
    <x v="1"/>
    <x v="1"/>
    <x v="1"/>
    <x v="0"/>
    <x v="3"/>
    <n v="14.39"/>
    <n v="2"/>
    <n v="1.4390000000000001"/>
    <n v="30.219000000000001"/>
    <d v="2019-03-02T00:00:00"/>
    <d v="1899-12-30T19:44:00"/>
    <s v="Tarjeta de crédito"/>
    <n v="28.78"/>
    <n v="1.4390000000000001"/>
    <n v="7.2"/>
    <n v="3"/>
  </r>
  <r>
    <s v="NuevaFactura7183"/>
    <x v="1"/>
    <x v="1"/>
    <x v="1"/>
    <x v="0"/>
    <x v="3"/>
    <n v="80.97"/>
    <n v="8"/>
    <n v="32.387999999999998"/>
    <n v="680.14800000000002"/>
    <d v="2019-01-28T00:00:00"/>
    <d v="1899-12-30T13:05:00"/>
    <s v="Efectivo"/>
    <n v="647.76"/>
    <n v="32.387999999999998"/>
    <n v="9.3000000000000007"/>
    <n v="1"/>
  </r>
  <r>
    <s v="NuevaFactura7103"/>
    <x v="1"/>
    <x v="1"/>
    <x v="0"/>
    <x v="1"/>
    <x v="1"/>
    <n v="82.34"/>
    <n v="10"/>
    <n v="41.170000000000009"/>
    <n v="864.57"/>
    <d v="2019-03-29T00:00:00"/>
    <d v="1899-12-30T19:12:00"/>
    <s v="Billetera electrónica"/>
    <n v="823.4"/>
    <n v="41.17"/>
    <n v="4.3"/>
    <n v="3"/>
  </r>
  <r>
    <s v="NuevaFactura8143"/>
    <x v="1"/>
    <x v="1"/>
    <x v="0"/>
    <x v="1"/>
    <x v="3"/>
    <n v="80.930000000000007"/>
    <n v="1"/>
    <n v="4.0465000000000009"/>
    <n v="84.976500000000001"/>
    <d v="2019-01-19T00:00:00"/>
    <d v="1899-12-30T16:08:00"/>
    <s v="Tarjeta de crédito"/>
    <n v="80.930000000000007"/>
    <n v="4.0465"/>
    <n v="9"/>
    <n v="1"/>
  </r>
  <r>
    <s v="NuevaFactura5894"/>
    <x v="0"/>
    <x v="0"/>
    <x v="1"/>
    <x v="0"/>
    <x v="2"/>
    <n v="11.43"/>
    <n v="6"/>
    <n v="3.4290000000000003"/>
    <n v="72.009"/>
    <d v="2019-01-15T00:00:00"/>
    <d v="1899-12-30T17:24:00"/>
    <s v="Efectivo"/>
    <n v="68.58"/>
    <n v="3.4289999999999998"/>
    <n v="7.7"/>
    <n v="1"/>
  </r>
  <r>
    <s v="NuevaFactura1187"/>
    <x v="2"/>
    <x v="2"/>
    <x v="1"/>
    <x v="0"/>
    <x v="1"/>
    <n v="43"/>
    <n v="4"/>
    <n v="8.6"/>
    <n v="180.6"/>
    <d v="2019-01-31T00:00:00"/>
    <d v="1899-12-30T20:48:00"/>
    <s v="Billetera electrónica"/>
    <n v="172"/>
    <n v="8.6"/>
    <n v="7.6"/>
    <n v="1"/>
  </r>
  <r>
    <s v="NuevaFactura5804"/>
    <x v="2"/>
    <x v="2"/>
    <x v="1"/>
    <x v="1"/>
    <x v="5"/>
    <n v="99.25"/>
    <n v="2"/>
    <n v="9.9250000000000007"/>
    <n v="208.42500000000001"/>
    <d v="2019-03-20T00:00:00"/>
    <d v="1899-12-30T13:02:00"/>
    <s v="Efectivo"/>
    <n v="198.5"/>
    <n v="9.9250000000000007"/>
    <n v="9"/>
    <n v="3"/>
  </r>
  <r>
    <s v="NuevaFactura7921"/>
    <x v="2"/>
    <x v="2"/>
    <x v="0"/>
    <x v="0"/>
    <x v="1"/>
    <n v="57.49"/>
    <n v="4"/>
    <n v="11.498000000000001"/>
    <n v="241.458"/>
    <d v="2019-03-15T00:00:00"/>
    <d v="1899-12-30T11:57:00"/>
    <s v="Efectivo"/>
    <n v="229.96"/>
    <n v="11.497999999999999"/>
    <n v="6.6"/>
    <n v="3"/>
  </r>
  <r>
    <s v="NuevaFactura6597"/>
    <x v="1"/>
    <x v="1"/>
    <x v="1"/>
    <x v="0"/>
    <x v="1"/>
    <n v="99.69"/>
    <n v="1"/>
    <n v="4.9845000000000006"/>
    <n v="104.67449999999999"/>
    <d v="2019-02-27T00:00:00"/>
    <d v="1899-12-30T10:23:00"/>
    <s v="Tarjeta de crédito"/>
    <n v="99.69"/>
    <n v="4.9844999999999997"/>
    <n v="8"/>
    <n v="2"/>
  </r>
  <r>
    <s v="NuevaFactura8646"/>
    <x v="0"/>
    <x v="0"/>
    <x v="1"/>
    <x v="0"/>
    <x v="4"/>
    <n v="81.209999999999994"/>
    <n v="10"/>
    <n v="40.604999999999997"/>
    <n v="852.70500000000004"/>
    <d v="2019-01-17T00:00:00"/>
    <d v="1899-12-30T13:01:00"/>
    <s v="Tarjeta de crédito"/>
    <n v="812.1"/>
    <n v="40.604999999999997"/>
    <n v="6.3"/>
    <n v="1"/>
  </r>
  <r>
    <s v="NuevaFactura8945"/>
    <x v="1"/>
    <x v="1"/>
    <x v="0"/>
    <x v="0"/>
    <x v="2"/>
    <n v="75.53"/>
    <n v="4"/>
    <n v="15.106000000000002"/>
    <n v="317.226"/>
    <d v="2019-03-19T00:00:00"/>
    <d v="1899-12-30T15:52:00"/>
    <s v="Billetera electrónica"/>
    <n v="302.12"/>
    <n v="15.106"/>
    <n v="8.3000000000000007"/>
    <n v="3"/>
  </r>
  <r>
    <s v="NuevaFactura3091"/>
    <x v="2"/>
    <x v="2"/>
    <x v="1"/>
    <x v="1"/>
    <x v="2"/>
    <n v="62.19"/>
    <n v="4"/>
    <n v="12.438000000000001"/>
    <n v="261.19799999999998"/>
    <d v="2019-01-06T00:00:00"/>
    <d v="1899-12-30T19:46:00"/>
    <s v="Billetera electrónica"/>
    <n v="248.76"/>
    <n v="12.438000000000001"/>
    <n v="4.3"/>
    <n v="1"/>
  </r>
  <r>
    <s v="NuevaFactura6734"/>
    <x v="2"/>
    <x v="2"/>
    <x v="0"/>
    <x v="1"/>
    <x v="1"/>
    <n v="19.239999999999998"/>
    <n v="9"/>
    <n v="8.6579999999999995"/>
    <n v="181.81800000000001"/>
    <d v="2019-03-04T00:00:00"/>
    <d v="1899-12-30T16:28:00"/>
    <s v="Efectivo"/>
    <n v="173.16"/>
    <n v="8.6579999999999995"/>
    <n v="8"/>
    <n v="3"/>
  </r>
  <r>
    <s v="NuevaFactura1449"/>
    <x v="1"/>
    <x v="1"/>
    <x v="0"/>
    <x v="0"/>
    <x v="2"/>
    <n v="12.12"/>
    <n v="10"/>
    <n v="6.06"/>
    <n v="127.26"/>
    <d v="2019-03-05T00:00:00"/>
    <d v="1899-12-30T13:44:00"/>
    <s v="Tarjeta de crédito"/>
    <n v="121.2"/>
    <n v="6.06"/>
    <n v="8.4"/>
    <n v="3"/>
  </r>
  <r>
    <s v="NuevaFactura1652"/>
    <x v="1"/>
    <x v="1"/>
    <x v="0"/>
    <x v="0"/>
    <x v="4"/>
    <n v="78.31"/>
    <n v="10"/>
    <n v="39.155000000000001"/>
    <n v="822.255"/>
    <d v="2019-03-05T00:00:00"/>
    <d v="1899-12-30T16:24:00"/>
    <s v="Billetera electrónica"/>
    <n v="783.1"/>
    <n v="39.155000000000001"/>
    <n v="6.6"/>
    <n v="3"/>
  </r>
  <r>
    <s v="NuevaFactura9977"/>
    <x v="0"/>
    <x v="0"/>
    <x v="0"/>
    <x v="1"/>
    <x v="4"/>
    <n v="87.9"/>
    <n v="1"/>
    <n v="4.3950000000000005"/>
    <n v="92.295000000000002"/>
    <d v="2019-02-05T00:00:00"/>
    <d v="1899-12-30T19:42:00"/>
    <s v="Billetera electrónica"/>
    <n v="87.9"/>
    <n v="4.3949999999999996"/>
    <n v="6.7"/>
    <n v="2"/>
  </r>
  <r>
    <s v="NuevaFactura9719"/>
    <x v="0"/>
    <x v="0"/>
    <x v="0"/>
    <x v="0"/>
    <x v="3"/>
    <n v="45.58"/>
    <n v="1"/>
    <n v="2.2789999999999999"/>
    <n v="47.859000000000002"/>
    <d v="2019-02-07T00:00:00"/>
    <d v="1899-12-30T14:13:00"/>
    <s v="Efectivo"/>
    <n v="45.58"/>
    <n v="2.2789999999999999"/>
    <n v="9.8000000000000007"/>
    <n v="2"/>
  </r>
  <r>
    <s v="NuevaFactura6518"/>
    <x v="2"/>
    <x v="2"/>
    <x v="0"/>
    <x v="1"/>
    <x v="1"/>
    <n v="87.87"/>
    <n v="9"/>
    <n v="39.541500000000006"/>
    <n v="830.37149999999997"/>
    <d v="2019-01-31T00:00:00"/>
    <d v="1899-12-30T20:32:00"/>
    <s v="Billetera electrónica"/>
    <n v="790.83"/>
    <n v="39.541499999999999"/>
    <n v="5.6"/>
    <n v="1"/>
  </r>
  <r>
    <s v="NuevaFactura7731"/>
    <x v="1"/>
    <x v="1"/>
    <x v="0"/>
    <x v="0"/>
    <x v="3"/>
    <n v="31.67"/>
    <n v="8"/>
    <n v="12.668000000000001"/>
    <n v="266.02800000000002"/>
    <d v="2019-01-02T00:00:00"/>
    <d v="1899-12-30T16:19:00"/>
    <s v="Tarjeta de crédito"/>
    <n v="253.36"/>
    <n v="12.667999999999999"/>
    <n v="5.6"/>
    <n v="1"/>
  </r>
  <r>
    <s v="NuevaFactura8505"/>
    <x v="1"/>
    <x v="1"/>
    <x v="1"/>
    <x v="1"/>
    <x v="4"/>
    <n v="84.83"/>
    <n v="1"/>
    <n v="4.2415000000000003"/>
    <n v="89.0715"/>
    <d v="2019-01-14T00:00:00"/>
    <d v="1899-12-30T15:20:00"/>
    <s v="Billetera electrónica"/>
    <n v="84.83"/>
    <n v="4.2415000000000003"/>
    <n v="8.8000000000000007"/>
    <n v="1"/>
  </r>
  <r>
    <s v="NuevaFactura5133"/>
    <x v="0"/>
    <x v="0"/>
    <x v="0"/>
    <x v="0"/>
    <x v="2"/>
    <n v="87.37"/>
    <n v="5"/>
    <n v="21.842500000000001"/>
    <n v="458.6925"/>
    <d v="2019-01-29T00:00:00"/>
    <d v="1899-12-30T19:45:00"/>
    <s v="Efectivo"/>
    <n v="436.85"/>
    <n v="21.842500000000001"/>
    <n v="6.6"/>
    <n v="1"/>
  </r>
  <r>
    <s v="NuevaFactura1509"/>
    <x v="1"/>
    <x v="1"/>
    <x v="0"/>
    <x v="0"/>
    <x v="3"/>
    <n v="64.97"/>
    <n v="5"/>
    <n v="16.242500000000003"/>
    <n v="341.09249999999997"/>
    <d v="2019-02-08T00:00:00"/>
    <d v="1899-12-30T12:52:00"/>
    <s v="Tarjeta de crédito"/>
    <n v="324.85000000000002"/>
    <n v="16.2425"/>
    <n v="6.5"/>
    <n v="2"/>
  </r>
  <r>
    <s v="NuevaFactura4580"/>
    <x v="2"/>
    <x v="2"/>
    <x v="0"/>
    <x v="0"/>
    <x v="0"/>
    <n v="41.06"/>
    <n v="6"/>
    <n v="12.318000000000001"/>
    <n v="258.678"/>
    <d v="2019-03-05T00:00:00"/>
    <d v="1899-12-30T13:30:00"/>
    <s v="Tarjeta de crédito"/>
    <n v="246.36"/>
    <n v="12.318"/>
    <n v="8.3000000000000007"/>
    <n v="3"/>
  </r>
  <r>
    <s v="NuevaFactura3058"/>
    <x v="1"/>
    <x v="1"/>
    <x v="1"/>
    <x v="1"/>
    <x v="5"/>
    <n v="27.38"/>
    <n v="6"/>
    <n v="8.2140000000000004"/>
    <n v="172.494"/>
    <d v="2019-01-05T00:00:00"/>
    <d v="1899-12-30T20:54:00"/>
    <s v="Tarjeta de crédito"/>
    <n v="164.28"/>
    <n v="8.2140000000000004"/>
    <n v="7.9"/>
    <n v="1"/>
  </r>
  <r>
    <s v="NuevaFactura2145"/>
    <x v="2"/>
    <x v="2"/>
    <x v="0"/>
    <x v="0"/>
    <x v="5"/>
    <n v="17.87"/>
    <n v="4"/>
    <n v="3.5740000000000003"/>
    <n v="75.054000000000002"/>
    <d v="2019-03-22T00:00:00"/>
    <d v="1899-12-30T14:42:00"/>
    <s v="Billetera electrónica"/>
    <n v="71.48"/>
    <n v="3.5739999999999998"/>
    <n v="6.5"/>
    <n v="3"/>
  </r>
  <r>
    <s v="NuevaFactura3439"/>
    <x v="2"/>
    <x v="2"/>
    <x v="1"/>
    <x v="1"/>
    <x v="2"/>
    <n v="37.479999999999997"/>
    <n v="3"/>
    <n v="5.6219999999999999"/>
    <n v="118.062"/>
    <d v="2019-01-20T00:00:00"/>
    <d v="1899-12-30T13:45:00"/>
    <s v="Tarjeta de crédito"/>
    <n v="112.44"/>
    <n v="5.6219999999999999"/>
    <n v="7.7"/>
    <n v="1"/>
  </r>
  <r>
    <s v="NuevaFactura6441"/>
    <x v="0"/>
    <x v="0"/>
    <x v="1"/>
    <x v="1"/>
    <x v="3"/>
    <n v="45.58"/>
    <n v="7"/>
    <n v="15.953000000000001"/>
    <n v="335.01299999999998"/>
    <d v="2019-01-13T00:00:00"/>
    <d v="1899-12-30T10:03:00"/>
    <s v="Efectivo"/>
    <n v="319.06"/>
    <n v="15.952999999999999"/>
    <n v="5"/>
    <n v="1"/>
  </r>
  <r>
    <s v="NuevaFactura3670"/>
    <x v="2"/>
    <x v="2"/>
    <x v="1"/>
    <x v="0"/>
    <x v="4"/>
    <n v="96.68"/>
    <n v="3"/>
    <n v="14.502000000000002"/>
    <n v="304.54199999999997"/>
    <d v="2019-01-26T00:00:00"/>
    <d v="1899-12-30T19:56:00"/>
    <s v="Billetera electrónica"/>
    <n v="290.04000000000002"/>
    <n v="14.502000000000001"/>
    <n v="6.4"/>
    <n v="1"/>
  </r>
  <r>
    <s v="NuevaFactura9185"/>
    <x v="0"/>
    <x v="0"/>
    <x v="1"/>
    <x v="0"/>
    <x v="4"/>
    <n v="55.39"/>
    <n v="4"/>
    <n v="11.078000000000001"/>
    <n v="232.63800000000001"/>
    <d v="2019-03-25T00:00:00"/>
    <d v="1899-12-30T15:19:00"/>
    <s v="Billetera electrónica"/>
    <n v="221.56"/>
    <n v="11.077999999999999"/>
    <n v="8"/>
    <n v="3"/>
  </r>
  <r>
    <s v="NuevaFactura5156"/>
    <x v="0"/>
    <x v="0"/>
    <x v="1"/>
    <x v="1"/>
    <x v="3"/>
    <n v="78.77"/>
    <n v="10"/>
    <n v="39.384999999999998"/>
    <n v="827.08500000000004"/>
    <d v="2019-01-24T00:00:00"/>
    <d v="1899-12-30T10:04:00"/>
    <s v="Efectivo"/>
    <n v="787.7"/>
    <n v="39.384999999999998"/>
    <n v="6.4"/>
    <n v="1"/>
  </r>
  <r>
    <s v="NuevaFactura8091"/>
    <x v="2"/>
    <x v="2"/>
    <x v="1"/>
    <x v="0"/>
    <x v="0"/>
    <n v="73.41"/>
    <n v="3"/>
    <n v="11.0115"/>
    <n v="231.2415"/>
    <d v="2019-03-02T00:00:00"/>
    <d v="1899-12-30T13:10:00"/>
    <s v="Billetera electrónica"/>
    <n v="220.23"/>
    <n v="11.0115"/>
    <n v="4"/>
    <n v="3"/>
  </r>
  <r>
    <s v="NuevaFactura8390"/>
    <x v="0"/>
    <x v="0"/>
    <x v="0"/>
    <x v="0"/>
    <x v="4"/>
    <n v="73.47"/>
    <n v="4"/>
    <n v="14.694000000000001"/>
    <n v="308.57400000000001"/>
    <d v="2019-02-23T00:00:00"/>
    <d v="1899-12-30T18:30:00"/>
    <s v="Efectivo"/>
    <n v="293.88"/>
    <n v="14.694000000000001"/>
    <n v="6"/>
    <n v="2"/>
  </r>
  <r>
    <s v="NuevaFactura4980"/>
    <x v="0"/>
    <x v="0"/>
    <x v="0"/>
    <x v="0"/>
    <x v="5"/>
    <n v="88.15"/>
    <n v="3"/>
    <n v="13.222500000000004"/>
    <n v="277.67250000000001"/>
    <d v="2019-01-18T00:00:00"/>
    <d v="1899-12-30T10:11:00"/>
    <s v="Billetera electrónica"/>
    <n v="264.45"/>
    <n v="13.2225"/>
    <n v="7.9"/>
    <n v="1"/>
  </r>
  <r>
    <s v="NuevaFactura6572"/>
    <x v="2"/>
    <x v="2"/>
    <x v="0"/>
    <x v="0"/>
    <x v="0"/>
    <n v="27.07"/>
    <n v="1"/>
    <n v="1.3535000000000001"/>
    <n v="28.423500000000001"/>
    <d v="2019-01-12T00:00:00"/>
    <d v="1899-12-30T20:07:00"/>
    <s v="Tarjeta de crédito"/>
    <n v="27.07"/>
    <n v="1.3534999999999999"/>
    <n v="5.3"/>
    <n v="1"/>
  </r>
  <r>
    <s v="NuevaFactura3820"/>
    <x v="0"/>
    <x v="0"/>
    <x v="0"/>
    <x v="0"/>
    <x v="2"/>
    <n v="90.65"/>
    <n v="10"/>
    <n v="45.325000000000003"/>
    <n v="951.82500000000005"/>
    <d v="2019-03-08T00:00:00"/>
    <d v="1899-12-30T10:53:00"/>
    <s v="Billetera electrónica"/>
    <n v="906.5"/>
    <n v="45.325000000000003"/>
    <n v="7.3"/>
    <n v="3"/>
  </r>
  <r>
    <s v="NuevaFactura8162"/>
    <x v="0"/>
    <x v="0"/>
    <x v="1"/>
    <x v="0"/>
    <x v="5"/>
    <n v="61.77"/>
    <n v="5"/>
    <n v="15.442500000000003"/>
    <n v="324.29250000000002"/>
    <d v="2019-03-08T00:00:00"/>
    <d v="1899-12-30T13:21:00"/>
    <s v="Efectivo"/>
    <n v="308.85000000000002"/>
    <n v="15.442500000000001"/>
    <n v="6.7"/>
    <n v="3"/>
  </r>
  <r>
    <s v="NuevaFactura1214"/>
    <x v="0"/>
    <x v="0"/>
    <x v="1"/>
    <x v="0"/>
    <x v="0"/>
    <n v="64.27"/>
    <n v="4"/>
    <n v="12.853999999999999"/>
    <n v="269.93400000000003"/>
    <d v="2019-03-26T00:00:00"/>
    <d v="1899-12-30T13:54:00"/>
    <s v="Efectivo"/>
    <n v="257.08"/>
    <n v="12.853999999999999"/>
    <n v="7.7"/>
    <n v="3"/>
  </r>
  <r>
    <s v="NuevaFactura1097"/>
    <x v="0"/>
    <x v="0"/>
    <x v="0"/>
    <x v="1"/>
    <x v="5"/>
    <n v="56.04"/>
    <n v="10"/>
    <n v="28.02"/>
    <n v="588.41999999999996"/>
    <d v="2019-01-14T00:00:00"/>
    <d v="1899-12-30T19:30:00"/>
    <s v="Billetera electrónica"/>
    <n v="560.4"/>
    <n v="28.02"/>
    <n v="4.4000000000000004"/>
    <n v="1"/>
  </r>
  <r>
    <s v="NuevaFactura5502"/>
    <x v="0"/>
    <x v="0"/>
    <x v="0"/>
    <x v="1"/>
    <x v="4"/>
    <n v="87.9"/>
    <n v="1"/>
    <n v="4.3950000000000005"/>
    <n v="92.295000000000002"/>
    <d v="2019-02-05T00:00:00"/>
    <d v="1899-12-30T19:42:00"/>
    <s v="Billetera electrónica"/>
    <n v="87.9"/>
    <n v="4.3949999999999996"/>
    <n v="6.7"/>
    <n v="2"/>
  </r>
  <r>
    <s v="NuevaFactura3881"/>
    <x v="1"/>
    <x v="1"/>
    <x v="0"/>
    <x v="0"/>
    <x v="5"/>
    <n v="74.290000000000006"/>
    <n v="1"/>
    <n v="3.7145000000000006"/>
    <n v="78.004499999999993"/>
    <d v="2019-01-13T00:00:00"/>
    <d v="1899-12-30T19:30:00"/>
    <s v="Efectivo"/>
    <n v="74.290000000000006"/>
    <n v="3.7145000000000001"/>
    <n v="5"/>
    <n v="1"/>
  </r>
  <r>
    <s v="NuevaFactura4894"/>
    <x v="1"/>
    <x v="1"/>
    <x v="0"/>
    <x v="1"/>
    <x v="2"/>
    <n v="39.39"/>
    <n v="5"/>
    <n v="9.8475000000000001"/>
    <n v="206.79750000000001"/>
    <d v="2019-01-22T00:00:00"/>
    <d v="1899-12-30T20:46:00"/>
    <s v="Tarjeta de crédito"/>
    <n v="196.95"/>
    <n v="9.8475000000000001"/>
    <n v="8.6999999999999993"/>
    <n v="1"/>
  </r>
  <r>
    <s v="NuevaFactura9920"/>
    <x v="0"/>
    <x v="0"/>
    <x v="0"/>
    <x v="1"/>
    <x v="2"/>
    <n v="58.9"/>
    <n v="8"/>
    <n v="23.560000000000002"/>
    <n v="494.76"/>
    <d v="2019-01-06T00:00:00"/>
    <d v="1899-12-30T11:23:00"/>
    <s v="Efectivo"/>
    <n v="471.2"/>
    <n v="23.56"/>
    <n v="8.9"/>
    <n v="1"/>
  </r>
  <r>
    <s v="NuevaFactura3008"/>
    <x v="2"/>
    <x v="2"/>
    <x v="1"/>
    <x v="1"/>
    <x v="4"/>
    <n v="73.06"/>
    <n v="7"/>
    <n v="25.571000000000002"/>
    <n v="536.99099999999999"/>
    <d v="2019-01-14T00:00:00"/>
    <d v="1899-12-30T19:06:00"/>
    <s v="Tarjeta de crédito"/>
    <n v="511.42"/>
    <n v="25.571000000000002"/>
    <n v="4.2"/>
    <n v="1"/>
  </r>
  <r>
    <s v="NuevaFactura6323"/>
    <x v="2"/>
    <x v="2"/>
    <x v="1"/>
    <x v="0"/>
    <x v="5"/>
    <n v="39.75"/>
    <n v="5"/>
    <n v="9.9375"/>
    <n v="208.6875"/>
    <d v="2019-02-22T00:00:00"/>
    <d v="1899-12-30T10:43:00"/>
    <s v="Billetera electrónica"/>
    <n v="198.75"/>
    <n v="9.9375"/>
    <n v="9.6"/>
    <n v="2"/>
  </r>
  <r>
    <s v="NuevaFactura7294"/>
    <x v="2"/>
    <x v="2"/>
    <x v="0"/>
    <x v="0"/>
    <x v="3"/>
    <n v="93.72"/>
    <n v="6"/>
    <n v="28.116"/>
    <n v="590.43600000000004"/>
    <d v="2019-01-15T00:00:00"/>
    <d v="1899-12-30T16:19:00"/>
    <s v="Efectivo"/>
    <n v="562.32000000000005"/>
    <n v="28.116"/>
    <n v="4.5"/>
    <n v="1"/>
  </r>
  <r>
    <s v="NuevaFactura6752"/>
    <x v="2"/>
    <x v="2"/>
    <x v="0"/>
    <x v="1"/>
    <x v="1"/>
    <n v="72.17"/>
    <n v="1"/>
    <n v="3.6085000000000003"/>
    <n v="75.778499999999994"/>
    <d v="2019-01-04T00:00:00"/>
    <d v="1899-12-30T19:40:00"/>
    <s v="Efectivo"/>
    <n v="72.17"/>
    <n v="3.6084999999999998"/>
    <n v="6.1"/>
    <n v="1"/>
  </r>
  <r>
    <s v="NuevaFactura4807"/>
    <x v="1"/>
    <x v="1"/>
    <x v="0"/>
    <x v="0"/>
    <x v="4"/>
    <n v="99.42"/>
    <n v="4"/>
    <n v="19.884"/>
    <n v="417.56400000000002"/>
    <d v="2019-02-06T00:00:00"/>
    <d v="1899-12-30T10:42:00"/>
    <s v="Billetera electrónica"/>
    <n v="397.68"/>
    <n v="19.884"/>
    <n v="7.5"/>
    <n v="2"/>
  </r>
  <r>
    <s v="NuevaFactura1792"/>
    <x v="1"/>
    <x v="1"/>
    <x v="0"/>
    <x v="1"/>
    <x v="1"/>
    <n v="84.25"/>
    <n v="2"/>
    <n v="8.4250000000000007"/>
    <n v="176.92500000000001"/>
    <d v="2019-03-26T00:00:00"/>
    <d v="1899-12-30T14:13:00"/>
    <s v="Tarjeta de crédito"/>
    <n v="168.5"/>
    <n v="8.4250000000000007"/>
    <n v="5.3"/>
    <n v="3"/>
  </r>
  <r>
    <s v="NuevaFactura6491"/>
    <x v="1"/>
    <x v="1"/>
    <x v="1"/>
    <x v="1"/>
    <x v="1"/>
    <n v="84.07"/>
    <n v="4"/>
    <n v="16.814"/>
    <n v="353.09399999999999"/>
    <d v="2019-03-07T00:00:00"/>
    <d v="1899-12-30T16:54:00"/>
    <s v="Billetera electrónica"/>
    <n v="336.28"/>
    <n v="16.814"/>
    <n v="4.4000000000000004"/>
    <n v="3"/>
  </r>
  <r>
    <s v="NuevaFactura3747"/>
    <x v="1"/>
    <x v="1"/>
    <x v="0"/>
    <x v="0"/>
    <x v="5"/>
    <n v="97.21"/>
    <n v="10"/>
    <n v="48.604999999999997"/>
    <n v="1020.705"/>
    <d v="2019-02-08T00:00:00"/>
    <d v="1899-12-30T13:00:00"/>
    <s v="Tarjeta de crédito"/>
    <n v="972.1"/>
    <n v="48.604999999999997"/>
    <n v="8.6999999999999993"/>
    <n v="2"/>
  </r>
  <r>
    <s v="NuevaFactura3500"/>
    <x v="0"/>
    <x v="0"/>
    <x v="0"/>
    <x v="1"/>
    <x v="1"/>
    <n v="76.819999999999993"/>
    <n v="1"/>
    <n v="3.8409999999999997"/>
    <n v="80.661000000000001"/>
    <d v="2019-02-13T00:00:00"/>
    <d v="1899-12-30T18:27:00"/>
    <s v="Billetera electrónica"/>
    <n v="76.819999999999993"/>
    <n v="3.8410000000000002"/>
    <n v="7.2"/>
    <n v="2"/>
  </r>
  <r>
    <s v="NuevaFactura8264"/>
    <x v="1"/>
    <x v="1"/>
    <x v="1"/>
    <x v="0"/>
    <x v="3"/>
    <n v="46.66"/>
    <n v="9"/>
    <n v="20.997"/>
    <n v="440.93700000000001"/>
    <d v="2019-02-17T00:00:00"/>
    <d v="1899-12-30T19:11:00"/>
    <s v="Billetera electrónica"/>
    <n v="419.94"/>
    <n v="20.997"/>
    <n v="5.3"/>
    <n v="2"/>
  </r>
  <r>
    <s v="NuevaFactura6442"/>
    <x v="2"/>
    <x v="2"/>
    <x v="1"/>
    <x v="0"/>
    <x v="2"/>
    <n v="95.46"/>
    <n v="8"/>
    <n v="38.183999999999997"/>
    <n v="801.86400000000003"/>
    <d v="2019-03-05T00:00:00"/>
    <d v="1899-12-30T19:40:00"/>
    <s v="Billetera electrónica"/>
    <n v="763.68"/>
    <n v="38.183999999999997"/>
    <n v="4.7"/>
    <n v="3"/>
  </r>
  <r>
    <s v="NuevaFactura5649"/>
    <x v="0"/>
    <x v="0"/>
    <x v="1"/>
    <x v="1"/>
    <x v="3"/>
    <n v="64.59"/>
    <n v="4"/>
    <n v="12.918000000000001"/>
    <n v="271.27800000000002"/>
    <d v="2019-01-06T00:00:00"/>
    <d v="1899-12-30T13:35:00"/>
    <s v="Billetera electrónica"/>
    <n v="258.36"/>
    <n v="12.917999999999999"/>
    <n v="9.3000000000000007"/>
    <n v="1"/>
  </r>
  <r>
    <s v="NuevaFactura6843"/>
    <x v="1"/>
    <x v="1"/>
    <x v="1"/>
    <x v="1"/>
    <x v="4"/>
    <n v="35.89"/>
    <n v="1"/>
    <n v="1.7945000000000002"/>
    <n v="37.6845"/>
    <d v="2019-02-23T00:00:00"/>
    <d v="1899-12-30T16:52:00"/>
    <s v="Tarjeta de crédito"/>
    <n v="35.89"/>
    <n v="1.7945"/>
    <n v="7.9"/>
    <n v="2"/>
  </r>
  <r>
    <s v="NuevaFactura1578"/>
    <x v="2"/>
    <x v="2"/>
    <x v="0"/>
    <x v="0"/>
    <x v="3"/>
    <n v="90.74"/>
    <n v="7"/>
    <n v="31.759"/>
    <n v="666.93899999999996"/>
    <d v="2019-01-16T00:00:00"/>
    <d v="1899-12-30T18:03:00"/>
    <s v="Tarjeta de crédito"/>
    <n v="635.17999999999995"/>
    <n v="31.759"/>
    <n v="6.2"/>
    <n v="1"/>
  </r>
  <r>
    <s v="NuevaFactura6906"/>
    <x v="0"/>
    <x v="0"/>
    <x v="0"/>
    <x v="1"/>
    <x v="3"/>
    <n v="12.76"/>
    <n v="2"/>
    <n v="1.276"/>
    <n v="26.795999999999999"/>
    <d v="2019-01-08T00:00:00"/>
    <d v="1899-12-30T18:06:00"/>
    <s v="Billetera electrónica"/>
    <n v="25.52"/>
    <n v="1.276"/>
    <n v="7.8"/>
    <n v="1"/>
  </r>
  <r>
    <s v="NuevaFactura5742"/>
    <x v="1"/>
    <x v="1"/>
    <x v="1"/>
    <x v="1"/>
    <x v="1"/>
    <n v="71.89"/>
    <n v="8"/>
    <n v="28.756"/>
    <n v="603.87599999999998"/>
    <d v="2019-02-19T00:00:00"/>
    <d v="1899-12-30T11:33:00"/>
    <s v="Billetera electrónica"/>
    <n v="575.12"/>
    <n v="28.756"/>
    <n v="5.5"/>
    <n v="2"/>
  </r>
  <r>
    <s v="NuevaFactura8671"/>
    <x v="2"/>
    <x v="2"/>
    <x v="0"/>
    <x v="1"/>
    <x v="3"/>
    <n v="73.97"/>
    <n v="1"/>
    <n v="3.6985000000000001"/>
    <n v="77.668499999999995"/>
    <d v="2019-02-03T00:00:00"/>
    <d v="1899-12-30T15:53:00"/>
    <s v="Tarjeta de crédito"/>
    <n v="73.97"/>
    <n v="3.6985000000000001"/>
    <n v="5.4"/>
    <n v="2"/>
  </r>
  <r>
    <s v="NuevaFactura7950"/>
    <x v="0"/>
    <x v="0"/>
    <x v="0"/>
    <x v="0"/>
    <x v="3"/>
    <n v="24.49"/>
    <n v="10"/>
    <n v="12.244999999999999"/>
    <n v="257.14499999999998"/>
    <d v="2019-02-22T00:00:00"/>
    <d v="1899-12-30T15:15:00"/>
    <s v="Efectivo"/>
    <n v="244.9"/>
    <n v="12.244999999999999"/>
    <n v="8.1"/>
    <n v="2"/>
  </r>
  <r>
    <s v="NuevaFactura5844"/>
    <x v="0"/>
    <x v="0"/>
    <x v="1"/>
    <x v="1"/>
    <x v="0"/>
    <n v="24.89"/>
    <n v="9"/>
    <n v="11.2005"/>
    <n v="235.2105"/>
    <d v="2019-03-15T00:00:00"/>
    <d v="1899-12-30T15:36:00"/>
    <s v="Efectivo"/>
    <n v="224.01"/>
    <n v="11.2005"/>
    <n v="7.4"/>
    <n v="3"/>
  </r>
  <r>
    <s v="NuevaFactura9956"/>
    <x v="1"/>
    <x v="1"/>
    <x v="0"/>
    <x v="0"/>
    <x v="3"/>
    <n v="67.989999999999995"/>
    <n v="7"/>
    <n v="23.796499999999998"/>
    <n v="499.72649999999999"/>
    <d v="2019-02-17T00:00:00"/>
    <d v="1899-12-30T16:50:00"/>
    <s v="Billetera electrónica"/>
    <n v="475.93"/>
    <n v="23.796500000000002"/>
    <n v="5.7"/>
    <n v="2"/>
  </r>
  <r>
    <s v="NuevaFactura6652"/>
    <x v="1"/>
    <x v="1"/>
    <x v="1"/>
    <x v="0"/>
    <x v="3"/>
    <n v="44.86"/>
    <n v="10"/>
    <n v="22.430000000000003"/>
    <n v="471.03"/>
    <d v="2019-01-26T00:00:00"/>
    <d v="1899-12-30T19:54:00"/>
    <s v="Billetera electrónica"/>
    <n v="448.6"/>
    <n v="22.43"/>
    <n v="8.1999999999999993"/>
    <n v="1"/>
  </r>
  <r>
    <s v="NuevaFactura9356"/>
    <x v="1"/>
    <x v="1"/>
    <x v="1"/>
    <x v="1"/>
    <x v="2"/>
    <n v="37"/>
    <n v="1"/>
    <n v="1.85"/>
    <n v="38.85"/>
    <d v="2019-03-06T00:00:00"/>
    <d v="1899-12-30T13:29:00"/>
    <s v="Tarjeta de crédito"/>
    <n v="37"/>
    <n v="1.85"/>
    <n v="7.9"/>
    <n v="3"/>
  </r>
  <r>
    <s v="NuevaFactura6816"/>
    <x v="0"/>
    <x v="0"/>
    <x v="0"/>
    <x v="0"/>
    <x v="5"/>
    <n v="30.14"/>
    <n v="10"/>
    <n v="15.07"/>
    <n v="316.47000000000003"/>
    <d v="2019-02-10T00:00:00"/>
    <d v="1899-12-30T12:28:00"/>
    <s v="Billetera electrónica"/>
    <n v="301.39999999999998"/>
    <n v="15.07"/>
    <n v="9.1999999999999993"/>
    <n v="2"/>
  </r>
  <r>
    <s v="NuevaFactura2349"/>
    <x v="2"/>
    <x v="2"/>
    <x v="0"/>
    <x v="0"/>
    <x v="4"/>
    <n v="77.2"/>
    <n v="10"/>
    <n v="38.6"/>
    <n v="810.6"/>
    <d v="2019-02-11T00:00:00"/>
    <d v="1899-12-30T10:38:00"/>
    <s v="Tarjeta de crédito"/>
    <n v="772"/>
    <n v="38.6"/>
    <n v="5.6"/>
    <n v="2"/>
  </r>
  <r>
    <s v="NuevaFactura6467"/>
    <x v="1"/>
    <x v="1"/>
    <x v="0"/>
    <x v="0"/>
    <x v="2"/>
    <n v="78.38"/>
    <n v="4"/>
    <n v="15.676"/>
    <n v="329.19600000000003"/>
    <d v="2019-03-24T00:00:00"/>
    <d v="1899-12-30T17:56:00"/>
    <s v="Efectivo"/>
    <n v="313.52"/>
    <n v="15.676"/>
    <n v="7.9"/>
    <n v="3"/>
  </r>
  <r>
    <s v="NuevaFactura5046"/>
    <x v="1"/>
    <x v="1"/>
    <x v="0"/>
    <x v="0"/>
    <x v="5"/>
    <n v="10.18"/>
    <n v="8"/>
    <n v="4.0720000000000001"/>
    <n v="85.512"/>
    <d v="2019-03-30T00:00:00"/>
    <d v="1899-12-30T12:51:00"/>
    <s v="Tarjeta de crédito"/>
    <n v="81.44"/>
    <n v="4.0720000000000001"/>
    <n v="9.5"/>
    <n v="3"/>
  </r>
  <r>
    <s v="NuevaFactura7133"/>
    <x v="0"/>
    <x v="0"/>
    <x v="0"/>
    <x v="1"/>
    <x v="3"/>
    <n v="44.02"/>
    <n v="10"/>
    <n v="22.010000000000005"/>
    <n v="462.21"/>
    <d v="2019-03-20T00:00:00"/>
    <d v="1899-12-30T19:57:00"/>
    <s v="Tarjeta de crédito"/>
    <n v="440.2"/>
    <n v="22.01"/>
    <n v="9.6"/>
    <n v="3"/>
  </r>
  <r>
    <s v="NuevaFactura1642"/>
    <x v="2"/>
    <x v="2"/>
    <x v="0"/>
    <x v="1"/>
    <x v="2"/>
    <n v="27"/>
    <n v="9"/>
    <n v="12.15"/>
    <n v="255.15"/>
    <d v="2019-03-02T00:00:00"/>
    <d v="1899-12-30T14:16:00"/>
    <s v="Efectivo"/>
    <n v="243"/>
    <n v="12.15"/>
    <n v="4.8"/>
    <n v="3"/>
  </r>
  <r>
    <s v="NuevaFactura8421"/>
    <x v="1"/>
    <x v="1"/>
    <x v="1"/>
    <x v="1"/>
    <x v="0"/>
    <n v="17.41"/>
    <n v="5"/>
    <n v="4.3525"/>
    <n v="91.402500000000003"/>
    <d v="2019-01-28T00:00:00"/>
    <d v="1899-12-30T15:16:00"/>
    <s v="Tarjeta de crédito"/>
    <n v="87.05"/>
    <n v="4.3525"/>
    <n v="4.9000000000000004"/>
    <n v="1"/>
  </r>
  <r>
    <s v="NuevaFactura9853"/>
    <x v="1"/>
    <x v="1"/>
    <x v="0"/>
    <x v="1"/>
    <x v="4"/>
    <n v="68.98"/>
    <n v="1"/>
    <n v="3.4490000000000003"/>
    <n v="72.429000000000002"/>
    <d v="2019-01-21T00:00:00"/>
    <d v="1899-12-30T20:13:00"/>
    <s v="Efectivo"/>
    <n v="68.98"/>
    <n v="3.4489999999999998"/>
    <n v="4.8"/>
    <n v="1"/>
  </r>
  <r>
    <s v="NuevaFactura3944"/>
    <x v="1"/>
    <x v="1"/>
    <x v="0"/>
    <x v="0"/>
    <x v="4"/>
    <n v="78.31"/>
    <n v="10"/>
    <n v="39.155000000000001"/>
    <n v="822.255"/>
    <d v="2019-03-05T00:00:00"/>
    <d v="1899-12-30T16:24:00"/>
    <s v="Billetera electrónica"/>
    <n v="783.1"/>
    <n v="39.155000000000001"/>
    <n v="6.6"/>
    <n v="3"/>
  </r>
  <r>
    <s v="NuevaFactura1206"/>
    <x v="2"/>
    <x v="2"/>
    <x v="0"/>
    <x v="1"/>
    <x v="5"/>
    <n v="21.94"/>
    <n v="5"/>
    <n v="5.4850000000000003"/>
    <n v="115.185"/>
    <d v="2019-03-05T00:00:00"/>
    <d v="1899-12-30T12:29:00"/>
    <s v="Billetera electrónica"/>
    <n v="109.7"/>
    <n v="5.4850000000000003"/>
    <n v="5.3"/>
    <n v="3"/>
  </r>
  <r>
    <s v="NuevaFactura1110"/>
    <x v="2"/>
    <x v="2"/>
    <x v="0"/>
    <x v="0"/>
    <x v="1"/>
    <n v="13.22"/>
    <n v="5"/>
    <n v="3.3050000000000006"/>
    <n v="69.405000000000001"/>
    <d v="2019-03-02T00:00:00"/>
    <d v="1899-12-30T19:26:00"/>
    <s v="Efectivo"/>
    <n v="66.099999999999994"/>
    <n v="3.3050000000000002"/>
    <n v="4.3"/>
    <n v="3"/>
  </r>
  <r>
    <s v="NuevaFactura7627"/>
    <x v="1"/>
    <x v="1"/>
    <x v="0"/>
    <x v="1"/>
    <x v="2"/>
    <n v="39.39"/>
    <n v="5"/>
    <n v="9.8475000000000001"/>
    <n v="206.79750000000001"/>
    <d v="2019-01-22T00:00:00"/>
    <d v="1899-12-30T20:46:00"/>
    <s v="Tarjeta de crédito"/>
    <n v="196.95"/>
    <n v="9.8475000000000001"/>
    <n v="8.6999999999999993"/>
    <n v="1"/>
  </r>
  <r>
    <s v="NuevaFactura5790"/>
    <x v="1"/>
    <x v="1"/>
    <x v="0"/>
    <x v="1"/>
    <x v="5"/>
    <n v="99.82"/>
    <n v="9"/>
    <n v="44.918999999999997"/>
    <n v="943.29899999999998"/>
    <d v="2019-03-27T00:00:00"/>
    <d v="1899-12-30T10:43:00"/>
    <s v="Efectivo"/>
    <n v="898.38"/>
    <n v="44.918999999999997"/>
    <n v="6.6"/>
    <n v="3"/>
  </r>
  <r>
    <s v="NuevaFactura8583"/>
    <x v="1"/>
    <x v="1"/>
    <x v="1"/>
    <x v="1"/>
    <x v="5"/>
    <n v="15.62"/>
    <n v="8"/>
    <n v="6.2480000000000002"/>
    <n v="131.208"/>
    <d v="2019-01-20T00:00:00"/>
    <d v="1899-12-30T20:37:00"/>
    <s v="Billetera electrónica"/>
    <n v="124.96"/>
    <n v="6.2480000000000002"/>
    <n v="9.1"/>
    <n v="1"/>
  </r>
  <r>
    <s v="NuevaFactura1284"/>
    <x v="1"/>
    <x v="1"/>
    <x v="0"/>
    <x v="1"/>
    <x v="2"/>
    <n v="86.69"/>
    <n v="5"/>
    <n v="21.672499999999999"/>
    <n v="455.1225"/>
    <d v="2019-02-11T00:00:00"/>
    <d v="1899-12-30T18:38:00"/>
    <s v="Billetera electrónica"/>
    <n v="433.45"/>
    <n v="21.672499999999999"/>
    <n v="9.4"/>
    <n v="2"/>
  </r>
  <r>
    <s v="NuevaFactura7285"/>
    <x v="0"/>
    <x v="0"/>
    <x v="1"/>
    <x v="1"/>
    <x v="0"/>
    <n v="15.26"/>
    <n v="6"/>
    <n v="4.5780000000000003"/>
    <n v="96.138000000000005"/>
    <d v="2019-02-15T00:00:00"/>
    <d v="1899-12-30T18:03:00"/>
    <s v="Billetera electrónica"/>
    <n v="91.56"/>
    <n v="4.5780000000000003"/>
    <n v="9.8000000000000007"/>
    <n v="2"/>
  </r>
  <r>
    <s v="NuevaFactura4303"/>
    <x v="0"/>
    <x v="0"/>
    <x v="0"/>
    <x v="0"/>
    <x v="3"/>
    <n v="21.98"/>
    <n v="7"/>
    <n v="7.6930000000000014"/>
    <n v="161.553"/>
    <d v="2019-01-10T00:00:00"/>
    <d v="1899-12-30T16:42:00"/>
    <s v="Billetera electrónica"/>
    <n v="153.86000000000001"/>
    <n v="7.6929999999999996"/>
    <n v="5.0999999999999996"/>
    <n v="1"/>
  </r>
  <r>
    <s v="NuevaFactura8456"/>
    <x v="2"/>
    <x v="2"/>
    <x v="1"/>
    <x v="0"/>
    <x v="5"/>
    <n v="54.31"/>
    <n v="9"/>
    <n v="24.439500000000002"/>
    <n v="513.22950000000003"/>
    <d v="2019-02-22T00:00:00"/>
    <d v="1899-12-30T10:49:00"/>
    <s v="Efectivo"/>
    <n v="488.79"/>
    <n v="24.439499999999999"/>
    <n v="8.9"/>
    <n v="2"/>
  </r>
  <r>
    <s v="NuevaFactura8229"/>
    <x v="1"/>
    <x v="1"/>
    <x v="0"/>
    <x v="1"/>
    <x v="0"/>
    <n v="65.31"/>
    <n v="7"/>
    <n v="22.858500000000003"/>
    <n v="480.02850000000001"/>
    <d v="2019-03-05T00:00:00"/>
    <d v="1899-12-30T18:02:00"/>
    <s v="Tarjeta de crédito"/>
    <n v="457.17"/>
    <n v="22.858499999999999"/>
    <n v="4.2"/>
    <n v="3"/>
  </r>
  <r>
    <s v="NuevaFactura5747"/>
    <x v="1"/>
    <x v="1"/>
    <x v="0"/>
    <x v="1"/>
    <x v="0"/>
    <n v="90.5"/>
    <n v="10"/>
    <n v="45.25"/>
    <n v="950.25"/>
    <d v="2019-01-25T00:00:00"/>
    <d v="1899-12-30T13:48:00"/>
    <s v="Efectivo"/>
    <n v="905"/>
    <n v="45.25"/>
    <n v="8.1"/>
    <n v="1"/>
  </r>
  <r>
    <s v="NuevaFactura7587"/>
    <x v="1"/>
    <x v="1"/>
    <x v="1"/>
    <x v="1"/>
    <x v="4"/>
    <n v="46.77"/>
    <n v="6"/>
    <n v="14.031000000000001"/>
    <n v="294.65100000000001"/>
    <d v="2019-03-11T00:00:00"/>
    <d v="1899-12-30T13:37:00"/>
    <s v="Efectivo"/>
    <n v="280.62"/>
    <n v="14.031000000000001"/>
    <n v="6"/>
    <n v="3"/>
  </r>
  <r>
    <s v="NuevaFactura5242"/>
    <x v="1"/>
    <x v="1"/>
    <x v="0"/>
    <x v="0"/>
    <x v="1"/>
    <n v="88.55"/>
    <n v="8"/>
    <n v="35.42"/>
    <n v="743.82"/>
    <d v="2019-03-19T00:00:00"/>
    <d v="1899-12-30T15:29:00"/>
    <s v="Billetera electrónica"/>
    <n v="708.4"/>
    <n v="35.42"/>
    <n v="4.7"/>
    <n v="3"/>
  </r>
  <r>
    <s v="NuevaFactura5752"/>
    <x v="0"/>
    <x v="0"/>
    <x v="1"/>
    <x v="1"/>
    <x v="2"/>
    <n v="33.99"/>
    <n v="6"/>
    <n v="10.197000000000001"/>
    <n v="214.137"/>
    <d v="2019-03-08T00:00:00"/>
    <d v="1899-12-30T15:37:00"/>
    <s v="Tarjeta de crédito"/>
    <n v="203.94"/>
    <n v="10.196999999999999"/>
    <n v="7.7"/>
    <n v="3"/>
  </r>
  <r>
    <s v="NuevaFactura8957"/>
    <x v="1"/>
    <x v="1"/>
    <x v="0"/>
    <x v="0"/>
    <x v="3"/>
    <n v="67.989999999999995"/>
    <n v="7"/>
    <n v="23.796499999999998"/>
    <n v="499.72649999999999"/>
    <d v="2019-02-17T00:00:00"/>
    <d v="1899-12-30T16:50:00"/>
    <s v="Billetera electrónica"/>
    <n v="475.93"/>
    <n v="23.796500000000002"/>
    <n v="5.7"/>
    <n v="2"/>
  </r>
  <r>
    <s v="NuevaFactura4996"/>
    <x v="2"/>
    <x v="2"/>
    <x v="1"/>
    <x v="0"/>
    <x v="4"/>
    <n v="99.69"/>
    <n v="5"/>
    <n v="24.922499999999999"/>
    <n v="523.37249999999995"/>
    <d v="2019-01-14T00:00:00"/>
    <d v="1899-12-30T12:09:00"/>
    <s v="Efectivo"/>
    <n v="498.45"/>
    <n v="24.922499999999999"/>
    <n v="9.9"/>
    <n v="1"/>
  </r>
  <r>
    <s v="NuevaFactura6284"/>
    <x v="0"/>
    <x v="0"/>
    <x v="1"/>
    <x v="1"/>
    <x v="5"/>
    <n v="52.38"/>
    <n v="1"/>
    <n v="2.6190000000000002"/>
    <n v="54.999000000000002"/>
    <d v="2019-03-26T00:00:00"/>
    <d v="1899-12-30T19:44:00"/>
    <s v="Efectivo"/>
    <n v="52.38"/>
    <n v="2.6190000000000002"/>
    <n v="5.8"/>
    <n v="3"/>
  </r>
  <r>
    <s v="NuevaFactura6490"/>
    <x v="0"/>
    <x v="0"/>
    <x v="0"/>
    <x v="0"/>
    <x v="1"/>
    <n v="48.62"/>
    <n v="8"/>
    <n v="19.448"/>
    <n v="408.40800000000002"/>
    <d v="2019-01-24T00:00:00"/>
    <d v="1899-12-30T10:57:00"/>
    <s v="Efectivo"/>
    <n v="388.96"/>
    <n v="19.448"/>
    <n v="5"/>
    <n v="1"/>
  </r>
  <r>
    <s v="NuevaFactura7118"/>
    <x v="0"/>
    <x v="0"/>
    <x v="0"/>
    <x v="0"/>
    <x v="3"/>
    <n v="91.41"/>
    <n v="5"/>
    <n v="22.852499999999999"/>
    <n v="479.90249999999997"/>
    <d v="2019-02-25T00:00:00"/>
    <d v="1899-12-30T16:03:00"/>
    <s v="Billetera electrónica"/>
    <n v="457.05"/>
    <n v="22.852499999999999"/>
    <n v="7.1"/>
    <n v="2"/>
  </r>
  <r>
    <s v="NuevaFactura5929"/>
    <x v="1"/>
    <x v="1"/>
    <x v="0"/>
    <x v="0"/>
    <x v="2"/>
    <n v="10.53"/>
    <n v="5"/>
    <n v="2.6325000000000003"/>
    <n v="55.282499999999999"/>
    <d v="2019-01-30T00:00:00"/>
    <d v="1899-12-30T14:43:00"/>
    <s v="Tarjeta de crédito"/>
    <n v="52.65"/>
    <n v="2.6324999999999998"/>
    <n v="5.8"/>
    <n v="1"/>
  </r>
  <r>
    <s v="NuevaFactura2819"/>
    <x v="0"/>
    <x v="0"/>
    <x v="1"/>
    <x v="0"/>
    <x v="2"/>
    <n v="69.959999999999994"/>
    <n v="8"/>
    <n v="27.983999999999998"/>
    <n v="587.66399999999999"/>
    <d v="2019-02-15T00:00:00"/>
    <d v="1899-12-30T17:01:00"/>
    <s v="Tarjeta de crédito"/>
    <n v="559.67999999999995"/>
    <n v="27.984000000000002"/>
    <n v="6.4"/>
    <n v="2"/>
  </r>
  <r>
    <s v="NuevaFactura2548"/>
    <x v="1"/>
    <x v="1"/>
    <x v="0"/>
    <x v="0"/>
    <x v="2"/>
    <n v="75.53"/>
    <n v="4"/>
    <n v="15.106000000000002"/>
    <n v="317.226"/>
    <d v="2019-03-19T00:00:00"/>
    <d v="1899-12-30T15:52:00"/>
    <s v="Billetera electrónica"/>
    <n v="302.12"/>
    <n v="15.106"/>
    <n v="8.3000000000000007"/>
    <n v="3"/>
  </r>
  <r>
    <s v="NuevaFactura3885"/>
    <x v="2"/>
    <x v="2"/>
    <x v="0"/>
    <x v="1"/>
    <x v="5"/>
    <n v="25.42"/>
    <n v="8"/>
    <n v="10.168000000000001"/>
    <n v="213.52799999999999"/>
    <d v="2019-03-19T00:00:00"/>
    <d v="1899-12-30T19:42:00"/>
    <s v="Tarjeta de crédito"/>
    <n v="203.36"/>
    <n v="10.167999999999999"/>
    <n v="6.7"/>
    <n v="3"/>
  </r>
  <r>
    <s v="NuevaFactura3849"/>
    <x v="1"/>
    <x v="1"/>
    <x v="1"/>
    <x v="0"/>
    <x v="2"/>
    <n v="73.56"/>
    <n v="10"/>
    <n v="36.78"/>
    <n v="772.38"/>
    <d v="2019-02-24T00:00:00"/>
    <d v="1899-12-30T11:38:00"/>
    <s v="Billetera electrónica"/>
    <n v="735.6"/>
    <n v="36.78"/>
    <n v="8"/>
    <n v="2"/>
  </r>
  <r>
    <s v="NuevaFactura2733"/>
    <x v="2"/>
    <x v="2"/>
    <x v="0"/>
    <x v="0"/>
    <x v="0"/>
    <n v="27.07"/>
    <n v="1"/>
    <n v="1.3535000000000001"/>
    <n v="28.423500000000001"/>
    <d v="2019-01-12T00:00:00"/>
    <d v="1899-12-30T20:07:00"/>
    <s v="Tarjeta de crédito"/>
    <n v="27.07"/>
    <n v="1.3534999999999999"/>
    <n v="5.3"/>
    <n v="1"/>
  </r>
  <r>
    <s v="NuevaFactura6057"/>
    <x v="1"/>
    <x v="1"/>
    <x v="0"/>
    <x v="0"/>
    <x v="2"/>
    <n v="21.82"/>
    <n v="10"/>
    <n v="10.91"/>
    <n v="229.11"/>
    <d v="2019-01-07T00:00:00"/>
    <d v="1899-12-30T17:36:00"/>
    <s v="Efectivo"/>
    <n v="218.2"/>
    <n v="10.91"/>
    <n v="7.1"/>
    <n v="1"/>
  </r>
  <r>
    <s v="NuevaFactura8804"/>
    <x v="2"/>
    <x v="2"/>
    <x v="0"/>
    <x v="1"/>
    <x v="5"/>
    <n v="53.78"/>
    <n v="1"/>
    <n v="2.6890000000000001"/>
    <n v="56.469000000000001"/>
    <d v="2019-02-03T00:00:00"/>
    <d v="1899-12-30T20:13:00"/>
    <s v="Billetera electrónica"/>
    <n v="53.78"/>
    <n v="2.6890000000000001"/>
    <n v="4.7"/>
    <n v="2"/>
  </r>
  <r>
    <s v="NuevaFactura1264"/>
    <x v="2"/>
    <x v="2"/>
    <x v="1"/>
    <x v="0"/>
    <x v="1"/>
    <n v="88.25"/>
    <n v="9"/>
    <n v="39.712500000000006"/>
    <n v="833.96249999999998"/>
    <d v="2019-02-15T00:00:00"/>
    <d v="1899-12-30T20:51:00"/>
    <s v="Tarjeta de crédito"/>
    <n v="794.25"/>
    <n v="39.712499999999999"/>
    <n v="7.6"/>
    <n v="2"/>
  </r>
  <r>
    <s v="NuevaFactura8344"/>
    <x v="2"/>
    <x v="2"/>
    <x v="1"/>
    <x v="1"/>
    <x v="3"/>
    <n v="25.31"/>
    <n v="2"/>
    <n v="2.5310000000000001"/>
    <n v="53.151000000000003"/>
    <d v="2019-03-02T00:00:00"/>
    <d v="1899-12-30T19:26:00"/>
    <s v="Billetera electrónica"/>
    <n v="50.62"/>
    <n v="2.5310000000000001"/>
    <n v="7.2"/>
    <n v="3"/>
  </r>
  <r>
    <s v="NuevaFactura6611"/>
    <x v="2"/>
    <x v="2"/>
    <x v="1"/>
    <x v="0"/>
    <x v="2"/>
    <n v="77.040000000000006"/>
    <n v="3"/>
    <n v="11.556000000000001"/>
    <n v="242.67599999999999"/>
    <d v="2019-02-11T00:00:00"/>
    <d v="1899-12-30T10:39:00"/>
    <s v="Tarjeta de crédito"/>
    <n v="231.12"/>
    <n v="11.555999999999999"/>
    <n v="7.2"/>
    <n v="2"/>
  </r>
  <r>
    <s v="NuevaFactura3537"/>
    <x v="0"/>
    <x v="0"/>
    <x v="1"/>
    <x v="1"/>
    <x v="4"/>
    <n v="51.28"/>
    <n v="6"/>
    <n v="15.384"/>
    <n v="323.06400000000002"/>
    <d v="2019-01-19T00:00:00"/>
    <d v="1899-12-30T16:31:00"/>
    <s v="Efectivo"/>
    <n v="307.68"/>
    <n v="15.384"/>
    <n v="6.5"/>
    <n v="1"/>
  </r>
  <r>
    <s v="NuevaFactura9289"/>
    <x v="0"/>
    <x v="0"/>
    <x v="1"/>
    <x v="1"/>
    <x v="2"/>
    <n v="97.94"/>
    <n v="1"/>
    <n v="4.8970000000000002"/>
    <n v="102.837"/>
    <d v="2019-03-07T00:00:00"/>
    <d v="1899-12-30T11:44:00"/>
    <s v="Billetera electrónica"/>
    <n v="97.94"/>
    <n v="4.8970000000000002"/>
    <n v="6.9"/>
    <n v="3"/>
  </r>
  <r>
    <s v="NuevaFactura7778"/>
    <x v="1"/>
    <x v="1"/>
    <x v="0"/>
    <x v="0"/>
    <x v="2"/>
    <n v="83.17"/>
    <n v="6"/>
    <n v="24.951000000000001"/>
    <n v="523.971"/>
    <d v="2019-03-20T00:00:00"/>
    <d v="1899-12-30T11:23:00"/>
    <s v="Efectivo"/>
    <n v="499.02"/>
    <n v="24.951000000000001"/>
    <n v="7.3"/>
    <n v="3"/>
  </r>
  <r>
    <s v="NuevaFactura9278"/>
    <x v="1"/>
    <x v="1"/>
    <x v="0"/>
    <x v="1"/>
    <x v="2"/>
    <n v="74.86"/>
    <n v="1"/>
    <n v="3.7430000000000003"/>
    <n v="78.602999999999994"/>
    <d v="2019-03-24T00:00:00"/>
    <d v="1899-12-30T14:49:00"/>
    <s v="Efectivo"/>
    <n v="74.86"/>
    <n v="3.7429999999999999"/>
    <n v="6.9"/>
    <n v="3"/>
  </r>
  <r>
    <s v="NuevaFactura4910"/>
    <x v="1"/>
    <x v="1"/>
    <x v="0"/>
    <x v="1"/>
    <x v="1"/>
    <n v="37.06"/>
    <n v="4"/>
    <n v="7.4120000000000008"/>
    <n v="155.65199999999999"/>
    <d v="2019-01-31T00:00:00"/>
    <d v="1899-12-30T16:24:00"/>
    <s v="Billetera electrónica"/>
    <n v="148.24"/>
    <n v="7.4119999999999999"/>
    <n v="9.6999999999999993"/>
    <n v="1"/>
  </r>
  <r>
    <s v="NuevaFactura1251"/>
    <x v="1"/>
    <x v="1"/>
    <x v="1"/>
    <x v="0"/>
    <x v="1"/>
    <n v="40.86"/>
    <n v="8"/>
    <n v="16.344000000000001"/>
    <n v="343.22399999999999"/>
    <d v="2019-02-07T00:00:00"/>
    <d v="1899-12-30T14:38:00"/>
    <s v="Tarjeta de crédito"/>
    <n v="326.88"/>
    <n v="16.344000000000001"/>
    <n v="6.5"/>
    <n v="2"/>
  </r>
  <r>
    <s v="NuevaFactura3628"/>
    <x v="0"/>
    <x v="0"/>
    <x v="0"/>
    <x v="1"/>
    <x v="2"/>
    <n v="23.29"/>
    <n v="4"/>
    <n v="4.6580000000000004"/>
    <n v="97.817999999999998"/>
    <d v="2019-03-19T00:00:00"/>
    <d v="1899-12-30T11:52:00"/>
    <s v="Tarjeta de crédito"/>
    <n v="93.16"/>
    <n v="4.6580000000000004"/>
    <n v="5.9"/>
    <n v="3"/>
  </r>
  <r>
    <s v="NuevaFactura6351"/>
    <x v="2"/>
    <x v="2"/>
    <x v="1"/>
    <x v="1"/>
    <x v="2"/>
    <n v="33.200000000000003"/>
    <n v="2"/>
    <n v="3.3200000000000003"/>
    <n v="69.72"/>
    <d v="2019-03-15T00:00:00"/>
    <d v="1899-12-30T12:20:00"/>
    <s v="Tarjeta de crédito"/>
    <n v="66.400000000000006"/>
    <n v="3.32"/>
    <n v="4.4000000000000004"/>
    <n v="3"/>
  </r>
  <r>
    <s v="NuevaFactura2385"/>
    <x v="1"/>
    <x v="1"/>
    <x v="1"/>
    <x v="1"/>
    <x v="1"/>
    <n v="28.84"/>
    <n v="4"/>
    <n v="5.7680000000000007"/>
    <n v="121.128"/>
    <d v="2019-03-29T00:00:00"/>
    <d v="1899-12-30T14:44:00"/>
    <s v="Efectivo"/>
    <n v="115.36"/>
    <n v="5.7679999999999998"/>
    <n v="6.4"/>
    <n v="3"/>
  </r>
  <r>
    <s v="NuevaFactura4191"/>
    <x v="2"/>
    <x v="2"/>
    <x v="1"/>
    <x v="1"/>
    <x v="2"/>
    <n v="33.200000000000003"/>
    <n v="2"/>
    <n v="3.3200000000000003"/>
    <n v="69.72"/>
    <d v="2019-03-15T00:00:00"/>
    <d v="1899-12-30T12:20:00"/>
    <s v="Tarjeta de crédito"/>
    <n v="66.400000000000006"/>
    <n v="3.32"/>
    <n v="4.4000000000000004"/>
    <n v="3"/>
  </r>
  <r>
    <s v="NuevaFactura5054"/>
    <x v="0"/>
    <x v="0"/>
    <x v="1"/>
    <x v="1"/>
    <x v="2"/>
    <n v="34.729999999999997"/>
    <n v="2"/>
    <n v="3.4729999999999999"/>
    <n v="72.933000000000007"/>
    <d v="2019-03-01T00:00:00"/>
    <d v="1899-12-30T18:14:00"/>
    <s v="Billetera electrónica"/>
    <n v="69.459999999999994"/>
    <n v="3.4729999999999999"/>
    <n v="9.6999999999999993"/>
    <n v="3"/>
  </r>
  <r>
    <s v="NuevaFactura2404"/>
    <x v="1"/>
    <x v="1"/>
    <x v="0"/>
    <x v="1"/>
    <x v="5"/>
    <n v="96.98"/>
    <n v="4"/>
    <n v="19.396000000000001"/>
    <n v="407.31599999999997"/>
    <d v="2019-02-06T00:00:00"/>
    <d v="1899-12-30T17:20:00"/>
    <s v="Billetera electrónica"/>
    <n v="387.92"/>
    <n v="19.396000000000001"/>
    <n v="9.4"/>
    <n v="2"/>
  </r>
  <r>
    <s v="NuevaFactura6330"/>
    <x v="0"/>
    <x v="0"/>
    <x v="1"/>
    <x v="0"/>
    <x v="2"/>
    <n v="56.53"/>
    <n v="4"/>
    <n v="11.306000000000001"/>
    <n v="237.42599999999999"/>
    <d v="2019-03-04T00:00:00"/>
    <d v="1899-12-30T19:48:00"/>
    <s v="Billetera electrónica"/>
    <n v="226.12"/>
    <n v="11.305999999999999"/>
    <n v="5.5"/>
    <n v="3"/>
  </r>
  <r>
    <s v="NuevaFactura2020"/>
    <x v="1"/>
    <x v="1"/>
    <x v="1"/>
    <x v="0"/>
    <x v="5"/>
    <n v="64.989999999999995"/>
    <n v="1"/>
    <n v="3.2494999999999998"/>
    <n v="68.239500000000007"/>
    <d v="2019-01-26T00:00:00"/>
    <d v="1899-12-30T10:06:00"/>
    <s v="Tarjeta de crédito"/>
    <n v="64.989999999999995"/>
    <n v="3.2494999999999998"/>
    <n v="4.5"/>
    <n v="1"/>
  </r>
  <r>
    <s v="NuevaFactura6506"/>
    <x v="2"/>
    <x v="2"/>
    <x v="0"/>
    <x v="0"/>
    <x v="1"/>
    <n v="93.96"/>
    <n v="4"/>
    <n v="18.791999999999998"/>
    <n v="394.63200000000001"/>
    <d v="2019-03-09T00:00:00"/>
    <d v="1899-12-30T18:00:00"/>
    <s v="Efectivo"/>
    <n v="375.84"/>
    <n v="18.792000000000002"/>
    <n v="9.5"/>
    <n v="3"/>
  </r>
  <r>
    <s v="NuevaFactura9246"/>
    <x v="0"/>
    <x v="0"/>
    <x v="0"/>
    <x v="1"/>
    <x v="1"/>
    <n v="69.58"/>
    <n v="9"/>
    <n v="31.311000000000003"/>
    <n v="657.53099999999995"/>
    <d v="2019-02-19T00:00:00"/>
    <d v="1899-12-30T19:38:00"/>
    <s v="Tarjeta de crédito"/>
    <n v="626.22"/>
    <n v="31.311"/>
    <n v="7.8"/>
    <n v="2"/>
  </r>
  <r>
    <s v="NuevaFactura7360"/>
    <x v="2"/>
    <x v="2"/>
    <x v="0"/>
    <x v="0"/>
    <x v="5"/>
    <n v="58.75"/>
    <n v="6"/>
    <n v="17.625"/>
    <n v="370.125"/>
    <d v="2019-03-24T00:00:00"/>
    <d v="1899-12-30T18:14:00"/>
    <s v="Tarjeta de crédito"/>
    <n v="352.5"/>
    <n v="17.625"/>
    <n v="5.9"/>
    <n v="3"/>
  </r>
  <r>
    <s v="NuevaFactura3208"/>
    <x v="2"/>
    <x v="2"/>
    <x v="0"/>
    <x v="0"/>
    <x v="5"/>
    <n v="14.48"/>
    <n v="4"/>
    <n v="2.8960000000000004"/>
    <n v="60.816000000000003"/>
    <d v="2019-02-06T00:00:00"/>
    <d v="1899-12-30T18:07:00"/>
    <s v="Billetera electrónica"/>
    <n v="57.92"/>
    <n v="2.8959999999999999"/>
    <n v="4.5"/>
    <n v="2"/>
  </r>
  <r>
    <s v="NuevaFactura3252"/>
    <x v="1"/>
    <x v="1"/>
    <x v="1"/>
    <x v="0"/>
    <x v="3"/>
    <n v="49.33"/>
    <n v="10"/>
    <n v="24.664999999999999"/>
    <n v="517.96500000000003"/>
    <d v="2019-02-03T00:00:00"/>
    <d v="1899-12-30T16:40:00"/>
    <s v="Tarjeta de crédito"/>
    <n v="493.3"/>
    <n v="24.664999999999999"/>
    <n v="9.4"/>
    <n v="2"/>
  </r>
  <r>
    <s v="NuevaFactura4935"/>
    <x v="1"/>
    <x v="1"/>
    <x v="1"/>
    <x v="1"/>
    <x v="4"/>
    <n v="19.25"/>
    <n v="8"/>
    <n v="7.7"/>
    <n v="161.69999999999999"/>
    <d v="2019-01-23T00:00:00"/>
    <d v="1899-12-30T18:37:00"/>
    <s v="Billetera electrónica"/>
    <n v="154"/>
    <n v="7.7"/>
    <n v="6.6"/>
    <n v="1"/>
  </r>
  <r>
    <s v="NuevaFactura6103"/>
    <x v="0"/>
    <x v="0"/>
    <x v="1"/>
    <x v="0"/>
    <x v="5"/>
    <n v="94.67"/>
    <n v="4"/>
    <n v="18.934000000000001"/>
    <n v="397.61399999999998"/>
    <d v="2019-03-11T00:00:00"/>
    <d v="1899-12-30T12:04:00"/>
    <s v="Efectivo"/>
    <n v="378.68"/>
    <n v="18.934000000000001"/>
    <n v="6.8"/>
    <n v="3"/>
  </r>
  <r>
    <s v="NuevaFactura4953"/>
    <x v="2"/>
    <x v="2"/>
    <x v="0"/>
    <x v="0"/>
    <x v="5"/>
    <n v="91.54"/>
    <n v="4"/>
    <n v="18.308000000000003"/>
    <n v="384.46800000000002"/>
    <d v="2019-03-23T00:00:00"/>
    <d v="1899-12-30T19:20:00"/>
    <s v="Tarjeta de crédito"/>
    <n v="366.16"/>
    <n v="18.308"/>
    <n v="4.8"/>
    <n v="3"/>
  </r>
  <r>
    <s v="NuevaFactura5763"/>
    <x v="1"/>
    <x v="1"/>
    <x v="0"/>
    <x v="0"/>
    <x v="3"/>
    <n v="90.63"/>
    <n v="9"/>
    <n v="40.783500000000004"/>
    <n v="856.45349999999996"/>
    <d v="2019-01-18T00:00:00"/>
    <d v="1899-12-30T15:28:00"/>
    <s v="Efectivo"/>
    <n v="815.67"/>
    <n v="40.783499999999997"/>
    <n v="5.0999999999999996"/>
    <n v="1"/>
  </r>
  <r>
    <s v="NuevaFactura2431"/>
    <x v="0"/>
    <x v="0"/>
    <x v="0"/>
    <x v="1"/>
    <x v="5"/>
    <n v="43.13"/>
    <n v="10"/>
    <n v="21.565000000000001"/>
    <n v="452.86500000000001"/>
    <d v="2019-02-02T00:00:00"/>
    <d v="1899-12-30T18:31:00"/>
    <s v="Tarjeta de crédito"/>
    <n v="431.3"/>
    <n v="21.565000000000001"/>
    <n v="5.5"/>
    <n v="2"/>
  </r>
  <r>
    <s v="NuevaFactura3222"/>
    <x v="1"/>
    <x v="1"/>
    <x v="0"/>
    <x v="1"/>
    <x v="3"/>
    <n v="57.12"/>
    <n v="7"/>
    <n v="19.992000000000001"/>
    <n v="419.83199999999999"/>
    <d v="2019-01-12T00:00:00"/>
    <d v="1899-12-30T12:02:00"/>
    <s v="Tarjeta de crédito"/>
    <n v="399.84"/>
    <n v="19.992000000000001"/>
    <n v="6.5"/>
    <n v="1"/>
  </r>
  <r>
    <s v="NuevaFactura4683"/>
    <x v="0"/>
    <x v="0"/>
    <x v="1"/>
    <x v="0"/>
    <x v="3"/>
    <n v="89.48"/>
    <n v="5"/>
    <n v="22.370000000000005"/>
    <n v="469.77"/>
    <d v="2019-03-30T00:00:00"/>
    <d v="1899-12-30T10:18:00"/>
    <s v="Efectivo"/>
    <n v="447.4"/>
    <n v="22.37"/>
    <n v="7.4"/>
    <n v="3"/>
  </r>
  <r>
    <s v="NuevaFactura3810"/>
    <x v="0"/>
    <x v="0"/>
    <x v="0"/>
    <x v="1"/>
    <x v="2"/>
    <n v="23.29"/>
    <n v="4"/>
    <n v="4.6580000000000004"/>
    <n v="97.817999999999998"/>
    <d v="2019-03-19T00:00:00"/>
    <d v="1899-12-30T11:52:00"/>
    <s v="Tarjeta de crédito"/>
    <n v="93.16"/>
    <n v="4.6580000000000004"/>
    <n v="5.9"/>
    <n v="3"/>
  </r>
  <r>
    <s v="NuevaFactura8485"/>
    <x v="1"/>
    <x v="1"/>
    <x v="0"/>
    <x v="1"/>
    <x v="4"/>
    <n v="17.04"/>
    <n v="4"/>
    <n v="3.4079999999999999"/>
    <n v="71.567999999999998"/>
    <d v="2019-03-08T00:00:00"/>
    <d v="1899-12-30T20:15:00"/>
    <s v="Billetera electrónica"/>
    <n v="68.16"/>
    <n v="3.4079999999999999"/>
    <n v="7"/>
    <n v="3"/>
  </r>
  <r>
    <s v="NuevaFactura7048"/>
    <x v="1"/>
    <x v="1"/>
    <x v="0"/>
    <x v="1"/>
    <x v="3"/>
    <n v="82.93"/>
    <n v="4"/>
    <n v="16.586000000000002"/>
    <n v="348.30599999999998"/>
    <d v="2019-01-20T00:00:00"/>
    <d v="1899-12-30T16:51:00"/>
    <s v="Billetera electrónica"/>
    <n v="331.72"/>
    <n v="16.585999999999999"/>
    <n v="9.6"/>
    <n v="1"/>
  </r>
  <r>
    <s v="NuevaFactura8532"/>
    <x v="0"/>
    <x v="0"/>
    <x v="1"/>
    <x v="0"/>
    <x v="1"/>
    <n v="60.88"/>
    <n v="9"/>
    <n v="27.396000000000004"/>
    <n v="575.31600000000003"/>
    <d v="2019-01-15T00:00:00"/>
    <d v="1899-12-30T17:17:00"/>
    <s v="Billetera electrónica"/>
    <n v="547.91999999999996"/>
    <n v="27.396000000000001"/>
    <n v="4.7"/>
    <n v="1"/>
  </r>
  <r>
    <s v="NuevaFactura9169"/>
    <x v="2"/>
    <x v="2"/>
    <x v="1"/>
    <x v="0"/>
    <x v="0"/>
    <n v="99.71"/>
    <n v="6"/>
    <n v="29.913"/>
    <n v="628.173"/>
    <d v="2019-02-26T00:00:00"/>
    <d v="1899-12-30T16:52:00"/>
    <s v="Billetera electrónica"/>
    <n v="598.26"/>
    <n v="29.913"/>
    <n v="7.9"/>
    <n v="2"/>
  </r>
  <r>
    <s v="NuevaFactura1811"/>
    <x v="1"/>
    <x v="1"/>
    <x v="1"/>
    <x v="1"/>
    <x v="0"/>
    <n v="53.19"/>
    <n v="7"/>
    <n v="18.616499999999998"/>
    <n v="390.94650000000001"/>
    <d v="2019-01-14T00:00:00"/>
    <d v="1899-12-30T15:42:00"/>
    <s v="Billetera electrónica"/>
    <n v="372.33"/>
    <n v="18.616499999999998"/>
    <n v="5"/>
    <n v="1"/>
  </r>
  <r>
    <s v="NuevaFactura3636"/>
    <x v="1"/>
    <x v="1"/>
    <x v="1"/>
    <x v="0"/>
    <x v="1"/>
    <n v="30.24"/>
    <n v="1"/>
    <n v="1.512"/>
    <n v="31.751999999999999"/>
    <d v="2019-03-04T00:00:00"/>
    <d v="1899-12-30T15:44:00"/>
    <s v="Efectivo"/>
    <n v="30.24"/>
    <n v="1.512"/>
    <n v="8.4"/>
    <n v="3"/>
  </r>
  <r>
    <s v="NuevaFactura4261"/>
    <x v="0"/>
    <x v="0"/>
    <x v="1"/>
    <x v="1"/>
    <x v="2"/>
    <n v="97.94"/>
    <n v="1"/>
    <n v="4.8970000000000002"/>
    <n v="102.837"/>
    <d v="2019-03-07T00:00:00"/>
    <d v="1899-12-30T11:44:00"/>
    <s v="Billetera electrónica"/>
    <n v="97.94"/>
    <n v="4.8970000000000002"/>
    <n v="6.9"/>
    <n v="3"/>
  </r>
  <r>
    <s v="NuevaFactura7827"/>
    <x v="2"/>
    <x v="2"/>
    <x v="0"/>
    <x v="0"/>
    <x v="4"/>
    <n v="48.52"/>
    <n v="3"/>
    <n v="7.2780000000000005"/>
    <n v="152.83799999999999"/>
    <d v="2019-03-05T00:00:00"/>
    <d v="1899-12-30T18:17:00"/>
    <s v="Billetera electrónica"/>
    <n v="145.56"/>
    <n v="7.2779999999999996"/>
    <n v="4"/>
    <n v="3"/>
  </r>
  <r>
    <s v="NuevaFactura1392"/>
    <x v="2"/>
    <x v="2"/>
    <x v="0"/>
    <x v="0"/>
    <x v="4"/>
    <n v="77.2"/>
    <n v="10"/>
    <n v="38.6"/>
    <n v="810.6"/>
    <d v="2019-02-11T00:00:00"/>
    <d v="1899-12-30T10:38:00"/>
    <s v="Tarjeta de crédito"/>
    <n v="772"/>
    <n v="38.6"/>
    <n v="5.6"/>
    <n v="2"/>
  </r>
  <r>
    <s v="NuevaFactura7535"/>
    <x v="1"/>
    <x v="1"/>
    <x v="1"/>
    <x v="0"/>
    <x v="5"/>
    <n v="22.51"/>
    <n v="7"/>
    <n v="7.8785000000000016"/>
    <n v="165.4485"/>
    <d v="2019-02-13T00:00:00"/>
    <d v="1899-12-30T10:50:00"/>
    <s v="Tarjeta de crédito"/>
    <n v="157.57"/>
    <n v="7.8784999999999998"/>
    <n v="4.8"/>
    <n v="2"/>
  </r>
  <r>
    <s v="NuevaFactura4444"/>
    <x v="0"/>
    <x v="0"/>
    <x v="0"/>
    <x v="0"/>
    <x v="4"/>
    <n v="47.63"/>
    <n v="9"/>
    <n v="21.433500000000002"/>
    <n v="450.1035"/>
    <d v="2019-01-23T00:00:00"/>
    <d v="1899-12-30T12:35:00"/>
    <s v="Efectivo"/>
    <n v="428.67"/>
    <n v="21.433499999999999"/>
    <n v="5"/>
    <n v="1"/>
  </r>
  <r>
    <s v="NuevaFactura4350"/>
    <x v="2"/>
    <x v="2"/>
    <x v="0"/>
    <x v="1"/>
    <x v="1"/>
    <n v="87.87"/>
    <n v="9"/>
    <n v="39.541500000000006"/>
    <n v="830.37149999999997"/>
    <d v="2019-01-31T00:00:00"/>
    <d v="1899-12-30T20:32:00"/>
    <s v="Billetera electrónica"/>
    <n v="790.83"/>
    <n v="39.541499999999999"/>
    <n v="5.6"/>
    <n v="1"/>
  </r>
  <r>
    <s v="NuevaFactura3120"/>
    <x v="2"/>
    <x v="2"/>
    <x v="0"/>
    <x v="0"/>
    <x v="3"/>
    <n v="95.54"/>
    <n v="4"/>
    <n v="19.108000000000001"/>
    <n v="401.26799999999997"/>
    <d v="2019-02-26T00:00:00"/>
    <d v="1899-12-30T11:58:00"/>
    <s v="Billetera electrónica"/>
    <n v="382.16"/>
    <n v="19.108000000000001"/>
    <n v="4.5"/>
    <n v="2"/>
  </r>
  <r>
    <s v="NuevaFactura6442"/>
    <x v="2"/>
    <x v="2"/>
    <x v="1"/>
    <x v="0"/>
    <x v="0"/>
    <n v="58.24"/>
    <n v="9"/>
    <n v="26.207999999999998"/>
    <n v="550.36800000000005"/>
    <d v="2019-02-05T00:00:00"/>
    <d v="1899-12-30T12:34:00"/>
    <s v="Efectivo"/>
    <n v="524.16"/>
    <n v="26.207999999999998"/>
    <n v="9.6999999999999993"/>
    <n v="2"/>
  </r>
  <r>
    <s v="NuevaFactura6938"/>
    <x v="1"/>
    <x v="1"/>
    <x v="1"/>
    <x v="0"/>
    <x v="3"/>
    <n v="44.86"/>
    <n v="10"/>
    <n v="22.430000000000003"/>
    <n v="471.03"/>
    <d v="2019-01-26T00:00:00"/>
    <d v="1899-12-30T19:54:00"/>
    <s v="Billetera electrónica"/>
    <n v="448.6"/>
    <n v="22.43"/>
    <n v="8.1999999999999993"/>
    <n v="1"/>
  </r>
  <r>
    <s v="NuevaFactura9936"/>
    <x v="0"/>
    <x v="0"/>
    <x v="0"/>
    <x v="1"/>
    <x v="3"/>
    <n v="69.52"/>
    <n v="7"/>
    <n v="24.332000000000001"/>
    <n v="510.97199999999998"/>
    <d v="2019-02-01T00:00:00"/>
    <d v="1899-12-30T15:10:00"/>
    <s v="Tarjeta de crédito"/>
    <n v="486.64"/>
    <n v="24.332000000000001"/>
    <n v="8.5"/>
    <n v="2"/>
  </r>
  <r>
    <s v="NuevaFactura3250"/>
    <x v="2"/>
    <x v="2"/>
    <x v="1"/>
    <x v="0"/>
    <x v="1"/>
    <n v="99.73"/>
    <n v="9"/>
    <n v="44.878500000000003"/>
    <n v="942.44849999999997"/>
    <d v="2019-03-02T00:00:00"/>
    <d v="1899-12-30T19:42:00"/>
    <s v="Tarjeta de crédito"/>
    <n v="897.57"/>
    <n v="44.878500000000003"/>
    <n v="6.5"/>
    <n v="3"/>
  </r>
  <r>
    <s v="NuevaFactura3673"/>
    <x v="2"/>
    <x v="2"/>
    <x v="0"/>
    <x v="0"/>
    <x v="1"/>
    <n v="75.59"/>
    <n v="9"/>
    <n v="34.015500000000003"/>
    <n v="714.32550000000003"/>
    <d v="2019-02-23T00:00:00"/>
    <d v="1899-12-30T11:12:00"/>
    <s v="Efectivo"/>
    <n v="680.31"/>
    <n v="34.015500000000003"/>
    <n v="8"/>
    <n v="2"/>
  </r>
  <r>
    <s v="NuevaFactura5957"/>
    <x v="0"/>
    <x v="0"/>
    <x v="1"/>
    <x v="0"/>
    <x v="0"/>
    <n v="71.38"/>
    <n v="10"/>
    <n v="35.69"/>
    <n v="749.49"/>
    <d v="2019-03-29T00:00:00"/>
    <d v="1899-12-30T19:21:00"/>
    <s v="Efectivo"/>
    <n v="713.8"/>
    <n v="35.69"/>
    <n v="5.7"/>
    <n v="3"/>
  </r>
  <r>
    <s v="NuevaFactura3355"/>
    <x v="0"/>
    <x v="0"/>
    <x v="1"/>
    <x v="0"/>
    <x v="2"/>
    <n v="69.959999999999994"/>
    <n v="8"/>
    <n v="27.983999999999998"/>
    <n v="587.66399999999999"/>
    <d v="2019-02-15T00:00:00"/>
    <d v="1899-12-30T17:01:00"/>
    <s v="Tarjeta de crédito"/>
    <n v="559.67999999999995"/>
    <n v="27.984000000000002"/>
    <n v="6.4"/>
    <n v="2"/>
  </r>
  <r>
    <s v="NuevaFactura9274"/>
    <x v="1"/>
    <x v="1"/>
    <x v="0"/>
    <x v="1"/>
    <x v="2"/>
    <n v="56.11"/>
    <n v="2"/>
    <n v="5.6110000000000007"/>
    <n v="117.831"/>
    <d v="2019-02-02T00:00:00"/>
    <d v="1899-12-30T10:11:00"/>
    <s v="Efectivo"/>
    <n v="112.22"/>
    <n v="5.6109999999999998"/>
    <n v="6.3"/>
    <n v="2"/>
  </r>
  <r>
    <s v="NuevaFactura7050"/>
    <x v="2"/>
    <x v="2"/>
    <x v="1"/>
    <x v="0"/>
    <x v="5"/>
    <n v="79.86"/>
    <n v="7"/>
    <n v="27.951000000000001"/>
    <n v="586.971"/>
    <d v="2019-01-10T00:00:00"/>
    <d v="1899-12-30T10:33:00"/>
    <s v="Tarjeta de crédito"/>
    <n v="559.02"/>
    <n v="27.951000000000001"/>
    <n v="5.5"/>
    <n v="1"/>
  </r>
  <r>
    <s v="NuevaFactura9626"/>
    <x v="0"/>
    <x v="0"/>
    <x v="0"/>
    <x v="0"/>
    <x v="3"/>
    <n v="24.49"/>
    <n v="10"/>
    <n v="12.244999999999999"/>
    <n v="257.14499999999998"/>
    <d v="2019-02-22T00:00:00"/>
    <d v="1899-12-30T15:15:00"/>
    <s v="Efectivo"/>
    <n v="244.9"/>
    <n v="12.244999999999999"/>
    <n v="8.1"/>
    <n v="2"/>
  </r>
  <r>
    <s v="NuevaFactura6139"/>
    <x v="2"/>
    <x v="2"/>
    <x v="0"/>
    <x v="1"/>
    <x v="2"/>
    <n v="60.38"/>
    <n v="10"/>
    <n v="30.190000000000005"/>
    <n v="633.99"/>
    <d v="2019-02-12T00:00:00"/>
    <d v="1899-12-30T16:19:00"/>
    <s v="Efectivo"/>
    <n v="603.79999999999995"/>
    <n v="30.19"/>
    <n v="6"/>
    <n v="2"/>
  </r>
  <r>
    <s v="NuevaFactura3292"/>
    <x v="1"/>
    <x v="1"/>
    <x v="1"/>
    <x v="0"/>
    <x v="3"/>
    <n v="98.8"/>
    <n v="2"/>
    <n v="9.8800000000000008"/>
    <n v="207.48"/>
    <d v="2019-02-21T00:00:00"/>
    <d v="1899-12-30T11:39:00"/>
    <s v="Efectivo"/>
    <n v="197.6"/>
    <n v="9.8800000000000008"/>
    <n v="7.7"/>
    <n v="2"/>
  </r>
  <r>
    <s v="NuevaFactura4245"/>
    <x v="0"/>
    <x v="0"/>
    <x v="1"/>
    <x v="1"/>
    <x v="5"/>
    <n v="30.61"/>
    <n v="1"/>
    <n v="1.5305"/>
    <n v="32.140500000000003"/>
    <d v="2019-01-23T00:00:00"/>
    <d v="1899-12-30T12:20:00"/>
    <s v="Billetera electrónica"/>
    <n v="30.61"/>
    <n v="1.5305"/>
    <n v="5.2"/>
    <n v="1"/>
  </r>
  <r>
    <s v="NuevaFactura2688"/>
    <x v="2"/>
    <x v="2"/>
    <x v="0"/>
    <x v="1"/>
    <x v="5"/>
    <n v="21.94"/>
    <n v="5"/>
    <n v="5.4850000000000003"/>
    <n v="115.185"/>
    <d v="2019-03-05T00:00:00"/>
    <d v="1899-12-30T12:29:00"/>
    <s v="Billetera electrónica"/>
    <n v="109.7"/>
    <n v="5.4850000000000003"/>
    <n v="5.3"/>
    <n v="3"/>
  </r>
  <r>
    <s v="NuevaFactura1329"/>
    <x v="2"/>
    <x v="2"/>
    <x v="1"/>
    <x v="0"/>
    <x v="4"/>
    <n v="99.69"/>
    <n v="5"/>
    <n v="24.922499999999999"/>
    <n v="523.37249999999995"/>
    <d v="2019-01-14T00:00:00"/>
    <d v="1899-12-30T12:09:00"/>
    <s v="Efectivo"/>
    <n v="498.45"/>
    <n v="24.922499999999999"/>
    <n v="9.9"/>
    <n v="1"/>
  </r>
  <r>
    <s v="NuevaFactura2159"/>
    <x v="1"/>
    <x v="1"/>
    <x v="1"/>
    <x v="1"/>
    <x v="1"/>
    <n v="71.89"/>
    <n v="8"/>
    <n v="28.756"/>
    <n v="603.87599999999998"/>
    <d v="2019-02-19T00:00:00"/>
    <d v="1899-12-30T11:33:00"/>
    <s v="Billetera electrónica"/>
    <n v="575.12"/>
    <n v="28.756"/>
    <n v="5.5"/>
    <n v="2"/>
  </r>
  <r>
    <s v="NuevaFactura6266"/>
    <x v="2"/>
    <x v="2"/>
    <x v="1"/>
    <x v="1"/>
    <x v="1"/>
    <n v="22.01"/>
    <n v="6"/>
    <n v="6.6030000000000006"/>
    <n v="138.66300000000001"/>
    <d v="2019-01-02T00:00:00"/>
    <d v="1899-12-30T18:50:00"/>
    <s v="Efectivo"/>
    <n v="132.06"/>
    <n v="6.6029999999999998"/>
    <n v="7.6"/>
    <n v="1"/>
  </r>
  <r>
    <s v="NuevaFactura8311"/>
    <x v="0"/>
    <x v="0"/>
    <x v="1"/>
    <x v="1"/>
    <x v="1"/>
    <n v="26.02"/>
    <n v="7"/>
    <n v="9.1069999999999993"/>
    <n v="191.24700000000001"/>
    <d v="2019-03-28T00:00:00"/>
    <d v="1899-12-30T17:38:00"/>
    <s v="Efectivo"/>
    <n v="182.14"/>
    <n v="9.1069999999999993"/>
    <n v="5.0999999999999996"/>
    <n v="3"/>
  </r>
  <r>
    <s v="NuevaFactura9508"/>
    <x v="2"/>
    <x v="2"/>
    <x v="1"/>
    <x v="0"/>
    <x v="3"/>
    <n v="40.619999999999997"/>
    <n v="2"/>
    <n v="4.0620000000000003"/>
    <n v="85.302000000000007"/>
    <d v="2019-01-17T00:00:00"/>
    <d v="1899-12-30T10:01:00"/>
    <s v="Tarjeta de crédito"/>
    <n v="81.239999999999995"/>
    <n v="4.0620000000000003"/>
    <n v="4.0999999999999996"/>
    <n v="1"/>
  </r>
  <r>
    <s v="NuevaFactura2590"/>
    <x v="2"/>
    <x v="2"/>
    <x v="0"/>
    <x v="0"/>
    <x v="0"/>
    <n v="41.06"/>
    <n v="6"/>
    <n v="12.318000000000001"/>
    <n v="258.678"/>
    <d v="2019-03-05T00:00:00"/>
    <d v="1899-12-30T13:30:00"/>
    <s v="Tarjeta de crédito"/>
    <n v="246.36"/>
    <n v="12.318"/>
    <n v="8.3000000000000007"/>
    <n v="3"/>
  </r>
  <r>
    <s v="NuevaFactura5027"/>
    <x v="0"/>
    <x v="0"/>
    <x v="1"/>
    <x v="0"/>
    <x v="4"/>
    <n v="74.66"/>
    <n v="4"/>
    <n v="14.932"/>
    <n v="313.572"/>
    <d v="2019-03-04T00:00:00"/>
    <d v="1899-12-30T10:39:00"/>
    <s v="Efectivo"/>
    <n v="298.64"/>
    <n v="14.932"/>
    <n v="8.5"/>
    <n v="3"/>
  </r>
  <r>
    <s v="NuevaFactura4431"/>
    <x v="2"/>
    <x v="2"/>
    <x v="0"/>
    <x v="1"/>
    <x v="5"/>
    <n v="83.77"/>
    <n v="2"/>
    <n v="8.3770000000000007"/>
    <n v="175.917"/>
    <d v="2019-02-24T00:00:00"/>
    <d v="1899-12-30T19:57:00"/>
    <s v="Efectivo"/>
    <n v="167.54"/>
    <n v="8.3770000000000007"/>
    <n v="4.5999999999999996"/>
    <n v="2"/>
  </r>
  <r>
    <s v="NuevaFactura6200"/>
    <x v="1"/>
    <x v="1"/>
    <x v="0"/>
    <x v="1"/>
    <x v="5"/>
    <n v="96.98"/>
    <n v="4"/>
    <n v="19.396000000000001"/>
    <n v="407.31599999999997"/>
    <d v="2019-02-06T00:00:00"/>
    <d v="1899-12-30T17:20:00"/>
    <s v="Billetera electrónica"/>
    <n v="387.92"/>
    <n v="19.396000000000001"/>
    <n v="9.4"/>
    <n v="2"/>
  </r>
  <r>
    <s v="NuevaFactura9407"/>
    <x v="2"/>
    <x v="2"/>
    <x v="1"/>
    <x v="1"/>
    <x v="3"/>
    <n v="21.87"/>
    <n v="2"/>
    <n v="2.1870000000000003"/>
    <n v="45.927"/>
    <d v="2019-01-25T00:00:00"/>
    <d v="1899-12-30T14:29:00"/>
    <s v="Billetera electrónica"/>
    <n v="43.74"/>
    <n v="2.1869999999999998"/>
    <n v="6.9"/>
    <n v="1"/>
  </r>
  <r>
    <s v="NuevaFactura4169"/>
    <x v="0"/>
    <x v="0"/>
    <x v="1"/>
    <x v="0"/>
    <x v="2"/>
    <n v="56.53"/>
    <n v="4"/>
    <n v="11.306000000000001"/>
    <n v="237.42599999999999"/>
    <d v="2019-03-04T00:00:00"/>
    <d v="1899-12-30T19:48:00"/>
    <s v="Billetera electrónica"/>
    <n v="226.12"/>
    <n v="11.305999999999999"/>
    <n v="5.5"/>
    <n v="3"/>
  </r>
  <r>
    <s v="NuevaFactura3234"/>
    <x v="2"/>
    <x v="2"/>
    <x v="0"/>
    <x v="0"/>
    <x v="5"/>
    <n v="17.48"/>
    <n v="6"/>
    <n v="5.2439999999999998"/>
    <n v="110.124"/>
    <d v="2019-01-18T00:00:00"/>
    <d v="1899-12-30T15:04:00"/>
    <s v="Tarjeta de crédito"/>
    <n v="104.88"/>
    <n v="5.2439999999999998"/>
    <n v="6.1"/>
    <n v="1"/>
  </r>
  <r>
    <s v="NuevaFactura2553"/>
    <x v="0"/>
    <x v="0"/>
    <x v="1"/>
    <x v="0"/>
    <x v="4"/>
    <n v="56.56"/>
    <n v="5"/>
    <n v="14.14"/>
    <n v="296.94"/>
    <d v="2019-03-22T00:00:00"/>
    <d v="1899-12-30T19:06:00"/>
    <s v="Tarjeta de crédito"/>
    <n v="282.8"/>
    <n v="14.14"/>
    <n v="4.5"/>
    <n v="3"/>
  </r>
  <r>
    <s v="NuevaFactura6797"/>
    <x v="2"/>
    <x v="2"/>
    <x v="0"/>
    <x v="0"/>
    <x v="4"/>
    <n v="73.05"/>
    <n v="10"/>
    <n v="36.524999999999999"/>
    <n v="767.02499999999998"/>
    <d v="2019-03-03T00:00:00"/>
    <d v="1899-12-30T12:25:00"/>
    <s v="Tarjeta de crédito"/>
    <n v="730.5"/>
    <n v="36.524999999999999"/>
    <n v="8.6999999999999993"/>
    <n v="3"/>
  </r>
  <r>
    <s v="NuevaFactura9190"/>
    <x v="0"/>
    <x v="0"/>
    <x v="1"/>
    <x v="1"/>
    <x v="5"/>
    <n v="37.15"/>
    <n v="4"/>
    <n v="7.43"/>
    <n v="156.03"/>
    <d v="2019-03-23T00:00:00"/>
    <d v="1899-12-30T18:59:00"/>
    <s v="Billetera electrónica"/>
    <n v="148.6"/>
    <n v="7.43"/>
    <n v="8.3000000000000007"/>
    <n v="3"/>
  </r>
  <r>
    <s v="NuevaFactura2420"/>
    <x v="0"/>
    <x v="0"/>
    <x v="0"/>
    <x v="1"/>
    <x v="1"/>
    <n v="32.25"/>
    <n v="4"/>
    <n v="6.45"/>
    <n v="135.44999999999999"/>
    <d v="2019-02-13T00:00:00"/>
    <d v="1899-12-30T12:38:00"/>
    <s v="Billetera electrónica"/>
    <n v="129"/>
    <n v="6.45"/>
    <n v="6.5"/>
    <n v="2"/>
  </r>
  <r>
    <s v="NuevaFactura8401"/>
    <x v="0"/>
    <x v="0"/>
    <x v="1"/>
    <x v="1"/>
    <x v="2"/>
    <n v="23.75"/>
    <n v="4"/>
    <n v="4.75"/>
    <n v="99.75"/>
    <d v="2019-03-16T00:00:00"/>
    <d v="1899-12-30T11:22:00"/>
    <s v="Efectivo"/>
    <n v="95"/>
    <n v="4.75"/>
    <n v="5.2"/>
    <n v="3"/>
  </r>
  <r>
    <s v="NuevaFactura1761"/>
    <x v="0"/>
    <x v="0"/>
    <x v="1"/>
    <x v="0"/>
    <x v="1"/>
    <n v="90.02"/>
    <n v="8"/>
    <n v="36.008000000000003"/>
    <n v="756.16800000000001"/>
    <d v="2019-03-21T00:00:00"/>
    <d v="1899-12-30T16:08:00"/>
    <s v="Tarjeta de crédito"/>
    <n v="720.16"/>
    <n v="36.008000000000003"/>
    <n v="4.5"/>
    <n v="3"/>
  </r>
  <r>
    <s v="NuevaFactura7100"/>
    <x v="1"/>
    <x v="1"/>
    <x v="1"/>
    <x v="1"/>
    <x v="4"/>
    <n v="46.77"/>
    <n v="6"/>
    <n v="14.031000000000001"/>
    <n v="294.65100000000001"/>
    <d v="2019-03-11T00:00:00"/>
    <d v="1899-12-30T13:37:00"/>
    <s v="Efectivo"/>
    <n v="280.62"/>
    <n v="14.031000000000001"/>
    <n v="6"/>
    <n v="3"/>
  </r>
  <r>
    <s v="NuevaFactura8502"/>
    <x v="2"/>
    <x v="2"/>
    <x v="0"/>
    <x v="0"/>
    <x v="2"/>
    <n v="77.680000000000007"/>
    <n v="9"/>
    <n v="34.95600000000001"/>
    <n v="734.07600000000002"/>
    <d v="2019-02-04T00:00:00"/>
    <d v="1899-12-30T13:21:00"/>
    <s v="Billetera electrónica"/>
    <n v="699.12"/>
    <n v="34.956000000000003"/>
    <n v="9.8000000000000007"/>
    <n v="2"/>
  </r>
  <r>
    <s v="NuevaFactura8309"/>
    <x v="0"/>
    <x v="0"/>
    <x v="0"/>
    <x v="0"/>
    <x v="5"/>
    <n v="30.14"/>
    <n v="10"/>
    <n v="15.07"/>
    <n v="316.47000000000003"/>
    <d v="2019-02-10T00:00:00"/>
    <d v="1899-12-30T12:28:00"/>
    <s v="Billetera electrónica"/>
    <n v="301.39999999999998"/>
    <n v="15.07"/>
    <n v="9.1999999999999993"/>
    <n v="2"/>
  </r>
  <r>
    <s v="NuevaFactura2402"/>
    <x v="2"/>
    <x v="2"/>
    <x v="1"/>
    <x v="1"/>
    <x v="5"/>
    <n v="99.25"/>
    <n v="2"/>
    <n v="9.9250000000000007"/>
    <n v="208.42500000000001"/>
    <d v="2019-03-20T00:00:00"/>
    <d v="1899-12-30T13:02:00"/>
    <s v="Efectivo"/>
    <n v="198.5"/>
    <n v="9.9250000000000007"/>
    <n v="9"/>
    <n v="3"/>
  </r>
  <r>
    <s v="NuevaFactura8592"/>
    <x v="1"/>
    <x v="1"/>
    <x v="1"/>
    <x v="0"/>
    <x v="1"/>
    <n v="84.05"/>
    <n v="3"/>
    <n v="12.6075"/>
    <n v="264.75749999999999"/>
    <d v="2019-01-23T00:00:00"/>
    <d v="1899-12-30T13:29:00"/>
    <s v="Efectivo"/>
    <n v="252.15"/>
    <n v="12.6075"/>
    <n v="9.8000000000000007"/>
    <n v="1"/>
  </r>
  <r>
    <s v="NuevaFactura1597"/>
    <x v="0"/>
    <x v="0"/>
    <x v="1"/>
    <x v="1"/>
    <x v="4"/>
    <n v="66.52"/>
    <n v="4"/>
    <n v="13.304"/>
    <n v="279.38400000000001"/>
    <d v="2019-03-02T00:00:00"/>
    <d v="1899-12-30T18:14:00"/>
    <s v="Billetera electrónica"/>
    <n v="266.08"/>
    <n v="13.304"/>
    <n v="6.9"/>
    <n v="3"/>
  </r>
  <r>
    <s v="NuevaFactura6401"/>
    <x v="2"/>
    <x v="2"/>
    <x v="0"/>
    <x v="1"/>
    <x v="5"/>
    <n v="32.619999999999997"/>
    <n v="4"/>
    <n v="6.524"/>
    <n v="137.00399999999999"/>
    <d v="2019-01-29T00:00:00"/>
    <d v="1899-12-30T14:12:00"/>
    <s v="Efectivo"/>
    <n v="130.47999999999999"/>
    <n v="6.524"/>
    <n v="9"/>
    <n v="1"/>
  </r>
  <r>
    <s v="NuevaFactura9958"/>
    <x v="1"/>
    <x v="1"/>
    <x v="1"/>
    <x v="1"/>
    <x v="0"/>
    <n v="64.08"/>
    <n v="7"/>
    <n v="22.428000000000001"/>
    <n v="470.988"/>
    <d v="2019-01-20T00:00:00"/>
    <d v="1899-12-30T12:27:00"/>
    <s v="Billetera electrónica"/>
    <n v="448.56"/>
    <n v="22.428000000000001"/>
    <n v="7.6"/>
    <n v="1"/>
  </r>
  <r>
    <s v="NuevaFactura2251"/>
    <x v="0"/>
    <x v="0"/>
    <x v="0"/>
    <x v="1"/>
    <x v="1"/>
    <n v="93.78"/>
    <n v="3"/>
    <n v="14.067000000000002"/>
    <n v="295.40699999999998"/>
    <d v="2019-01-30T00:00:00"/>
    <d v="1899-12-30T11:32:00"/>
    <s v="Tarjeta de crédito"/>
    <n v="281.33999999999997"/>
    <n v="14.067"/>
    <n v="5.9"/>
    <n v="1"/>
  </r>
  <r>
    <s v="NuevaFactura4014"/>
    <x v="0"/>
    <x v="0"/>
    <x v="1"/>
    <x v="1"/>
    <x v="1"/>
    <n v="26.23"/>
    <n v="9"/>
    <n v="11.8035"/>
    <n v="247.87350000000001"/>
    <d v="2019-01-25T00:00:00"/>
    <d v="1899-12-30T20:24:00"/>
    <s v="Billetera electrónica"/>
    <n v="236.07"/>
    <n v="11.8035"/>
    <n v="5.9"/>
    <n v="1"/>
  </r>
  <r>
    <s v="NuevaFactura7444"/>
    <x v="2"/>
    <x v="2"/>
    <x v="1"/>
    <x v="0"/>
    <x v="0"/>
    <n v="14.76"/>
    <n v="2"/>
    <n v="1.476"/>
    <n v="30.995999999999999"/>
    <d v="2019-02-18T00:00:00"/>
    <d v="1899-12-30T14:42:00"/>
    <s v="Billetera electrónica"/>
    <n v="29.52"/>
    <n v="1.476"/>
    <n v="4.3"/>
    <n v="2"/>
  </r>
  <r>
    <s v="NuevaFactura4119"/>
    <x v="0"/>
    <x v="0"/>
    <x v="1"/>
    <x v="0"/>
    <x v="1"/>
    <n v="66.06"/>
    <n v="6"/>
    <n v="19.818000000000001"/>
    <n v="416.178"/>
    <d v="2019-01-23T00:00:00"/>
    <d v="1899-12-30T10:28:00"/>
    <s v="Efectivo"/>
    <n v="396.36"/>
    <n v="19.818000000000001"/>
    <n v="7.3"/>
    <n v="1"/>
  </r>
  <r>
    <s v="NuevaFactura8476"/>
    <x v="0"/>
    <x v="0"/>
    <x v="0"/>
    <x v="1"/>
    <x v="2"/>
    <n v="23.29"/>
    <n v="4"/>
    <n v="4.6580000000000004"/>
    <n v="97.817999999999998"/>
    <d v="2019-03-19T00:00:00"/>
    <d v="1899-12-30T11:52:00"/>
    <s v="Tarjeta de crédito"/>
    <n v="93.16"/>
    <n v="4.6580000000000004"/>
    <n v="5.9"/>
    <n v="3"/>
  </r>
  <r>
    <s v="NuevaFactura6145"/>
    <x v="0"/>
    <x v="0"/>
    <x v="1"/>
    <x v="1"/>
    <x v="1"/>
    <n v="95.15"/>
    <n v="1"/>
    <n v="4.7575000000000003"/>
    <n v="99.907499999999999"/>
    <d v="2019-03-22T00:00:00"/>
    <d v="1899-12-30T14:00:00"/>
    <s v="Efectivo"/>
    <n v="95.15"/>
    <n v="4.7575000000000003"/>
    <n v="6"/>
    <n v="3"/>
  </r>
  <r>
    <s v="NuevaFactura7305"/>
    <x v="2"/>
    <x v="2"/>
    <x v="1"/>
    <x v="1"/>
    <x v="1"/>
    <n v="27.5"/>
    <n v="3"/>
    <n v="4.125"/>
    <n v="86.625"/>
    <d v="2019-03-01T00:00:00"/>
    <d v="1899-12-30T15:40:00"/>
    <s v="Billetera electrónica"/>
    <n v="82.5"/>
    <n v="4.125"/>
    <n v="6.5"/>
    <n v="3"/>
  </r>
  <r>
    <s v="NuevaFactura6059"/>
    <x v="0"/>
    <x v="0"/>
    <x v="0"/>
    <x v="1"/>
    <x v="1"/>
    <n v="72.2"/>
    <n v="7"/>
    <n v="25.270000000000003"/>
    <n v="530.66999999999996"/>
    <d v="2019-03-26T00:00:00"/>
    <d v="1899-12-30T20:14:00"/>
    <s v="Billetera electrónica"/>
    <n v="505.4"/>
    <n v="25.27"/>
    <n v="4.3"/>
    <n v="3"/>
  </r>
  <r>
    <s v="NuevaFactura4604"/>
    <x v="0"/>
    <x v="0"/>
    <x v="0"/>
    <x v="1"/>
    <x v="3"/>
    <n v="76.92"/>
    <n v="10"/>
    <n v="38.460000000000008"/>
    <n v="807.66"/>
    <d v="2019-03-17T00:00:00"/>
    <d v="1899-12-30T19:53:00"/>
    <s v="Billetera electrónica"/>
    <n v="769.2"/>
    <n v="38.46"/>
    <n v="5.6"/>
    <n v="3"/>
  </r>
  <r>
    <s v="NuevaFactura5161"/>
    <x v="0"/>
    <x v="0"/>
    <x v="0"/>
    <x v="1"/>
    <x v="3"/>
    <n v="67.260000000000005"/>
    <n v="4"/>
    <n v="13.452000000000002"/>
    <n v="282.49200000000002"/>
    <d v="2019-01-19T00:00:00"/>
    <d v="1899-12-30T15:28:00"/>
    <s v="Tarjeta de crédito"/>
    <n v="269.04000000000002"/>
    <n v="13.452"/>
    <n v="8"/>
    <n v="1"/>
  </r>
  <r>
    <s v="NuevaFactura1329"/>
    <x v="1"/>
    <x v="1"/>
    <x v="0"/>
    <x v="1"/>
    <x v="2"/>
    <n v="55.57"/>
    <n v="3"/>
    <n v="8.3355000000000015"/>
    <n v="175.0455"/>
    <d v="2019-01-08T00:00:00"/>
    <d v="1899-12-30T11:42:00"/>
    <s v="Tarjeta de crédito"/>
    <n v="166.71"/>
    <n v="8.3354999999999997"/>
    <n v="5.9"/>
    <n v="1"/>
  </r>
  <r>
    <s v="NuevaFactura9436"/>
    <x v="1"/>
    <x v="1"/>
    <x v="1"/>
    <x v="1"/>
    <x v="0"/>
    <n v="17.41"/>
    <n v="5"/>
    <n v="4.3525"/>
    <n v="91.402500000000003"/>
    <d v="2019-01-28T00:00:00"/>
    <d v="1899-12-30T15:16:00"/>
    <s v="Tarjeta de crédito"/>
    <n v="87.05"/>
    <n v="4.3525"/>
    <n v="4.9000000000000004"/>
    <n v="1"/>
  </r>
  <r>
    <s v="NuevaFactura7576"/>
    <x v="0"/>
    <x v="0"/>
    <x v="0"/>
    <x v="1"/>
    <x v="3"/>
    <n v="69.52"/>
    <n v="7"/>
    <n v="24.332000000000001"/>
    <n v="510.97199999999998"/>
    <d v="2019-02-01T00:00:00"/>
    <d v="1899-12-30T15:10:00"/>
    <s v="Tarjeta de crédito"/>
    <n v="486.64"/>
    <n v="24.332000000000001"/>
    <n v="8.5"/>
    <n v="2"/>
  </r>
  <r>
    <s v="NuevaFactura5644"/>
    <x v="1"/>
    <x v="1"/>
    <x v="1"/>
    <x v="0"/>
    <x v="0"/>
    <n v="10.99"/>
    <n v="5"/>
    <n v="2.7475000000000005"/>
    <n v="57.697499999999998"/>
    <d v="2019-01-23T00:00:00"/>
    <d v="1899-12-30T10:18:00"/>
    <s v="Tarjeta de crédito"/>
    <n v="54.95"/>
    <n v="2.7475000000000001"/>
    <n v="9.3000000000000007"/>
    <n v="1"/>
  </r>
  <r>
    <s v="NuevaFactura3599"/>
    <x v="2"/>
    <x v="2"/>
    <x v="0"/>
    <x v="0"/>
    <x v="5"/>
    <n v="29.56"/>
    <n v="5"/>
    <n v="7.39"/>
    <n v="155.19"/>
    <d v="2019-02-13T00:00:00"/>
    <d v="1899-12-30T16:59:00"/>
    <s v="Efectivo"/>
    <n v="147.80000000000001"/>
    <n v="7.39"/>
    <n v="6.9"/>
    <n v="2"/>
  </r>
  <r>
    <s v="NuevaFactura4359"/>
    <x v="0"/>
    <x v="0"/>
    <x v="0"/>
    <x v="0"/>
    <x v="2"/>
    <n v="70.319999999999993"/>
    <n v="2"/>
    <n v="7.032"/>
    <n v="147.672"/>
    <d v="2019-03-24T00:00:00"/>
    <d v="1899-12-30T14:22:00"/>
    <s v="Billetera electrónica"/>
    <n v="140.63999999999999"/>
    <n v="7.032"/>
    <n v="9.6"/>
    <n v="3"/>
  </r>
  <r>
    <s v="NuevaFactura8374"/>
    <x v="2"/>
    <x v="2"/>
    <x v="0"/>
    <x v="1"/>
    <x v="2"/>
    <n v="30.12"/>
    <n v="8"/>
    <n v="12.048000000000002"/>
    <n v="253.00800000000001"/>
    <d v="2019-03-03T00:00:00"/>
    <d v="1899-12-30T13:01:00"/>
    <s v="Efectivo"/>
    <n v="240.96"/>
    <n v="12.048"/>
    <n v="7.7"/>
    <n v="3"/>
  </r>
  <r>
    <s v="NuevaFactura6965"/>
    <x v="1"/>
    <x v="1"/>
    <x v="0"/>
    <x v="0"/>
    <x v="0"/>
    <n v="37.15"/>
    <n v="7"/>
    <n v="13.002500000000001"/>
    <n v="273.05250000000001"/>
    <d v="2019-02-08T00:00:00"/>
    <d v="1899-12-30T13:12:00"/>
    <s v="Tarjeta de crédito"/>
    <n v="260.05"/>
    <n v="13.0025"/>
    <n v="7.7"/>
    <n v="2"/>
  </r>
  <r>
    <s v="NuevaFactura3305"/>
    <x v="1"/>
    <x v="1"/>
    <x v="0"/>
    <x v="0"/>
    <x v="5"/>
    <n v="83.35"/>
    <n v="2"/>
    <n v="8.3349999999999991"/>
    <n v="175.035"/>
    <d v="2019-02-02T00:00:00"/>
    <d v="1899-12-30T14:05:00"/>
    <s v="Tarjeta de crédito"/>
    <n v="166.7"/>
    <n v="8.3350000000000009"/>
    <n v="9.5"/>
    <n v="2"/>
  </r>
  <r>
    <s v="NuevaFactura8146"/>
    <x v="0"/>
    <x v="0"/>
    <x v="1"/>
    <x v="1"/>
    <x v="3"/>
    <n v="37.14"/>
    <n v="5"/>
    <n v="9.2850000000000001"/>
    <n v="194.98500000000001"/>
    <d v="2019-01-08T00:00:00"/>
    <d v="1899-12-30T13:05:00"/>
    <s v="Billetera electrónica"/>
    <n v="185.7"/>
    <n v="9.2850000000000001"/>
    <n v="5"/>
    <n v="1"/>
  </r>
  <r>
    <s v="NuevaFactura4448"/>
    <x v="0"/>
    <x v="0"/>
    <x v="0"/>
    <x v="1"/>
    <x v="1"/>
    <n v="36.36"/>
    <n v="4"/>
    <n v="7.2720000000000002"/>
    <n v="152.71199999999999"/>
    <d v="2019-03-25T00:00:00"/>
    <d v="1899-12-30T13:07:00"/>
    <s v="Efectivo"/>
    <n v="145.44"/>
    <n v="7.2720000000000002"/>
    <n v="7.6"/>
    <n v="3"/>
  </r>
  <r>
    <s v="NuevaFactura9262"/>
    <x v="0"/>
    <x v="0"/>
    <x v="0"/>
    <x v="1"/>
    <x v="2"/>
    <n v="37.69"/>
    <n v="2"/>
    <n v="3.7690000000000001"/>
    <n v="79.149000000000001"/>
    <d v="2019-02-20T00:00:00"/>
    <d v="1899-12-30T15:29:00"/>
    <s v="Billetera electrónica"/>
    <n v="75.38"/>
    <n v="3.7690000000000001"/>
    <n v="9.5"/>
    <n v="2"/>
  </r>
  <r>
    <s v="NuevaFactura3006"/>
    <x v="1"/>
    <x v="1"/>
    <x v="1"/>
    <x v="1"/>
    <x v="4"/>
    <n v="43.27"/>
    <n v="2"/>
    <n v="4.3270000000000008"/>
    <n v="90.867000000000004"/>
    <d v="2019-03-08T00:00:00"/>
    <d v="1899-12-30T16:53:00"/>
    <s v="Billetera electrónica"/>
    <n v="86.54"/>
    <n v="4.327"/>
    <n v="5.7"/>
    <n v="3"/>
  </r>
  <r>
    <s v="NuevaFactura4368"/>
    <x v="1"/>
    <x v="1"/>
    <x v="0"/>
    <x v="0"/>
    <x v="1"/>
    <n v="51.92"/>
    <n v="5"/>
    <n v="12.980000000000002"/>
    <n v="272.58"/>
    <d v="2019-03-03T00:00:00"/>
    <d v="1899-12-30T13:42:00"/>
    <s v="Efectivo"/>
    <n v="259.60000000000002"/>
    <n v="12.98"/>
    <n v="7.5"/>
    <n v="3"/>
  </r>
  <r>
    <s v="NuevaFactura1026"/>
    <x v="2"/>
    <x v="2"/>
    <x v="0"/>
    <x v="1"/>
    <x v="0"/>
    <n v="96.16"/>
    <n v="4"/>
    <n v="19.231999999999999"/>
    <n v="403.87200000000001"/>
    <d v="2019-01-27T00:00:00"/>
    <d v="1899-12-30T20:03:00"/>
    <s v="Tarjeta de crédito"/>
    <n v="384.64"/>
    <n v="19.231999999999999"/>
    <n v="8.4"/>
    <n v="1"/>
  </r>
  <r>
    <s v="NuevaFactura6450"/>
    <x v="2"/>
    <x v="2"/>
    <x v="1"/>
    <x v="0"/>
    <x v="1"/>
    <n v="45.71"/>
    <n v="3"/>
    <n v="6.8565000000000005"/>
    <n v="143.98650000000001"/>
    <d v="2019-03-26T00:00:00"/>
    <d v="1899-12-30T10:34:00"/>
    <s v="Tarjeta de crédito"/>
    <n v="137.13"/>
    <n v="6.8564999999999996"/>
    <n v="7.7"/>
    <n v="3"/>
  </r>
  <r>
    <s v="NuevaFactura7119"/>
    <x v="2"/>
    <x v="2"/>
    <x v="1"/>
    <x v="0"/>
    <x v="4"/>
    <n v="88.36"/>
    <n v="5"/>
    <n v="22.090000000000003"/>
    <n v="463.89"/>
    <d v="2019-01-25T00:00:00"/>
    <d v="1899-12-30T19:48:00"/>
    <s v="Efectivo"/>
    <n v="441.8"/>
    <n v="22.09"/>
    <n v="9.6"/>
    <n v="1"/>
  </r>
  <r>
    <s v="NuevaFactura3277"/>
    <x v="2"/>
    <x v="2"/>
    <x v="0"/>
    <x v="0"/>
    <x v="4"/>
    <n v="54.36"/>
    <n v="10"/>
    <n v="27.180000000000003"/>
    <n v="570.78"/>
    <d v="2019-02-07T00:00:00"/>
    <d v="1899-12-30T11:28:00"/>
    <s v="Tarjeta de crédito"/>
    <n v="543.6"/>
    <n v="27.18"/>
    <n v="6.1"/>
    <n v="2"/>
  </r>
  <r>
    <s v="NuevaFactura7618"/>
    <x v="1"/>
    <x v="1"/>
    <x v="1"/>
    <x v="1"/>
    <x v="5"/>
    <n v="12.78"/>
    <n v="1"/>
    <n v="0.63900000000000001"/>
    <n v="13.419"/>
    <d v="2019-01-08T00:00:00"/>
    <d v="1899-12-30T14:11:00"/>
    <s v="Billetera electrónica"/>
    <n v="12.78"/>
    <n v="0.63900000000000001"/>
    <n v="9.5"/>
    <n v="1"/>
  </r>
  <r>
    <s v="NuevaFactura4584"/>
    <x v="1"/>
    <x v="1"/>
    <x v="1"/>
    <x v="0"/>
    <x v="1"/>
    <n v="15.28"/>
    <n v="5"/>
    <n v="3.82"/>
    <n v="80.22"/>
    <d v="2019-03-08T00:00:00"/>
    <d v="1899-12-30T10:29:00"/>
    <s v="Efectivo"/>
    <n v="76.400000000000006"/>
    <n v="3.82"/>
    <n v="9.6"/>
    <n v="3"/>
  </r>
  <r>
    <s v="NuevaFactura6743"/>
    <x v="1"/>
    <x v="1"/>
    <x v="0"/>
    <x v="1"/>
    <x v="0"/>
    <n v="81.95"/>
    <n v="10"/>
    <n v="40.975000000000001"/>
    <n v="860.47500000000002"/>
    <d v="2019-03-10T00:00:00"/>
    <d v="1899-12-30T12:39:00"/>
    <s v="Tarjeta de crédito"/>
    <n v="819.5"/>
    <n v="40.975000000000001"/>
    <n v="6"/>
    <n v="3"/>
  </r>
  <r>
    <s v="NuevaFactura6812"/>
    <x v="2"/>
    <x v="2"/>
    <x v="1"/>
    <x v="1"/>
    <x v="0"/>
    <n v="87.87"/>
    <n v="10"/>
    <n v="43.935000000000002"/>
    <n v="922.63499999999999"/>
    <d v="2019-03-29T00:00:00"/>
    <d v="1899-12-30T10:25:00"/>
    <s v="Billetera electrónica"/>
    <n v="878.7"/>
    <n v="43.935000000000002"/>
    <n v="5.0999999999999996"/>
    <n v="3"/>
  </r>
  <r>
    <s v="NuevaFactura9794"/>
    <x v="2"/>
    <x v="2"/>
    <x v="1"/>
    <x v="1"/>
    <x v="1"/>
    <n v="21.58"/>
    <n v="9"/>
    <n v="9.7109999999999985"/>
    <n v="203.93100000000001"/>
    <d v="2019-03-14T00:00:00"/>
    <d v="1899-12-30T12:32:00"/>
    <s v="Efectivo"/>
    <n v="194.22"/>
    <n v="9.7110000000000003"/>
    <n v="7.3"/>
    <n v="3"/>
  </r>
  <r>
    <s v="NuevaFactura5043"/>
    <x v="2"/>
    <x v="2"/>
    <x v="0"/>
    <x v="1"/>
    <x v="3"/>
    <n v="31.99"/>
    <n v="10"/>
    <n v="15.994999999999999"/>
    <n v="335.89499999999998"/>
    <d v="2019-02-20T00:00:00"/>
    <d v="1899-12-30T15:18:00"/>
    <s v="Tarjeta de crédito"/>
    <n v="319.89999999999998"/>
    <n v="15.994999999999999"/>
    <n v="9.9"/>
    <n v="2"/>
  </r>
  <r>
    <s v="NuevaFactura7794"/>
    <x v="2"/>
    <x v="2"/>
    <x v="0"/>
    <x v="0"/>
    <x v="2"/>
    <n v="94.49"/>
    <n v="8"/>
    <n v="37.795999999999999"/>
    <n v="793.71600000000001"/>
    <d v="2019-03-03T00:00:00"/>
    <d v="1899-12-30T19:00:00"/>
    <s v="Billetera electrónica"/>
    <n v="755.92"/>
    <n v="37.795999999999999"/>
    <n v="7.5"/>
    <n v="3"/>
  </r>
  <r>
    <s v="NuevaFactura6795"/>
    <x v="0"/>
    <x v="0"/>
    <x v="0"/>
    <x v="0"/>
    <x v="4"/>
    <n v="79.540000000000006"/>
    <n v="2"/>
    <n v="7.9540000000000006"/>
    <n v="167.03399999999999"/>
    <d v="2019-03-27T00:00:00"/>
    <d v="1899-12-30T16:30:00"/>
    <s v="Billetera electrónica"/>
    <n v="159.08000000000001"/>
    <n v="7.9539999999999997"/>
    <n v="6.2"/>
    <n v="3"/>
  </r>
  <r>
    <s v="NuevaFactura4958"/>
    <x v="2"/>
    <x v="2"/>
    <x v="0"/>
    <x v="1"/>
    <x v="1"/>
    <n v="19.239999999999998"/>
    <n v="9"/>
    <n v="8.6579999999999995"/>
    <n v="181.81800000000001"/>
    <d v="2019-03-04T00:00:00"/>
    <d v="1899-12-30T16:28:00"/>
    <s v="Efectivo"/>
    <n v="173.16"/>
    <n v="8.6579999999999995"/>
    <n v="8"/>
    <n v="3"/>
  </r>
  <r>
    <s v="NuevaFactura4159"/>
    <x v="1"/>
    <x v="1"/>
    <x v="0"/>
    <x v="0"/>
    <x v="5"/>
    <n v="12.54"/>
    <n v="1"/>
    <n v="0.627"/>
    <n v="13.167"/>
    <d v="2019-02-21T00:00:00"/>
    <d v="1899-12-30T12:38:00"/>
    <s v="Efectivo"/>
    <n v="12.54"/>
    <n v="0.627"/>
    <n v="8.1999999999999993"/>
    <n v="2"/>
  </r>
  <r>
    <s v="NuevaFactura2223"/>
    <x v="2"/>
    <x v="2"/>
    <x v="1"/>
    <x v="1"/>
    <x v="2"/>
    <n v="99.92"/>
    <n v="6"/>
    <n v="29.975999999999999"/>
    <n v="629.49599999999998"/>
    <d v="2019-03-24T00:00:00"/>
    <d v="1899-12-30T13:33:00"/>
    <s v="Billetera electrónica"/>
    <n v="599.52"/>
    <n v="29.975999999999999"/>
    <n v="7.1"/>
    <n v="3"/>
  </r>
  <r>
    <s v="NuevaFactura6719"/>
    <x v="0"/>
    <x v="0"/>
    <x v="1"/>
    <x v="1"/>
    <x v="2"/>
    <n v="97.94"/>
    <n v="1"/>
    <n v="4.8970000000000002"/>
    <n v="102.837"/>
    <d v="2019-03-07T00:00:00"/>
    <d v="1899-12-30T11:44:00"/>
    <s v="Billetera electrónica"/>
    <n v="97.94"/>
    <n v="4.8970000000000002"/>
    <n v="6.9"/>
    <n v="3"/>
  </r>
  <r>
    <s v="NuevaFactura6433"/>
    <x v="2"/>
    <x v="2"/>
    <x v="0"/>
    <x v="1"/>
    <x v="3"/>
    <n v="88.31"/>
    <n v="1"/>
    <n v="4.4155000000000006"/>
    <n v="92.725499999999997"/>
    <d v="2019-02-15T00:00:00"/>
    <d v="1899-12-30T17:38:00"/>
    <s v="Tarjeta de crédito"/>
    <n v="88.31"/>
    <n v="4.4154999999999998"/>
    <n v="5.2"/>
    <n v="2"/>
  </r>
  <r>
    <s v="NuevaFactura4831"/>
    <x v="2"/>
    <x v="2"/>
    <x v="1"/>
    <x v="0"/>
    <x v="3"/>
    <n v="40.619999999999997"/>
    <n v="2"/>
    <n v="4.0620000000000003"/>
    <n v="85.302000000000007"/>
    <d v="2019-01-17T00:00:00"/>
    <d v="1899-12-30T10:01:00"/>
    <s v="Tarjeta de crédito"/>
    <n v="81.239999999999995"/>
    <n v="4.0620000000000003"/>
    <n v="4.0999999999999996"/>
    <n v="1"/>
  </r>
  <r>
    <s v="NuevaFactura3398"/>
    <x v="0"/>
    <x v="0"/>
    <x v="0"/>
    <x v="0"/>
    <x v="3"/>
    <n v="75.2"/>
    <n v="3"/>
    <n v="11.280000000000001"/>
    <n v="236.88"/>
    <d v="2019-02-05T00:00:00"/>
    <d v="1899-12-30T11:51:00"/>
    <s v="Billetera electrónica"/>
    <n v="225.6"/>
    <n v="11.28"/>
    <n v="4.8"/>
    <n v="2"/>
  </r>
  <r>
    <s v="NuevaFactura1649"/>
    <x v="1"/>
    <x v="1"/>
    <x v="1"/>
    <x v="0"/>
    <x v="5"/>
    <n v="37.549999999999997"/>
    <n v="10"/>
    <n v="18.775000000000002"/>
    <n v="394.27499999999998"/>
    <d v="2019-03-08T00:00:00"/>
    <d v="1899-12-30T20:01:00"/>
    <s v="Tarjeta de crédito"/>
    <n v="375.5"/>
    <n v="18.774999999999999"/>
    <n v="9.3000000000000007"/>
    <n v="3"/>
  </r>
  <r>
    <s v="NuevaFactura3926"/>
    <x v="1"/>
    <x v="1"/>
    <x v="0"/>
    <x v="0"/>
    <x v="4"/>
    <n v="98.7"/>
    <n v="8"/>
    <n v="39.480000000000004"/>
    <n v="829.08"/>
    <d v="2019-03-04T00:00:00"/>
    <d v="1899-12-30T20:39:00"/>
    <s v="Efectivo"/>
    <n v="789.6"/>
    <n v="39.479999999999997"/>
    <n v="7.6"/>
    <n v="3"/>
  </r>
  <r>
    <s v="NuevaFactura5392"/>
    <x v="0"/>
    <x v="0"/>
    <x v="1"/>
    <x v="1"/>
    <x v="3"/>
    <n v="62.13"/>
    <n v="6"/>
    <n v="18.639000000000003"/>
    <n v="391.41899999999998"/>
    <d v="2019-03-22T00:00:00"/>
    <d v="1899-12-30T20:19:00"/>
    <s v="Efectivo"/>
    <n v="372.78"/>
    <n v="18.638999999999999"/>
    <n v="7.4"/>
    <n v="3"/>
  </r>
  <r>
    <s v="NuevaFactura8342"/>
    <x v="1"/>
    <x v="1"/>
    <x v="1"/>
    <x v="1"/>
    <x v="4"/>
    <n v="19.25"/>
    <n v="8"/>
    <n v="7.7"/>
    <n v="161.69999999999999"/>
    <d v="2019-01-23T00:00:00"/>
    <d v="1899-12-30T18:37:00"/>
    <s v="Billetera electrónica"/>
    <n v="154"/>
    <n v="7.7"/>
    <n v="6.6"/>
    <n v="1"/>
  </r>
  <r>
    <s v="NuevaFactura7833"/>
    <x v="0"/>
    <x v="0"/>
    <x v="1"/>
    <x v="1"/>
    <x v="2"/>
    <n v="93.96"/>
    <n v="9"/>
    <n v="42.282000000000004"/>
    <n v="887.92200000000003"/>
    <d v="2019-03-20T00:00:00"/>
    <d v="1899-12-30T11:32:00"/>
    <s v="Efectivo"/>
    <n v="845.64"/>
    <n v="42.281999999999996"/>
    <n v="9.8000000000000007"/>
    <n v="3"/>
  </r>
  <r>
    <s v="NuevaFactura4367"/>
    <x v="0"/>
    <x v="0"/>
    <x v="1"/>
    <x v="0"/>
    <x v="5"/>
    <n v="97.29"/>
    <n v="8"/>
    <n v="38.916000000000004"/>
    <n v="817.23599999999999"/>
    <d v="2019-03-09T00:00:00"/>
    <d v="1899-12-30T13:18:00"/>
    <s v="Tarjeta de crédito"/>
    <n v="778.32"/>
    <n v="38.915999999999997"/>
    <n v="6.2"/>
    <n v="3"/>
  </r>
  <r>
    <s v="NuevaFactura9459"/>
    <x v="1"/>
    <x v="1"/>
    <x v="0"/>
    <x v="0"/>
    <x v="5"/>
    <n v="97.79"/>
    <n v="7"/>
    <n v="34.226500000000009"/>
    <n v="718.75649999999996"/>
    <d v="2019-02-16T00:00:00"/>
    <d v="1899-12-30T17:30:00"/>
    <s v="Billetera electrónica"/>
    <n v="684.53"/>
    <n v="34.226500000000001"/>
    <n v="4.9000000000000004"/>
    <n v="2"/>
  </r>
  <r>
    <s v="NuevaFactura8473"/>
    <x v="0"/>
    <x v="0"/>
    <x v="0"/>
    <x v="0"/>
    <x v="2"/>
    <n v="35.54"/>
    <n v="10"/>
    <n v="17.77"/>
    <n v="373.17"/>
    <d v="2019-01-04T00:00:00"/>
    <d v="1899-12-30T13:34:00"/>
    <s v="Billetera electrónica"/>
    <n v="355.4"/>
    <n v="17.77"/>
    <n v="7"/>
    <n v="1"/>
  </r>
  <r>
    <s v="NuevaFactura8538"/>
    <x v="1"/>
    <x v="1"/>
    <x v="0"/>
    <x v="1"/>
    <x v="1"/>
    <n v="86.04"/>
    <n v="5"/>
    <n v="21.510000000000005"/>
    <n v="451.71"/>
    <d v="2019-02-25T00:00:00"/>
    <d v="1899-12-30T11:24:00"/>
    <s v="Billetera electrónica"/>
    <n v="430.2"/>
    <n v="21.51"/>
    <n v="4.8"/>
    <n v="2"/>
  </r>
  <r>
    <s v="NuevaFactura2860"/>
    <x v="2"/>
    <x v="2"/>
    <x v="0"/>
    <x v="1"/>
    <x v="3"/>
    <n v="99.96"/>
    <n v="9"/>
    <n v="44.981999999999999"/>
    <n v="944.62199999999996"/>
    <d v="2019-03-09T00:00:00"/>
    <d v="1899-12-30T17:26:00"/>
    <s v="Tarjeta de crédito"/>
    <n v="899.64"/>
    <n v="44.981999999999999"/>
    <n v="4.2"/>
    <n v="3"/>
  </r>
  <r>
    <s v="NuevaFactura2005"/>
    <x v="0"/>
    <x v="0"/>
    <x v="1"/>
    <x v="0"/>
    <x v="5"/>
    <n v="42.57"/>
    <n v="7"/>
    <n v="14.899500000000002"/>
    <n v="312.8895"/>
    <d v="2019-01-06T00:00:00"/>
    <d v="1899-12-30T11:51:00"/>
    <s v="Efectivo"/>
    <n v="297.99"/>
    <n v="14.8995"/>
    <n v="6.8"/>
    <n v="1"/>
  </r>
  <r>
    <s v="NuevaFactura5722"/>
    <x v="1"/>
    <x v="1"/>
    <x v="1"/>
    <x v="1"/>
    <x v="0"/>
    <n v="40.35"/>
    <n v="1"/>
    <n v="2.0175000000000001"/>
    <n v="42.3675"/>
    <d v="2019-01-29T00:00:00"/>
    <d v="1899-12-30T13:46:00"/>
    <s v="Billetera electrónica"/>
    <n v="40.35"/>
    <n v="2.0175000000000001"/>
    <n v="6.2"/>
    <n v="1"/>
  </r>
  <r>
    <s v="NuevaFactura7795"/>
    <x v="1"/>
    <x v="1"/>
    <x v="0"/>
    <x v="1"/>
    <x v="4"/>
    <n v="17.04"/>
    <n v="4"/>
    <n v="3.4079999999999999"/>
    <n v="71.567999999999998"/>
    <d v="2019-03-08T00:00:00"/>
    <d v="1899-12-30T20:15:00"/>
    <s v="Billetera electrónica"/>
    <n v="68.16"/>
    <n v="3.4079999999999999"/>
    <n v="7"/>
    <n v="3"/>
  </r>
  <r>
    <s v="NuevaFactura5558"/>
    <x v="1"/>
    <x v="1"/>
    <x v="0"/>
    <x v="1"/>
    <x v="3"/>
    <n v="82.93"/>
    <n v="4"/>
    <n v="16.586000000000002"/>
    <n v="348.30599999999998"/>
    <d v="2019-01-20T00:00:00"/>
    <d v="1899-12-30T16:51:00"/>
    <s v="Billetera electrónica"/>
    <n v="331.72"/>
    <n v="16.585999999999999"/>
    <n v="9.6"/>
    <n v="1"/>
  </r>
  <r>
    <s v="NuevaFactura4266"/>
    <x v="1"/>
    <x v="1"/>
    <x v="1"/>
    <x v="0"/>
    <x v="5"/>
    <n v="64.989999999999995"/>
    <n v="1"/>
    <n v="3.2494999999999998"/>
    <n v="68.239500000000007"/>
    <d v="2019-01-26T00:00:00"/>
    <d v="1899-12-30T10:06:00"/>
    <s v="Tarjeta de crédito"/>
    <n v="64.989999999999995"/>
    <n v="3.2494999999999998"/>
    <n v="4.5"/>
    <n v="1"/>
  </r>
  <r>
    <s v="NuevaFactura6530"/>
    <x v="1"/>
    <x v="1"/>
    <x v="0"/>
    <x v="0"/>
    <x v="4"/>
    <n v="47.27"/>
    <n v="6"/>
    <n v="14.181000000000001"/>
    <n v="297.80099999999999"/>
    <d v="2019-02-05T00:00:00"/>
    <d v="1899-12-30T10:17:00"/>
    <s v="Efectivo"/>
    <n v="283.62"/>
    <n v="14.180999999999999"/>
    <n v="8.8000000000000007"/>
    <n v="2"/>
  </r>
  <r>
    <s v="NuevaFactura6867"/>
    <x v="2"/>
    <x v="2"/>
    <x v="1"/>
    <x v="0"/>
    <x v="2"/>
    <n v="97.37"/>
    <n v="10"/>
    <n v="48.685000000000002"/>
    <n v="1022.385"/>
    <d v="2019-01-15T00:00:00"/>
    <d v="1899-12-30T13:48:00"/>
    <s v="Tarjeta de crédito"/>
    <n v="973.7"/>
    <n v="48.685000000000002"/>
    <n v="4.9000000000000004"/>
    <n v="1"/>
  </r>
  <r>
    <s v="NuevaFactura7872"/>
    <x v="0"/>
    <x v="0"/>
    <x v="1"/>
    <x v="0"/>
    <x v="1"/>
    <n v="50.23"/>
    <n v="4"/>
    <n v="10.045999999999999"/>
    <n v="210.96600000000001"/>
    <d v="2019-01-08T00:00:00"/>
    <d v="1899-12-30T17:12:00"/>
    <s v="Efectivo"/>
    <n v="200.92"/>
    <n v="10.045999999999999"/>
    <n v="9"/>
    <n v="1"/>
  </r>
  <r>
    <s v="NuevaFactura1527"/>
    <x v="1"/>
    <x v="1"/>
    <x v="0"/>
    <x v="0"/>
    <x v="4"/>
    <n v="80.36"/>
    <n v="4"/>
    <n v="16.071999999999999"/>
    <n v="337.512"/>
    <d v="2019-02-23T00:00:00"/>
    <d v="1899-12-30T18:45:00"/>
    <s v="Tarjeta de crédito"/>
    <n v="321.44"/>
    <n v="16.071999999999999"/>
    <n v="8.3000000000000007"/>
    <n v="2"/>
  </r>
  <r>
    <s v="NuevaFactura1782"/>
    <x v="2"/>
    <x v="2"/>
    <x v="1"/>
    <x v="0"/>
    <x v="1"/>
    <n v="57.91"/>
    <n v="8"/>
    <n v="23.164000000000001"/>
    <n v="486.44400000000002"/>
    <d v="2019-02-07T00:00:00"/>
    <d v="1899-12-30T15:06:00"/>
    <s v="Efectivo"/>
    <n v="463.28"/>
    <n v="23.164000000000001"/>
    <n v="8.1"/>
    <n v="2"/>
  </r>
  <r>
    <s v="NuevaFactura9812"/>
    <x v="1"/>
    <x v="1"/>
    <x v="0"/>
    <x v="0"/>
    <x v="2"/>
    <n v="81.2"/>
    <n v="7"/>
    <n v="28.42"/>
    <n v="596.82000000000005"/>
    <d v="2019-03-23T00:00:00"/>
    <d v="1899-12-30T15:59:00"/>
    <s v="Tarjeta de crédito"/>
    <n v="568.4"/>
    <n v="28.42"/>
    <n v="8.1"/>
    <n v="3"/>
  </r>
  <r>
    <s v="NuevaFactura7375"/>
    <x v="2"/>
    <x v="2"/>
    <x v="1"/>
    <x v="0"/>
    <x v="1"/>
    <n v="45.71"/>
    <n v="3"/>
    <n v="6.8565000000000005"/>
    <n v="143.98650000000001"/>
    <d v="2019-03-26T00:00:00"/>
    <d v="1899-12-30T10:34:00"/>
    <s v="Tarjeta de crédito"/>
    <n v="137.13"/>
    <n v="6.8564999999999996"/>
    <n v="7.7"/>
    <n v="3"/>
  </r>
  <r>
    <s v="NuevaFactura5913"/>
    <x v="0"/>
    <x v="0"/>
    <x v="0"/>
    <x v="1"/>
    <x v="5"/>
    <n v="55.45"/>
    <n v="1"/>
    <n v="2.7725000000000004"/>
    <n v="58.222499999999997"/>
    <d v="2019-02-26T00:00:00"/>
    <d v="1899-12-30T17:46:00"/>
    <s v="Tarjeta de crédito"/>
    <n v="55.45"/>
    <n v="2.7725"/>
    <n v="4.9000000000000004"/>
    <n v="2"/>
  </r>
  <r>
    <s v="NuevaFactura8800"/>
    <x v="1"/>
    <x v="1"/>
    <x v="1"/>
    <x v="0"/>
    <x v="1"/>
    <n v="15.28"/>
    <n v="5"/>
    <n v="3.82"/>
    <n v="80.22"/>
    <d v="2019-03-08T00:00:00"/>
    <d v="1899-12-30T10:29:00"/>
    <s v="Efectivo"/>
    <n v="76.400000000000006"/>
    <n v="3.82"/>
    <n v="9.6"/>
    <n v="3"/>
  </r>
  <r>
    <s v="NuevaFactura4289"/>
    <x v="2"/>
    <x v="2"/>
    <x v="1"/>
    <x v="0"/>
    <x v="3"/>
    <n v="93.31"/>
    <n v="2"/>
    <n v="9.3310000000000013"/>
    <n v="195.95099999999999"/>
    <d v="2019-03-25T00:00:00"/>
    <d v="1899-12-30T17:53:00"/>
    <s v="Efectivo"/>
    <n v="186.62"/>
    <n v="9.3309999999999995"/>
    <n v="6.3"/>
    <n v="3"/>
  </r>
  <r>
    <s v="NuevaFactura1787"/>
    <x v="2"/>
    <x v="2"/>
    <x v="0"/>
    <x v="0"/>
    <x v="4"/>
    <n v="74.599999999999994"/>
    <n v="10"/>
    <n v="37.300000000000004"/>
    <n v="783.3"/>
    <d v="2019-01-08T00:00:00"/>
    <d v="1899-12-30T20:55:00"/>
    <s v="Efectivo"/>
    <n v="746"/>
    <n v="37.299999999999997"/>
    <n v="9.5"/>
    <n v="1"/>
  </r>
  <r>
    <s v="NuevaFactura4948"/>
    <x v="2"/>
    <x v="2"/>
    <x v="0"/>
    <x v="0"/>
    <x v="3"/>
    <n v="16.489999999999998"/>
    <n v="2"/>
    <n v="1.649"/>
    <n v="34.628999999999998"/>
    <d v="2019-02-05T00:00:00"/>
    <d v="1899-12-30T11:32:00"/>
    <s v="Billetera electrónica"/>
    <n v="32.979999999999997"/>
    <n v="1.649"/>
    <n v="4.5999999999999996"/>
    <n v="2"/>
  </r>
  <r>
    <s v="NuevaFactura8153"/>
    <x v="2"/>
    <x v="2"/>
    <x v="0"/>
    <x v="0"/>
    <x v="3"/>
    <n v="88.43"/>
    <n v="8"/>
    <n v="35.372000000000007"/>
    <n v="742.81200000000001"/>
    <d v="2019-03-22T00:00:00"/>
    <d v="1899-12-30T19:35:00"/>
    <s v="Tarjeta de crédito"/>
    <n v="707.44"/>
    <n v="35.372"/>
    <n v="4.3"/>
    <n v="3"/>
  </r>
  <r>
    <s v="NuevaFactura8901"/>
    <x v="0"/>
    <x v="0"/>
    <x v="0"/>
    <x v="1"/>
    <x v="3"/>
    <n v="44.02"/>
    <n v="10"/>
    <n v="22.010000000000005"/>
    <n v="462.21"/>
    <d v="2019-03-20T00:00:00"/>
    <d v="1899-12-30T19:57:00"/>
    <s v="Tarjeta de crédito"/>
    <n v="440.2"/>
    <n v="22.01"/>
    <n v="9.6"/>
    <n v="3"/>
  </r>
  <r>
    <s v="NuevaFactura3726"/>
    <x v="1"/>
    <x v="1"/>
    <x v="1"/>
    <x v="1"/>
    <x v="5"/>
    <n v="64.260000000000005"/>
    <n v="7"/>
    <n v="22.491000000000003"/>
    <n v="472.31099999999998"/>
    <d v="2019-02-09T00:00:00"/>
    <d v="1899-12-30T10:00:00"/>
    <s v="Efectivo"/>
    <n v="449.82"/>
    <n v="22.491"/>
    <n v="5.7"/>
    <n v="2"/>
  </r>
  <r>
    <s v="NuevaFactura3628"/>
    <x v="2"/>
    <x v="2"/>
    <x v="1"/>
    <x v="1"/>
    <x v="5"/>
    <n v="94.13"/>
    <n v="5"/>
    <n v="23.532499999999999"/>
    <n v="494.1825"/>
    <d v="2019-02-25T00:00:00"/>
    <d v="1899-12-30T19:39:00"/>
    <s v="Tarjeta de crédito"/>
    <n v="470.65"/>
    <n v="23.532499999999999"/>
    <n v="4.8"/>
    <n v="2"/>
  </r>
  <r>
    <s v="NuevaFactura1865"/>
    <x v="0"/>
    <x v="0"/>
    <x v="1"/>
    <x v="0"/>
    <x v="1"/>
    <n v="26.31"/>
    <n v="5"/>
    <n v="6.5774999999999997"/>
    <n v="138.1275"/>
    <d v="2019-01-18T00:00:00"/>
    <d v="1899-12-30T20:59:00"/>
    <s v="Tarjeta de crédito"/>
    <n v="131.55000000000001"/>
    <n v="6.5774999999999997"/>
    <n v="8.8000000000000007"/>
    <n v="1"/>
  </r>
  <r>
    <s v="NuevaFactura8978"/>
    <x v="1"/>
    <x v="1"/>
    <x v="0"/>
    <x v="0"/>
    <x v="5"/>
    <n v="82.63"/>
    <n v="10"/>
    <n v="41.314999999999998"/>
    <n v="867.61500000000001"/>
    <d v="2019-03-19T00:00:00"/>
    <d v="1899-12-30T17:08:00"/>
    <s v="Billetera electrónica"/>
    <n v="826.3"/>
    <n v="41.314999999999998"/>
    <n v="7.9"/>
    <n v="3"/>
  </r>
  <r>
    <s v="NuevaFactura2858"/>
    <x v="1"/>
    <x v="1"/>
    <x v="1"/>
    <x v="1"/>
    <x v="1"/>
    <n v="20.85"/>
    <n v="8"/>
    <n v="8.3400000000000016"/>
    <n v="175.14"/>
    <d v="2019-03-03T00:00:00"/>
    <d v="1899-12-30T19:17:00"/>
    <s v="Efectivo"/>
    <n v="166.8"/>
    <n v="8.34"/>
    <n v="6.3"/>
    <n v="3"/>
  </r>
  <r>
    <s v="NuevaFactura3142"/>
    <x v="0"/>
    <x v="0"/>
    <x v="0"/>
    <x v="0"/>
    <x v="2"/>
    <n v="37.44"/>
    <n v="6"/>
    <n v="11.231999999999999"/>
    <n v="235.87200000000001"/>
    <d v="2019-02-06T00:00:00"/>
    <d v="1899-12-30T13:55:00"/>
    <s v="Tarjeta de crédito"/>
    <n v="224.64"/>
    <n v="11.231999999999999"/>
    <n v="5.9"/>
    <n v="2"/>
  </r>
  <r>
    <s v="NuevaFactura4586"/>
    <x v="1"/>
    <x v="1"/>
    <x v="0"/>
    <x v="0"/>
    <x v="5"/>
    <n v="97.79"/>
    <n v="7"/>
    <n v="34.226500000000009"/>
    <n v="718.75649999999996"/>
    <d v="2019-02-16T00:00:00"/>
    <d v="1899-12-30T17:30:00"/>
    <s v="Billetera electrónica"/>
    <n v="684.53"/>
    <n v="34.226500000000001"/>
    <n v="4.9000000000000004"/>
    <n v="2"/>
  </r>
  <r>
    <s v="NuevaFactura4660"/>
    <x v="1"/>
    <x v="1"/>
    <x v="1"/>
    <x v="0"/>
    <x v="5"/>
    <n v="64.989999999999995"/>
    <n v="1"/>
    <n v="3.2494999999999998"/>
    <n v="68.239500000000007"/>
    <d v="2019-01-26T00:00:00"/>
    <d v="1899-12-30T10:06:00"/>
    <s v="Tarjeta de crédito"/>
    <n v="64.989999999999995"/>
    <n v="3.2494999999999998"/>
    <n v="4.5"/>
    <n v="1"/>
  </r>
  <r>
    <s v="NuevaFactura5295"/>
    <x v="0"/>
    <x v="0"/>
    <x v="0"/>
    <x v="0"/>
    <x v="3"/>
    <n v="40.049999999999997"/>
    <n v="4"/>
    <n v="8.01"/>
    <n v="168.21"/>
    <d v="2019-01-25T00:00:00"/>
    <d v="1899-12-30T11:40:00"/>
    <s v="Efectivo"/>
    <n v="160.19999999999999"/>
    <n v="8.01"/>
    <n v="9.6999999999999993"/>
    <n v="1"/>
  </r>
  <r>
    <s v="NuevaFactura9524"/>
    <x v="1"/>
    <x v="1"/>
    <x v="0"/>
    <x v="1"/>
    <x v="3"/>
    <n v="58.39"/>
    <n v="7"/>
    <n v="20.436500000000002"/>
    <n v="429.16649999999998"/>
    <d v="2019-02-23T00:00:00"/>
    <d v="1899-12-30T19:49:00"/>
    <s v="Tarjeta de crédito"/>
    <n v="408.73"/>
    <n v="20.436499999999999"/>
    <n v="8.1999999999999993"/>
    <n v="2"/>
  </r>
  <r>
    <s v="NuevaFactura7921"/>
    <x v="2"/>
    <x v="2"/>
    <x v="0"/>
    <x v="0"/>
    <x v="3"/>
    <n v="48.5"/>
    <n v="3"/>
    <n v="7.2750000000000004"/>
    <n v="152.77500000000001"/>
    <d v="2019-01-08T00:00:00"/>
    <d v="1899-12-30T12:50:00"/>
    <s v="Efectivo"/>
    <n v="145.5"/>
    <n v="7.2750000000000004"/>
    <n v="6.7"/>
    <n v="1"/>
  </r>
  <r>
    <s v="NuevaFactura3468"/>
    <x v="1"/>
    <x v="1"/>
    <x v="1"/>
    <x v="1"/>
    <x v="1"/>
    <n v="55.87"/>
    <n v="10"/>
    <n v="27.934999999999999"/>
    <n v="586.63499999999999"/>
    <d v="2019-01-15T00:00:00"/>
    <d v="1899-12-30T15:01:00"/>
    <s v="Efectivo"/>
    <n v="558.70000000000005"/>
    <n v="27.934999999999999"/>
    <n v="5.8"/>
    <n v="1"/>
  </r>
  <r>
    <s v="NuevaFactura4199"/>
    <x v="0"/>
    <x v="0"/>
    <x v="0"/>
    <x v="1"/>
    <x v="0"/>
    <n v="20.97"/>
    <n v="5"/>
    <n v="5.2424999999999997"/>
    <n v="110.0925"/>
    <d v="2019-01-04T00:00:00"/>
    <d v="1899-12-30T13:21:00"/>
    <s v="Efectivo"/>
    <n v="104.85"/>
    <n v="5.2424999999999997"/>
    <n v="7.8"/>
    <n v="1"/>
  </r>
  <r>
    <s v="NuevaFactura4597"/>
    <x v="0"/>
    <x v="0"/>
    <x v="0"/>
    <x v="0"/>
    <x v="2"/>
    <n v="70.319999999999993"/>
    <n v="2"/>
    <n v="7.032"/>
    <n v="147.672"/>
    <d v="2019-03-24T00:00:00"/>
    <d v="1899-12-30T14:22:00"/>
    <s v="Billetera electrónica"/>
    <n v="140.63999999999999"/>
    <n v="7.032"/>
    <n v="9.6"/>
    <n v="3"/>
  </r>
  <r>
    <s v="NuevaFactura1673"/>
    <x v="2"/>
    <x v="2"/>
    <x v="0"/>
    <x v="0"/>
    <x v="4"/>
    <n v="73.05"/>
    <n v="10"/>
    <n v="36.524999999999999"/>
    <n v="767.02499999999998"/>
    <d v="2019-03-03T00:00:00"/>
    <d v="1899-12-30T12:25:00"/>
    <s v="Tarjeta de crédito"/>
    <n v="730.5"/>
    <n v="36.524999999999999"/>
    <n v="8.6999999999999993"/>
    <n v="3"/>
  </r>
  <r>
    <s v="NuevaFactura5136"/>
    <x v="1"/>
    <x v="1"/>
    <x v="0"/>
    <x v="1"/>
    <x v="3"/>
    <n v="58.39"/>
    <n v="7"/>
    <n v="20.436500000000002"/>
    <n v="429.16649999999998"/>
    <d v="2019-02-23T00:00:00"/>
    <d v="1899-12-30T19:49:00"/>
    <s v="Tarjeta de crédito"/>
    <n v="408.73"/>
    <n v="20.436499999999999"/>
    <n v="8.1999999999999993"/>
    <n v="2"/>
  </r>
  <r>
    <s v="NuevaFactura4729"/>
    <x v="0"/>
    <x v="0"/>
    <x v="1"/>
    <x v="1"/>
    <x v="1"/>
    <n v="10.56"/>
    <n v="8"/>
    <n v="4.2240000000000002"/>
    <n v="88.703999999999994"/>
    <d v="2019-01-24T00:00:00"/>
    <d v="1899-12-30T17:43:00"/>
    <s v="Efectivo"/>
    <n v="84.48"/>
    <n v="4.2240000000000002"/>
    <n v="7.6"/>
    <n v="1"/>
  </r>
  <r>
    <s v="NuevaFactura1860"/>
    <x v="1"/>
    <x v="1"/>
    <x v="0"/>
    <x v="0"/>
    <x v="3"/>
    <n v="54.55"/>
    <n v="10"/>
    <n v="27.275000000000002"/>
    <n v="572.77499999999998"/>
    <d v="2019-03-02T00:00:00"/>
    <d v="1899-12-30T11:22:00"/>
    <s v="Tarjeta de crédito"/>
    <n v="545.5"/>
    <n v="27.274999999999999"/>
    <n v="7.1"/>
    <n v="3"/>
  </r>
  <r>
    <s v="NuevaFactura7678"/>
    <x v="1"/>
    <x v="1"/>
    <x v="0"/>
    <x v="0"/>
    <x v="5"/>
    <n v="51.89"/>
    <n v="7"/>
    <n v="18.1615"/>
    <n v="381.39150000000001"/>
    <d v="2019-01-08T00:00:00"/>
    <d v="1899-12-30T20:08:00"/>
    <s v="Efectivo"/>
    <n v="363.23"/>
    <n v="18.1615"/>
    <n v="4.5"/>
    <n v="1"/>
  </r>
  <r>
    <s v="NuevaFactura4857"/>
    <x v="2"/>
    <x v="2"/>
    <x v="0"/>
    <x v="0"/>
    <x v="4"/>
    <n v="48.52"/>
    <n v="3"/>
    <n v="7.2780000000000005"/>
    <n v="152.83799999999999"/>
    <d v="2019-03-05T00:00:00"/>
    <d v="1899-12-30T18:17:00"/>
    <s v="Billetera electrónica"/>
    <n v="145.56"/>
    <n v="7.2779999999999996"/>
    <n v="4"/>
    <n v="3"/>
  </r>
  <r>
    <s v="NuevaFactura4295"/>
    <x v="0"/>
    <x v="0"/>
    <x v="0"/>
    <x v="0"/>
    <x v="4"/>
    <n v="91.61"/>
    <n v="1"/>
    <n v="4.5804999999999998"/>
    <n v="96.1905"/>
    <d v="2019-03-20T00:00:00"/>
    <d v="1899-12-30T19:44:00"/>
    <s v="Efectivo"/>
    <n v="91.61"/>
    <n v="4.5804999999999998"/>
    <n v="9.8000000000000007"/>
    <n v="3"/>
  </r>
  <r>
    <s v="NuevaFactura5341"/>
    <x v="0"/>
    <x v="0"/>
    <x v="1"/>
    <x v="0"/>
    <x v="0"/>
    <n v="15.8"/>
    <n v="3"/>
    <n v="2.3700000000000006"/>
    <n v="49.77"/>
    <d v="2019-03-25T00:00:00"/>
    <d v="1899-12-30T18:02:00"/>
    <s v="Efectivo"/>
    <n v="47.4"/>
    <n v="2.37"/>
    <n v="9.5"/>
    <n v="3"/>
  </r>
  <r>
    <s v="NuevaFactura6885"/>
    <x v="2"/>
    <x v="2"/>
    <x v="1"/>
    <x v="1"/>
    <x v="4"/>
    <n v="60.3"/>
    <n v="4"/>
    <n v="12.06"/>
    <n v="253.26"/>
    <d v="2019-02-20T00:00:00"/>
    <d v="1899-12-30T18:43:00"/>
    <s v="Efectivo"/>
    <n v="241.2"/>
    <n v="12.06"/>
    <n v="5.8"/>
    <n v="2"/>
  </r>
  <r>
    <s v="NuevaFactura8139"/>
    <x v="2"/>
    <x v="2"/>
    <x v="1"/>
    <x v="0"/>
    <x v="1"/>
    <n v="74.709999999999994"/>
    <n v="6"/>
    <n v="22.413"/>
    <n v="470.673"/>
    <d v="2019-01-01T00:00:00"/>
    <d v="1899-12-30T19:07:00"/>
    <s v="Efectivo"/>
    <n v="448.26"/>
    <n v="22.413"/>
    <n v="6.7"/>
    <n v="1"/>
  </r>
  <r>
    <s v="NuevaFactura9853"/>
    <x v="1"/>
    <x v="1"/>
    <x v="1"/>
    <x v="0"/>
    <x v="0"/>
    <n v="20.38"/>
    <n v="5"/>
    <n v="5.0949999999999998"/>
    <n v="106.995"/>
    <d v="2019-01-22T00:00:00"/>
    <d v="1899-12-30T18:56:00"/>
    <s v="Efectivo"/>
    <n v="101.9"/>
    <n v="5.0949999999999998"/>
    <n v="6"/>
    <n v="1"/>
  </r>
  <r>
    <s v="NuevaFactura9479"/>
    <x v="0"/>
    <x v="0"/>
    <x v="1"/>
    <x v="1"/>
    <x v="4"/>
    <n v="13.79"/>
    <n v="5"/>
    <n v="3.4474999999999998"/>
    <n v="72.397499999999994"/>
    <d v="2019-01-11T00:00:00"/>
    <d v="1899-12-30T19:07:00"/>
    <s v="Tarjeta de crédito"/>
    <n v="68.95"/>
    <n v="3.4474999999999998"/>
    <n v="7.8"/>
    <n v="1"/>
  </r>
  <r>
    <s v="NuevaFactura6162"/>
    <x v="1"/>
    <x v="1"/>
    <x v="1"/>
    <x v="1"/>
    <x v="1"/>
    <n v="64.95"/>
    <n v="10"/>
    <n v="32.475000000000001"/>
    <n v="681.97500000000002"/>
    <d v="2019-03-24T00:00:00"/>
    <d v="1899-12-30T18:27:00"/>
    <s v="Efectivo"/>
    <n v="649.5"/>
    <n v="32.475000000000001"/>
    <n v="5.2"/>
    <n v="3"/>
  </r>
  <r>
    <s v="NuevaFactura9767"/>
    <x v="1"/>
    <x v="1"/>
    <x v="0"/>
    <x v="1"/>
    <x v="0"/>
    <n v="60.47"/>
    <n v="3"/>
    <n v="9.0705000000000009"/>
    <n v="190.48050000000001"/>
    <d v="2019-01-14T00:00:00"/>
    <d v="1899-12-30T10:55:00"/>
    <s v="Tarjeta de crédito"/>
    <n v="181.41"/>
    <n v="9.0704999999999991"/>
    <n v="5.6"/>
    <n v="1"/>
  </r>
  <r>
    <s v="NuevaFactura9743"/>
    <x v="1"/>
    <x v="1"/>
    <x v="0"/>
    <x v="1"/>
    <x v="4"/>
    <n v="68.98"/>
    <n v="1"/>
    <n v="3.4490000000000003"/>
    <n v="72.429000000000002"/>
    <d v="2019-01-21T00:00:00"/>
    <d v="1899-12-30T20:13:00"/>
    <s v="Efectivo"/>
    <n v="68.98"/>
    <n v="3.4489999999999998"/>
    <n v="4.8"/>
    <n v="1"/>
  </r>
  <r>
    <s v="NuevaFactura3061"/>
    <x v="1"/>
    <x v="1"/>
    <x v="0"/>
    <x v="1"/>
    <x v="0"/>
    <n v="15.37"/>
    <n v="2"/>
    <n v="1.5369999999999999"/>
    <n v="32.277000000000001"/>
    <d v="2019-03-16T00:00:00"/>
    <d v="1899-12-30T19:47:00"/>
    <s v="Efectivo"/>
    <n v="30.74"/>
    <n v="1.5369999999999999"/>
    <n v="7.2"/>
    <n v="3"/>
  </r>
  <r>
    <s v="NuevaFactura3796"/>
    <x v="1"/>
    <x v="1"/>
    <x v="1"/>
    <x v="1"/>
    <x v="0"/>
    <n v="64.08"/>
    <n v="7"/>
    <n v="22.428000000000001"/>
    <n v="470.988"/>
    <d v="2019-01-20T00:00:00"/>
    <d v="1899-12-30T12:27:00"/>
    <s v="Billetera electrónica"/>
    <n v="448.56"/>
    <n v="22.428000000000001"/>
    <n v="7.6"/>
    <n v="1"/>
  </r>
  <r>
    <s v="NuevaFactura9343"/>
    <x v="2"/>
    <x v="2"/>
    <x v="1"/>
    <x v="1"/>
    <x v="2"/>
    <n v="37.479999999999997"/>
    <n v="3"/>
    <n v="5.6219999999999999"/>
    <n v="118.062"/>
    <d v="2019-01-20T00:00:00"/>
    <d v="1899-12-30T13:45:00"/>
    <s v="Tarjeta de crédito"/>
    <n v="112.44"/>
    <n v="5.6219999999999999"/>
    <n v="7.7"/>
    <n v="1"/>
  </r>
  <r>
    <s v="NuevaFactura4320"/>
    <x v="0"/>
    <x v="0"/>
    <x v="0"/>
    <x v="1"/>
    <x v="2"/>
    <n v="58.07"/>
    <n v="9"/>
    <n v="26.131500000000003"/>
    <n v="548.76149999999996"/>
    <d v="2019-01-19T00:00:00"/>
    <d v="1899-12-30T20:07:00"/>
    <s v="Billetera electrónica"/>
    <n v="522.63"/>
    <n v="26.131499999999999"/>
    <n v="4.3"/>
    <n v="1"/>
  </r>
  <r>
    <s v="NuevaFactura8294"/>
    <x v="2"/>
    <x v="2"/>
    <x v="0"/>
    <x v="1"/>
    <x v="4"/>
    <n v="26.6"/>
    <n v="6"/>
    <n v="7.9800000000000013"/>
    <n v="167.58"/>
    <d v="2019-02-26T00:00:00"/>
    <d v="1899-12-30T15:10:00"/>
    <s v="Billetera electrónica"/>
    <n v="159.6"/>
    <n v="7.98"/>
    <n v="4.9000000000000004"/>
    <n v="2"/>
  </r>
  <r>
    <s v="NuevaFactura3969"/>
    <x v="0"/>
    <x v="0"/>
    <x v="0"/>
    <x v="0"/>
    <x v="4"/>
    <n v="36.36"/>
    <n v="2"/>
    <n v="3.6360000000000001"/>
    <n v="76.355999999999995"/>
    <d v="2019-01-21T00:00:00"/>
    <d v="1899-12-30T10:00:00"/>
    <s v="Efectivo"/>
    <n v="72.72"/>
    <n v="3.6360000000000001"/>
    <n v="7.1"/>
    <n v="1"/>
  </r>
  <r>
    <s v="NuevaFactura5530"/>
    <x v="2"/>
    <x v="2"/>
    <x v="0"/>
    <x v="0"/>
    <x v="4"/>
    <n v="17.63"/>
    <n v="5"/>
    <n v="4.4074999999999998"/>
    <n v="92.557500000000005"/>
    <d v="2019-03-08T00:00:00"/>
    <d v="1899-12-30T15:27:00"/>
    <s v="Efectivo"/>
    <n v="88.15"/>
    <n v="4.4074999999999998"/>
    <n v="8.5"/>
    <n v="3"/>
  </r>
  <r>
    <s v="NuevaFactura4565"/>
    <x v="1"/>
    <x v="1"/>
    <x v="1"/>
    <x v="1"/>
    <x v="4"/>
    <n v="99.79"/>
    <n v="2"/>
    <n v="9.979000000000001"/>
    <n v="209.559"/>
    <d v="2019-03-07T00:00:00"/>
    <d v="1899-12-30T20:37:00"/>
    <s v="Billetera electrónica"/>
    <n v="199.58"/>
    <n v="9.9789999999999992"/>
    <n v="8"/>
    <n v="3"/>
  </r>
  <r>
    <s v="NuevaFactura4119"/>
    <x v="1"/>
    <x v="1"/>
    <x v="1"/>
    <x v="0"/>
    <x v="3"/>
    <n v="73.95"/>
    <n v="4"/>
    <n v="14.790000000000001"/>
    <n v="310.58999999999997"/>
    <d v="2019-02-03T00:00:00"/>
    <d v="1899-12-30T10:02:00"/>
    <s v="Efectivo"/>
    <n v="295.8"/>
    <n v="14.79"/>
    <n v="6.1"/>
    <n v="2"/>
  </r>
  <r>
    <s v="NuevaFactura4309"/>
    <x v="2"/>
    <x v="2"/>
    <x v="1"/>
    <x v="0"/>
    <x v="1"/>
    <n v="23.65"/>
    <n v="4"/>
    <n v="4.7299999999999995"/>
    <n v="99.33"/>
    <d v="2019-01-30T00:00:00"/>
    <d v="1899-12-30T13:32:00"/>
    <s v="Tarjeta de crédito"/>
    <n v="94.6"/>
    <n v="4.7300000000000004"/>
    <n v="4"/>
    <n v="1"/>
  </r>
  <r>
    <s v="NuevaFactura5074"/>
    <x v="2"/>
    <x v="2"/>
    <x v="0"/>
    <x v="1"/>
    <x v="2"/>
    <n v="60.38"/>
    <n v="10"/>
    <n v="30.190000000000005"/>
    <n v="633.99"/>
    <d v="2019-02-12T00:00:00"/>
    <d v="1899-12-30T16:19:00"/>
    <s v="Efectivo"/>
    <n v="603.79999999999995"/>
    <n v="30.19"/>
    <n v="6"/>
    <n v="2"/>
  </r>
  <r>
    <s v="NuevaFactura3961"/>
    <x v="2"/>
    <x v="2"/>
    <x v="0"/>
    <x v="0"/>
    <x v="0"/>
    <n v="76.900000000000006"/>
    <n v="7"/>
    <n v="26.915000000000006"/>
    <n v="565.21500000000003"/>
    <d v="2019-02-15T00:00:00"/>
    <d v="1899-12-30T20:21:00"/>
    <s v="Efectivo"/>
    <n v="538.29999999999995"/>
    <n v="26.914999999999999"/>
    <n v="7.7"/>
    <n v="2"/>
  </r>
  <r>
    <s v="NuevaFactura7249"/>
    <x v="1"/>
    <x v="1"/>
    <x v="0"/>
    <x v="0"/>
    <x v="5"/>
    <n v="74.290000000000006"/>
    <n v="1"/>
    <n v="3.7145000000000006"/>
    <n v="78.004499999999993"/>
    <d v="2019-01-13T00:00:00"/>
    <d v="1899-12-30T19:30:00"/>
    <s v="Efectivo"/>
    <n v="74.290000000000006"/>
    <n v="3.7145000000000001"/>
    <n v="5"/>
    <n v="1"/>
  </r>
  <r>
    <s v="NuevaFactura7507"/>
    <x v="0"/>
    <x v="0"/>
    <x v="1"/>
    <x v="1"/>
    <x v="4"/>
    <n v="33.880000000000003"/>
    <n v="8"/>
    <n v="13.552000000000001"/>
    <n v="284.59199999999998"/>
    <d v="2019-01-19T00:00:00"/>
    <d v="1899-12-30T20:29:00"/>
    <s v="Billetera electrónica"/>
    <n v="271.04000000000002"/>
    <n v="13.552"/>
    <n v="9.6"/>
    <n v="1"/>
  </r>
  <r>
    <s v="NuevaFactura2100"/>
    <x v="0"/>
    <x v="0"/>
    <x v="1"/>
    <x v="1"/>
    <x v="2"/>
    <n v="46.33"/>
    <n v="7"/>
    <n v="16.215500000000002"/>
    <n v="340.52550000000002"/>
    <d v="2019-03-03T00:00:00"/>
    <d v="1899-12-30T13:23:00"/>
    <s v="Tarjeta de crédito"/>
    <n v="324.31"/>
    <n v="16.215499999999999"/>
    <n v="7.4"/>
    <n v="3"/>
  </r>
  <r>
    <s v="NuevaFactura3978"/>
    <x v="2"/>
    <x v="2"/>
    <x v="1"/>
    <x v="0"/>
    <x v="3"/>
    <n v="93.31"/>
    <n v="2"/>
    <n v="9.3310000000000013"/>
    <n v="195.95099999999999"/>
    <d v="2019-03-25T00:00:00"/>
    <d v="1899-12-30T17:53:00"/>
    <s v="Efectivo"/>
    <n v="186.62"/>
    <n v="9.3309999999999995"/>
    <n v="6.3"/>
    <n v="3"/>
  </r>
  <r>
    <s v="NuevaFactura4023"/>
    <x v="1"/>
    <x v="1"/>
    <x v="1"/>
    <x v="0"/>
    <x v="3"/>
    <n v="14.39"/>
    <n v="2"/>
    <n v="1.4390000000000001"/>
    <n v="30.219000000000001"/>
    <d v="2019-03-02T00:00:00"/>
    <d v="1899-12-30T19:44:00"/>
    <s v="Tarjeta de crédito"/>
    <n v="28.78"/>
    <n v="1.4390000000000001"/>
    <n v="7.2"/>
    <n v="3"/>
  </r>
  <r>
    <s v="NuevaFactura8709"/>
    <x v="2"/>
    <x v="2"/>
    <x v="0"/>
    <x v="1"/>
    <x v="0"/>
    <n v="42.57"/>
    <n v="8"/>
    <n v="17.028000000000002"/>
    <n v="357.58800000000002"/>
    <d v="2019-02-25T00:00:00"/>
    <d v="1899-12-30T14:12:00"/>
    <s v="Billetera electrónica"/>
    <n v="340.56"/>
    <n v="17.027999999999999"/>
    <n v="5.6"/>
    <n v="2"/>
  </r>
  <r>
    <s v="NuevaFactura6655"/>
    <x v="2"/>
    <x v="2"/>
    <x v="0"/>
    <x v="0"/>
    <x v="5"/>
    <n v="56.47"/>
    <n v="8"/>
    <n v="22.588000000000001"/>
    <n v="474.34800000000001"/>
    <d v="2019-03-09T00:00:00"/>
    <d v="1899-12-30T14:57:00"/>
    <s v="Billetera electrónica"/>
    <n v="451.76"/>
    <n v="22.588000000000001"/>
    <n v="7.3"/>
    <n v="3"/>
  </r>
  <r>
    <s v="NuevaFactura9202"/>
    <x v="0"/>
    <x v="0"/>
    <x v="1"/>
    <x v="0"/>
    <x v="4"/>
    <n v="74.66"/>
    <n v="4"/>
    <n v="14.932"/>
    <n v="313.572"/>
    <d v="2019-03-04T00:00:00"/>
    <d v="1899-12-30T10:39:00"/>
    <s v="Efectivo"/>
    <n v="298.64"/>
    <n v="14.932"/>
    <n v="8.5"/>
    <n v="3"/>
  </r>
  <r>
    <s v="NuevaFactura7975"/>
    <x v="1"/>
    <x v="1"/>
    <x v="1"/>
    <x v="0"/>
    <x v="4"/>
    <n v="87.8"/>
    <n v="9"/>
    <n v="39.51"/>
    <n v="829.71"/>
    <d v="2019-03-16T00:00:00"/>
    <d v="1899-12-30T19:08:00"/>
    <s v="Efectivo"/>
    <n v="790.2"/>
    <n v="39.51"/>
    <n v="9.1999999999999993"/>
    <n v="3"/>
  </r>
  <r>
    <s v="NuevaFactura9067"/>
    <x v="2"/>
    <x v="2"/>
    <x v="1"/>
    <x v="1"/>
    <x v="3"/>
    <n v="93.39"/>
    <n v="6"/>
    <n v="28.017000000000003"/>
    <n v="588.35699999999997"/>
    <d v="2019-03-27T00:00:00"/>
    <d v="1899-12-30T19:18:00"/>
    <s v="Billetera electrónica"/>
    <n v="560.34"/>
    <n v="28.016999999999999"/>
    <n v="10"/>
    <n v="3"/>
  </r>
  <r>
    <s v="NuevaFactura3723"/>
    <x v="0"/>
    <x v="0"/>
    <x v="0"/>
    <x v="1"/>
    <x v="1"/>
    <n v="74.510000000000005"/>
    <n v="6"/>
    <n v="22.353000000000005"/>
    <n v="469.41300000000001"/>
    <d v="2019-03-20T00:00:00"/>
    <d v="1899-12-30T15:08:00"/>
    <s v="Billetera electrónica"/>
    <n v="447.06"/>
    <n v="22.353000000000002"/>
    <n v="5"/>
    <n v="3"/>
  </r>
  <r>
    <s v="NuevaFactura2803"/>
    <x v="0"/>
    <x v="0"/>
    <x v="1"/>
    <x v="0"/>
    <x v="2"/>
    <n v="93.69"/>
    <n v="7"/>
    <n v="32.791499999999999"/>
    <n v="688.62149999999997"/>
    <d v="2019-03-10T00:00:00"/>
    <d v="1899-12-30T18:44:00"/>
    <s v="Tarjeta de crédito"/>
    <n v="655.83"/>
    <n v="32.791499999999999"/>
    <n v="4.5"/>
    <n v="3"/>
  </r>
  <r>
    <s v="NuevaFactura3038"/>
    <x v="0"/>
    <x v="0"/>
    <x v="1"/>
    <x v="0"/>
    <x v="4"/>
    <n v="74.44"/>
    <n v="10"/>
    <n v="37.22"/>
    <n v="781.62"/>
    <d v="2019-02-27T00:00:00"/>
    <d v="1899-12-30T11:40:00"/>
    <s v="Billetera electrónica"/>
    <n v="744.4"/>
    <n v="37.22"/>
    <n v="5.0999999999999996"/>
    <n v="2"/>
  </r>
  <r>
    <s v="NuevaFactura9571"/>
    <x v="0"/>
    <x v="0"/>
    <x v="0"/>
    <x v="0"/>
    <x v="5"/>
    <n v="48.96"/>
    <n v="9"/>
    <n v="22.032"/>
    <n v="462.67200000000003"/>
    <d v="2019-03-04T00:00:00"/>
    <d v="1899-12-30T11:27:00"/>
    <s v="Efectivo"/>
    <n v="440.64"/>
    <n v="22.032"/>
    <n v="8"/>
    <n v="3"/>
  </r>
  <r>
    <s v="NuevaFactura6675"/>
    <x v="1"/>
    <x v="1"/>
    <x v="1"/>
    <x v="0"/>
    <x v="4"/>
    <n v="87.8"/>
    <n v="9"/>
    <n v="39.51"/>
    <n v="829.71"/>
    <d v="2019-03-16T00:00:00"/>
    <d v="1899-12-30T19:08:00"/>
    <s v="Efectivo"/>
    <n v="790.2"/>
    <n v="39.51"/>
    <n v="9.1999999999999993"/>
    <n v="3"/>
  </r>
  <r>
    <s v="NuevaFactura1652"/>
    <x v="2"/>
    <x v="2"/>
    <x v="1"/>
    <x v="0"/>
    <x v="5"/>
    <n v="41.09"/>
    <n v="10"/>
    <n v="20.545000000000002"/>
    <n v="431.44499999999999"/>
    <d v="2019-02-28T00:00:00"/>
    <d v="1899-12-30T14:42:00"/>
    <s v="Efectivo"/>
    <n v="410.9"/>
    <n v="20.545000000000002"/>
    <n v="7.3"/>
    <n v="2"/>
  </r>
  <r>
    <s v="NuevaFactura4821"/>
    <x v="0"/>
    <x v="0"/>
    <x v="0"/>
    <x v="1"/>
    <x v="4"/>
    <n v="80.959999999999994"/>
    <n v="8"/>
    <n v="32.384"/>
    <n v="680.06399999999996"/>
    <d v="2019-02-17T00:00:00"/>
    <d v="1899-12-30T11:12:00"/>
    <s v="Tarjeta de crédito"/>
    <n v="647.67999999999995"/>
    <n v="32.384"/>
    <n v="7.4"/>
    <n v="2"/>
  </r>
  <r>
    <s v="NuevaFactura7421"/>
    <x v="1"/>
    <x v="1"/>
    <x v="1"/>
    <x v="1"/>
    <x v="0"/>
    <n v="70.209999999999994"/>
    <n v="6"/>
    <n v="21.063000000000002"/>
    <n v="442.32299999999998"/>
    <d v="2019-03-30T00:00:00"/>
    <d v="1899-12-30T14:58:00"/>
    <s v="Efectivo"/>
    <n v="421.26"/>
    <n v="21.062999999999999"/>
    <n v="7.4"/>
    <n v="3"/>
  </r>
  <r>
    <s v="NuevaFactura9075"/>
    <x v="0"/>
    <x v="0"/>
    <x v="1"/>
    <x v="1"/>
    <x v="3"/>
    <n v="37.14"/>
    <n v="5"/>
    <n v="9.2850000000000001"/>
    <n v="194.98500000000001"/>
    <d v="2019-01-08T00:00:00"/>
    <d v="1899-12-30T13:05:00"/>
    <s v="Billetera electrónica"/>
    <n v="185.7"/>
    <n v="9.2850000000000001"/>
    <n v="5"/>
    <n v="1"/>
  </r>
  <r>
    <s v="NuevaFactura5997"/>
    <x v="0"/>
    <x v="0"/>
    <x v="1"/>
    <x v="1"/>
    <x v="1"/>
    <n v="95.15"/>
    <n v="1"/>
    <n v="4.7575000000000003"/>
    <n v="99.907499999999999"/>
    <d v="2019-03-22T00:00:00"/>
    <d v="1899-12-30T14:00:00"/>
    <s v="Efectivo"/>
    <n v="95.15"/>
    <n v="4.7575000000000003"/>
    <n v="6"/>
    <n v="3"/>
  </r>
  <r>
    <s v="NuevaFactura1483"/>
    <x v="0"/>
    <x v="0"/>
    <x v="0"/>
    <x v="1"/>
    <x v="3"/>
    <n v="44.02"/>
    <n v="10"/>
    <n v="22.010000000000005"/>
    <n v="462.21"/>
    <d v="2019-03-20T00:00:00"/>
    <d v="1899-12-30T19:57:00"/>
    <s v="Tarjeta de crédito"/>
    <n v="440.2"/>
    <n v="22.01"/>
    <n v="9.6"/>
    <n v="3"/>
  </r>
  <r>
    <s v="NuevaFactura9938"/>
    <x v="1"/>
    <x v="1"/>
    <x v="0"/>
    <x v="0"/>
    <x v="4"/>
    <n v="98.7"/>
    <n v="8"/>
    <n v="39.480000000000004"/>
    <n v="829.08"/>
    <d v="2019-03-04T00:00:00"/>
    <d v="1899-12-30T20:39:00"/>
    <s v="Efectivo"/>
    <n v="789.6"/>
    <n v="39.479999999999997"/>
    <n v="7.6"/>
    <n v="3"/>
  </r>
  <r>
    <s v="NuevaFactura9064"/>
    <x v="2"/>
    <x v="2"/>
    <x v="1"/>
    <x v="0"/>
    <x v="2"/>
    <n v="97.37"/>
    <n v="10"/>
    <n v="48.685000000000002"/>
    <n v="1022.385"/>
    <d v="2019-01-15T00:00:00"/>
    <d v="1899-12-30T13:48:00"/>
    <s v="Tarjeta de crédito"/>
    <n v="973.7"/>
    <n v="48.685000000000002"/>
    <n v="4.9000000000000004"/>
    <n v="1"/>
  </r>
  <r>
    <s v="NuevaFactura1375"/>
    <x v="0"/>
    <x v="0"/>
    <x v="0"/>
    <x v="1"/>
    <x v="2"/>
    <n v="53.3"/>
    <n v="3"/>
    <n v="7.9949999999999992"/>
    <n v="167.89500000000001"/>
    <d v="2019-01-25T00:00:00"/>
    <d v="1899-12-30T14:19:00"/>
    <s v="Billetera electrónica"/>
    <n v="159.9"/>
    <n v="7.9950000000000001"/>
    <n v="7.5"/>
    <n v="1"/>
  </r>
  <r>
    <s v="NuevaFactura7643"/>
    <x v="0"/>
    <x v="0"/>
    <x v="1"/>
    <x v="1"/>
    <x v="4"/>
    <n v="43.19"/>
    <n v="10"/>
    <n v="21.594999999999999"/>
    <n v="453.495"/>
    <d v="2019-02-07T00:00:00"/>
    <d v="1899-12-30T16:48:00"/>
    <s v="Billetera electrónica"/>
    <n v="431.9"/>
    <n v="21.594999999999999"/>
    <n v="8.1999999999999993"/>
    <n v="2"/>
  </r>
  <r>
    <s v="NuevaFactura4600"/>
    <x v="2"/>
    <x v="2"/>
    <x v="1"/>
    <x v="0"/>
    <x v="4"/>
    <n v="26.43"/>
    <n v="8"/>
    <n v="10.572000000000001"/>
    <n v="222.012"/>
    <d v="2019-02-24T00:00:00"/>
    <d v="1899-12-30T14:26:00"/>
    <s v="Billetera electrónica"/>
    <n v="211.44"/>
    <n v="10.571999999999999"/>
    <n v="8.9"/>
    <n v="2"/>
  </r>
  <r>
    <s v="NuevaFactura2943"/>
    <x v="0"/>
    <x v="0"/>
    <x v="0"/>
    <x v="0"/>
    <x v="5"/>
    <n v="53.65"/>
    <n v="7"/>
    <n v="18.7775"/>
    <n v="394.32749999999999"/>
    <d v="2019-02-10T00:00:00"/>
    <d v="1899-12-30T12:56:00"/>
    <s v="Billetera electrónica"/>
    <n v="375.55"/>
    <n v="18.7775"/>
    <n v="5.2"/>
    <n v="2"/>
  </r>
  <r>
    <s v="NuevaFactura6525"/>
    <x v="2"/>
    <x v="2"/>
    <x v="0"/>
    <x v="1"/>
    <x v="5"/>
    <n v="59.86"/>
    <n v="2"/>
    <n v="5.9860000000000007"/>
    <n v="125.706"/>
    <d v="2019-01-13T00:00:00"/>
    <d v="1899-12-30T14:55:00"/>
    <s v="Billetera electrónica"/>
    <n v="119.72"/>
    <n v="5.9859999999999998"/>
    <n v="6.7"/>
    <n v="1"/>
  </r>
  <r>
    <s v="NuevaFactura3548"/>
    <x v="0"/>
    <x v="0"/>
    <x v="1"/>
    <x v="1"/>
    <x v="5"/>
    <n v="83.24"/>
    <n v="9"/>
    <n v="37.457999999999998"/>
    <n v="786.61800000000005"/>
    <d v="2019-01-29T00:00:00"/>
    <d v="1899-12-30T11:56:00"/>
    <s v="Tarjeta de crédito"/>
    <n v="749.16"/>
    <n v="37.457999999999998"/>
    <n v="7.4"/>
    <n v="1"/>
  </r>
  <r>
    <s v="NuevaFactura6781"/>
    <x v="2"/>
    <x v="2"/>
    <x v="0"/>
    <x v="1"/>
    <x v="5"/>
    <n v="25.42"/>
    <n v="8"/>
    <n v="10.168000000000001"/>
    <n v="213.52799999999999"/>
    <d v="2019-03-19T00:00:00"/>
    <d v="1899-12-30T19:42:00"/>
    <s v="Tarjeta de crédito"/>
    <n v="203.36"/>
    <n v="10.167999999999999"/>
    <n v="6.7"/>
    <n v="3"/>
  </r>
  <r>
    <s v="NuevaFactura1783"/>
    <x v="1"/>
    <x v="1"/>
    <x v="0"/>
    <x v="0"/>
    <x v="4"/>
    <n v="74.89"/>
    <n v="4"/>
    <n v="14.978000000000002"/>
    <n v="314.53800000000001"/>
    <d v="2019-03-01T00:00:00"/>
    <d v="1899-12-30T15:32:00"/>
    <s v="Billetera electrónica"/>
    <n v="299.56"/>
    <n v="14.978"/>
    <n v="4.2"/>
    <n v="3"/>
  </r>
  <r>
    <s v="NuevaFactura2695"/>
    <x v="1"/>
    <x v="1"/>
    <x v="1"/>
    <x v="1"/>
    <x v="5"/>
    <n v="42.08"/>
    <n v="6"/>
    <n v="12.624000000000001"/>
    <n v="265.10399999999998"/>
    <d v="2019-01-29T00:00:00"/>
    <d v="1899-12-30T12:25:00"/>
    <s v="Efectivo"/>
    <n v="252.48"/>
    <n v="12.624000000000001"/>
    <n v="8.9"/>
    <n v="1"/>
  </r>
  <r>
    <s v="NuevaFactura2292"/>
    <x v="2"/>
    <x v="2"/>
    <x v="0"/>
    <x v="0"/>
    <x v="2"/>
    <n v="94.59"/>
    <n v="7"/>
    <n v="33.106500000000004"/>
    <n v="695.23649999999998"/>
    <d v="2019-01-17T00:00:00"/>
    <d v="1899-12-30T15:27:00"/>
    <s v="Tarjeta de crédito"/>
    <n v="662.13"/>
    <n v="33.106499999999997"/>
    <n v="4.9000000000000004"/>
    <n v="1"/>
  </r>
  <r>
    <s v="NuevaFactura8391"/>
    <x v="1"/>
    <x v="1"/>
    <x v="1"/>
    <x v="1"/>
    <x v="5"/>
    <n v="78.55"/>
    <n v="9"/>
    <n v="35.347499999999997"/>
    <n v="742.29750000000001"/>
    <d v="2019-03-01T00:00:00"/>
    <d v="1899-12-30T13:22:00"/>
    <s v="Efectivo"/>
    <n v="706.95"/>
    <n v="35.347499999999997"/>
    <n v="7.2"/>
    <n v="3"/>
  </r>
  <r>
    <s v="NuevaFactura9858"/>
    <x v="1"/>
    <x v="1"/>
    <x v="1"/>
    <x v="1"/>
    <x v="2"/>
    <n v="35.47"/>
    <n v="4"/>
    <n v="7.0940000000000003"/>
    <n v="148.97399999999999"/>
    <d v="2019-03-14T00:00:00"/>
    <d v="1899-12-30T17:22:00"/>
    <s v="Tarjeta de crédito"/>
    <n v="141.88"/>
    <n v="7.0940000000000003"/>
    <n v="6.9"/>
    <n v="3"/>
  </r>
  <r>
    <s v="NuevaFactura4044"/>
    <x v="1"/>
    <x v="1"/>
    <x v="0"/>
    <x v="0"/>
    <x v="1"/>
    <n v="44.84"/>
    <n v="9"/>
    <n v="20.178000000000004"/>
    <n v="423.738"/>
    <d v="2019-01-14T00:00:00"/>
    <d v="1899-12-30T14:00:00"/>
    <s v="Tarjeta de crédito"/>
    <n v="403.56"/>
    <n v="20.178000000000001"/>
    <n v="7.5"/>
    <n v="1"/>
  </r>
  <r>
    <s v="NuevaFactura7557"/>
    <x v="2"/>
    <x v="2"/>
    <x v="0"/>
    <x v="1"/>
    <x v="0"/>
    <n v="64.36"/>
    <n v="9"/>
    <n v="28.962000000000003"/>
    <n v="608.202"/>
    <d v="2019-03-12T00:00:00"/>
    <d v="1899-12-30T12:09:00"/>
    <s v="Tarjeta de crédito"/>
    <n v="579.24"/>
    <n v="28.962"/>
    <n v="8.6"/>
    <n v="3"/>
  </r>
  <r>
    <s v="NuevaFactura4560"/>
    <x v="0"/>
    <x v="0"/>
    <x v="0"/>
    <x v="1"/>
    <x v="4"/>
    <n v="99.78"/>
    <n v="5"/>
    <n v="24.945"/>
    <n v="523.84500000000003"/>
    <d v="2019-03-09T00:00:00"/>
    <d v="1899-12-30T19:09:00"/>
    <s v="Efectivo"/>
    <n v="498.9"/>
    <n v="24.945"/>
    <n v="5.4"/>
    <n v="3"/>
  </r>
  <r>
    <s v="NuevaFactura7002"/>
    <x v="2"/>
    <x v="2"/>
    <x v="0"/>
    <x v="0"/>
    <x v="2"/>
    <n v="35.380000000000003"/>
    <n v="9"/>
    <n v="15.921000000000001"/>
    <n v="334.34100000000001"/>
    <d v="2019-01-05T00:00:00"/>
    <d v="1899-12-30T19:50:00"/>
    <s v="Tarjeta de crédito"/>
    <n v="318.42"/>
    <n v="15.920999999999999"/>
    <n v="9.6"/>
    <n v="1"/>
  </r>
  <r>
    <s v="NuevaFactura3915"/>
    <x v="2"/>
    <x v="2"/>
    <x v="1"/>
    <x v="1"/>
    <x v="2"/>
    <n v="13.59"/>
    <n v="9"/>
    <n v="6.1155000000000008"/>
    <n v="128.4255"/>
    <d v="2019-03-15T00:00:00"/>
    <d v="1899-12-30T10:26:00"/>
    <s v="Efectivo"/>
    <n v="122.31"/>
    <n v="6.1154999999999999"/>
    <n v="5.8"/>
    <n v="3"/>
  </r>
  <r>
    <s v="NuevaFactura3920"/>
    <x v="1"/>
    <x v="1"/>
    <x v="1"/>
    <x v="0"/>
    <x v="5"/>
    <n v="45.44"/>
    <n v="7"/>
    <n v="15.904"/>
    <n v="333.98399999999998"/>
    <d v="2019-01-23T00:00:00"/>
    <d v="1899-12-30T11:15:00"/>
    <s v="Efectivo"/>
    <n v="318.08"/>
    <n v="15.904"/>
    <n v="9.1999999999999993"/>
    <n v="1"/>
  </r>
  <r>
    <s v="NuevaFactura5868"/>
    <x v="1"/>
    <x v="1"/>
    <x v="0"/>
    <x v="1"/>
    <x v="0"/>
    <n v="43.7"/>
    <n v="2"/>
    <n v="4.37"/>
    <n v="91.77"/>
    <d v="2019-03-26T00:00:00"/>
    <d v="1899-12-30T18:03:00"/>
    <s v="Efectivo"/>
    <n v="87.4"/>
    <n v="4.37"/>
    <n v="4.9000000000000004"/>
    <n v="3"/>
  </r>
  <r>
    <s v="NuevaFactura1893"/>
    <x v="0"/>
    <x v="0"/>
    <x v="1"/>
    <x v="0"/>
    <x v="4"/>
    <n v="54.27"/>
    <n v="5"/>
    <n v="13.567500000000003"/>
    <n v="284.91750000000002"/>
    <d v="2019-03-13T00:00:00"/>
    <d v="1899-12-30T14:16:00"/>
    <s v="Billetera electrónica"/>
    <n v="271.35000000000002"/>
    <n v="13.567500000000001"/>
    <n v="4.5999999999999996"/>
    <n v="3"/>
  </r>
  <r>
    <s v="NuevaFactura5654"/>
    <x v="1"/>
    <x v="1"/>
    <x v="0"/>
    <x v="1"/>
    <x v="1"/>
    <n v="87.91"/>
    <n v="5"/>
    <n v="21.977499999999999"/>
    <n v="461.52749999999997"/>
    <d v="2019-03-14T00:00:00"/>
    <d v="1899-12-30T18:10:00"/>
    <s v="Billetera electrónica"/>
    <n v="439.55"/>
    <n v="21.977499999999999"/>
    <n v="4.4000000000000004"/>
    <n v="3"/>
  </r>
  <r>
    <s v="NuevaFactura2986"/>
    <x v="0"/>
    <x v="0"/>
    <x v="0"/>
    <x v="1"/>
    <x v="0"/>
    <n v="55.5"/>
    <n v="4"/>
    <n v="11.100000000000001"/>
    <n v="233.1"/>
    <d v="2019-01-20T00:00:00"/>
    <d v="1899-12-30T15:48:00"/>
    <s v="Tarjeta de crédito"/>
    <n v="222"/>
    <n v="11.1"/>
    <n v="6.6"/>
    <n v="1"/>
  </r>
  <r>
    <s v="NuevaFactura1643"/>
    <x v="2"/>
    <x v="2"/>
    <x v="1"/>
    <x v="1"/>
    <x v="1"/>
    <n v="27.5"/>
    <n v="3"/>
    <n v="4.125"/>
    <n v="86.625"/>
    <d v="2019-03-01T00:00:00"/>
    <d v="1899-12-30T15:40:00"/>
    <s v="Billetera electrónica"/>
    <n v="82.5"/>
    <n v="4.125"/>
    <n v="6.5"/>
    <n v="3"/>
  </r>
  <r>
    <s v="NuevaFactura4543"/>
    <x v="0"/>
    <x v="0"/>
    <x v="0"/>
    <x v="1"/>
    <x v="2"/>
    <n v="47.59"/>
    <n v="8"/>
    <n v="19.036000000000001"/>
    <n v="399.75599999999997"/>
    <d v="2019-01-01T00:00:00"/>
    <d v="1899-12-30T14:47:00"/>
    <s v="Efectivo"/>
    <n v="380.72"/>
    <n v="19.036000000000001"/>
    <n v="5.7"/>
    <n v="1"/>
  </r>
  <r>
    <s v="NuevaFactura6779"/>
    <x v="2"/>
    <x v="2"/>
    <x v="0"/>
    <x v="1"/>
    <x v="0"/>
    <n v="64.36"/>
    <n v="9"/>
    <n v="28.962000000000003"/>
    <n v="608.202"/>
    <d v="2019-03-12T00:00:00"/>
    <d v="1899-12-30T12:09:00"/>
    <s v="Tarjeta de crédito"/>
    <n v="579.24"/>
    <n v="28.962"/>
    <n v="8.6"/>
    <n v="3"/>
  </r>
  <r>
    <s v="NuevaFactura3826"/>
    <x v="2"/>
    <x v="2"/>
    <x v="0"/>
    <x v="1"/>
    <x v="0"/>
    <n v="72.569999999999993"/>
    <n v="8"/>
    <n v="29.027999999999999"/>
    <n v="609.58799999999997"/>
    <d v="2019-03-30T00:00:00"/>
    <d v="1899-12-30T17:58:00"/>
    <s v="Efectivo"/>
    <n v="580.55999999999995"/>
    <n v="29.027999999999999"/>
    <n v="4.5999999999999996"/>
    <n v="3"/>
  </r>
  <r>
    <s v="NuevaFactura1544"/>
    <x v="0"/>
    <x v="0"/>
    <x v="1"/>
    <x v="1"/>
    <x v="5"/>
    <n v="30.61"/>
    <n v="1"/>
    <n v="1.5305"/>
    <n v="32.140500000000003"/>
    <d v="2019-01-23T00:00:00"/>
    <d v="1899-12-30T12:20:00"/>
    <s v="Billetera electrónica"/>
    <n v="30.61"/>
    <n v="1.5305"/>
    <n v="5.2"/>
    <n v="1"/>
  </r>
  <r>
    <s v="NuevaFactura4554"/>
    <x v="2"/>
    <x v="2"/>
    <x v="1"/>
    <x v="1"/>
    <x v="3"/>
    <n v="44.63"/>
    <n v="6"/>
    <n v="13.389000000000003"/>
    <n v="281.16899999999998"/>
    <d v="2019-01-02T00:00:00"/>
    <d v="1899-12-30T20:08:00"/>
    <s v="Tarjeta de crédito"/>
    <n v="267.77999999999997"/>
    <n v="13.388999999999999"/>
    <n v="5.0999999999999996"/>
    <n v="1"/>
  </r>
  <r>
    <s v="NuevaFactura1330"/>
    <x v="2"/>
    <x v="2"/>
    <x v="0"/>
    <x v="0"/>
    <x v="5"/>
    <n v="17.48"/>
    <n v="6"/>
    <n v="5.2439999999999998"/>
    <n v="110.124"/>
    <d v="2019-01-18T00:00:00"/>
    <d v="1899-12-30T15:04:00"/>
    <s v="Tarjeta de crédito"/>
    <n v="104.88"/>
    <n v="5.2439999999999998"/>
    <n v="6.1"/>
    <n v="1"/>
  </r>
  <r>
    <s v="NuevaFactura3181"/>
    <x v="2"/>
    <x v="2"/>
    <x v="0"/>
    <x v="0"/>
    <x v="1"/>
    <n v="26.26"/>
    <n v="7"/>
    <n v="9.1910000000000007"/>
    <n v="193.011"/>
    <d v="2019-02-02T00:00:00"/>
    <d v="1899-12-30T19:40:00"/>
    <s v="Efectivo"/>
    <n v="183.82"/>
    <n v="9.1910000000000007"/>
    <n v="9.9"/>
    <n v="2"/>
  </r>
  <r>
    <s v="NuevaFactura4910"/>
    <x v="2"/>
    <x v="2"/>
    <x v="1"/>
    <x v="0"/>
    <x v="2"/>
    <n v="16.37"/>
    <n v="6"/>
    <n v="4.9110000000000005"/>
    <n v="103.131"/>
    <d v="2019-02-08T00:00:00"/>
    <d v="1899-12-30T10:58:00"/>
    <s v="Efectivo"/>
    <n v="98.22"/>
    <n v="4.9109999999999996"/>
    <n v="7"/>
    <n v="2"/>
  </r>
  <r>
    <s v="NuevaFactura6608"/>
    <x v="0"/>
    <x v="0"/>
    <x v="0"/>
    <x v="1"/>
    <x v="2"/>
    <n v="25.91"/>
    <n v="6"/>
    <n v="7.7730000000000006"/>
    <n v="163.233"/>
    <d v="2019-02-05T00:00:00"/>
    <d v="1899-12-30T10:16:00"/>
    <s v="Billetera electrónica"/>
    <n v="155.46"/>
    <n v="7.7729999999999997"/>
    <n v="8.6999999999999993"/>
    <n v="2"/>
  </r>
  <r>
    <s v="NuevaFactura6613"/>
    <x v="2"/>
    <x v="2"/>
    <x v="0"/>
    <x v="0"/>
    <x v="4"/>
    <n v="78.88"/>
    <n v="2"/>
    <n v="7.8879999999999999"/>
    <n v="165.648"/>
    <d v="2019-01-26T00:00:00"/>
    <d v="1899-12-30T16:04:00"/>
    <s v="Efectivo"/>
    <n v="157.76"/>
    <n v="7.8879999999999999"/>
    <n v="9.1"/>
    <n v="1"/>
  </r>
  <r>
    <s v="NuevaFactura1591"/>
    <x v="2"/>
    <x v="2"/>
    <x v="0"/>
    <x v="0"/>
    <x v="4"/>
    <n v="89.14"/>
    <n v="4"/>
    <n v="17.827999999999999"/>
    <n v="374.38799999999998"/>
    <d v="2019-01-07T00:00:00"/>
    <d v="1899-12-30T12:20:00"/>
    <s v="Tarjeta de crédito"/>
    <n v="356.56"/>
    <n v="17.827999999999999"/>
    <n v="7.8"/>
    <n v="1"/>
  </r>
  <r>
    <s v="NuevaFactura5680"/>
    <x v="0"/>
    <x v="0"/>
    <x v="1"/>
    <x v="1"/>
    <x v="5"/>
    <n v="89.69"/>
    <n v="1"/>
    <n v="4.4844999999999997"/>
    <n v="94.174499999999995"/>
    <d v="2019-01-11T00:00:00"/>
    <d v="1899-12-30T11:20:00"/>
    <s v="Billetera electrónica"/>
    <n v="89.69"/>
    <n v="4.4844999999999997"/>
    <n v="4.9000000000000004"/>
    <n v="1"/>
  </r>
  <r>
    <s v="NuevaFactura7955"/>
    <x v="0"/>
    <x v="0"/>
    <x v="1"/>
    <x v="1"/>
    <x v="3"/>
    <n v="72.61"/>
    <n v="6"/>
    <n v="21.783000000000001"/>
    <n v="457.44299999999998"/>
    <d v="2019-01-01T00:00:00"/>
    <d v="1899-12-30T10:39:00"/>
    <s v="Tarjeta de crédito"/>
    <n v="435.66"/>
    <n v="21.783000000000001"/>
    <n v="6.9"/>
    <n v="1"/>
  </r>
  <r>
    <s v="NuevaFactura9326"/>
    <x v="1"/>
    <x v="1"/>
    <x v="1"/>
    <x v="1"/>
    <x v="5"/>
    <n v="15.62"/>
    <n v="8"/>
    <n v="6.2480000000000002"/>
    <n v="131.208"/>
    <d v="2019-01-20T00:00:00"/>
    <d v="1899-12-30T20:37:00"/>
    <s v="Billetera electrónica"/>
    <n v="124.96"/>
    <n v="6.2480000000000002"/>
    <n v="9.1"/>
    <n v="1"/>
  </r>
  <r>
    <s v="NuevaFactura9755"/>
    <x v="1"/>
    <x v="1"/>
    <x v="1"/>
    <x v="1"/>
    <x v="1"/>
    <n v="24.74"/>
    <n v="10"/>
    <n v="12.37"/>
    <n v="259.77"/>
    <d v="2019-02-24T00:00:00"/>
    <d v="1899-12-30T16:44:00"/>
    <s v="Efectivo"/>
    <n v="247.4"/>
    <n v="12.37"/>
    <n v="7.1"/>
    <n v="2"/>
  </r>
  <r>
    <s v="NuevaFactura4780"/>
    <x v="0"/>
    <x v="0"/>
    <x v="1"/>
    <x v="0"/>
    <x v="1"/>
    <n v="45.48"/>
    <n v="10"/>
    <n v="22.74"/>
    <n v="477.54"/>
    <d v="2019-03-01T00:00:00"/>
    <d v="1899-12-30T10:22:00"/>
    <s v="Tarjeta de crédito"/>
    <n v="454.8"/>
    <n v="22.74"/>
    <n v="4.8"/>
    <n v="3"/>
  </r>
  <r>
    <s v="NuevaFactura6993"/>
    <x v="1"/>
    <x v="1"/>
    <x v="0"/>
    <x v="0"/>
    <x v="5"/>
    <n v="92.49"/>
    <n v="5"/>
    <n v="23.122500000000002"/>
    <n v="485.57249999999999"/>
    <d v="2019-03-02T00:00:00"/>
    <d v="1899-12-30T16:35:00"/>
    <s v="Tarjeta de crédito"/>
    <n v="462.45"/>
    <n v="23.122499999999999"/>
    <n v="8.6"/>
    <n v="3"/>
  </r>
  <r>
    <s v="NuevaFactura5175"/>
    <x v="1"/>
    <x v="1"/>
    <x v="1"/>
    <x v="1"/>
    <x v="4"/>
    <n v="43.27"/>
    <n v="2"/>
    <n v="4.3270000000000008"/>
    <n v="90.867000000000004"/>
    <d v="2019-03-08T00:00:00"/>
    <d v="1899-12-30T16:53:00"/>
    <s v="Billetera electrónica"/>
    <n v="86.54"/>
    <n v="4.327"/>
    <n v="5.7"/>
    <n v="3"/>
  </r>
  <r>
    <s v="NuevaFactura1763"/>
    <x v="1"/>
    <x v="1"/>
    <x v="0"/>
    <x v="1"/>
    <x v="4"/>
    <n v="24.31"/>
    <n v="3"/>
    <n v="3.6464999999999996"/>
    <n v="76.576499999999996"/>
    <d v="2019-01-08T00:00:00"/>
    <d v="1899-12-30T19:09:00"/>
    <s v="Tarjeta de crédito"/>
    <n v="72.930000000000007"/>
    <n v="3.6465000000000001"/>
    <n v="4.3"/>
    <n v="1"/>
  </r>
  <r>
    <s v="NuevaFactura1804"/>
    <x v="0"/>
    <x v="0"/>
    <x v="0"/>
    <x v="0"/>
    <x v="5"/>
    <n v="53.65"/>
    <n v="7"/>
    <n v="18.7775"/>
    <n v="394.32749999999999"/>
    <d v="2019-02-10T00:00:00"/>
    <d v="1899-12-30T12:56:00"/>
    <s v="Billetera electrónica"/>
    <n v="375.55"/>
    <n v="18.7775"/>
    <n v="5.2"/>
    <n v="2"/>
  </r>
  <r>
    <s v="NuevaFactura6212"/>
    <x v="0"/>
    <x v="0"/>
    <x v="1"/>
    <x v="1"/>
    <x v="1"/>
    <n v="95.15"/>
    <n v="1"/>
    <n v="4.7575000000000003"/>
    <n v="99.907499999999999"/>
    <d v="2019-03-22T00:00:00"/>
    <d v="1899-12-30T14:00:00"/>
    <s v="Efectivo"/>
    <n v="95.15"/>
    <n v="4.7575000000000003"/>
    <n v="6"/>
    <n v="3"/>
  </r>
  <r>
    <s v="NuevaFactura7475"/>
    <x v="2"/>
    <x v="2"/>
    <x v="0"/>
    <x v="0"/>
    <x v="1"/>
    <n v="81.400000000000006"/>
    <n v="3"/>
    <n v="12.21"/>
    <n v="256.41000000000003"/>
    <d v="2019-02-09T00:00:00"/>
    <d v="1899-12-30T19:43:00"/>
    <s v="Efectivo"/>
    <n v="244.2"/>
    <n v="12.21"/>
    <n v="4.8"/>
    <n v="2"/>
  </r>
  <r>
    <s v="NuevaFactura4715"/>
    <x v="0"/>
    <x v="0"/>
    <x v="0"/>
    <x v="1"/>
    <x v="4"/>
    <n v="24.82"/>
    <n v="7"/>
    <n v="8.6870000000000012"/>
    <n v="182.42699999999999"/>
    <d v="2019-02-16T00:00:00"/>
    <d v="1899-12-30T10:33:00"/>
    <s v="Tarjeta de crédito"/>
    <n v="173.74"/>
    <n v="8.6869999999999994"/>
    <n v="7.1"/>
    <n v="2"/>
  </r>
  <r>
    <s v="NuevaFactura6165"/>
    <x v="0"/>
    <x v="0"/>
    <x v="0"/>
    <x v="1"/>
    <x v="5"/>
    <n v="21.48"/>
    <n v="2"/>
    <n v="2.1480000000000001"/>
    <n v="45.107999999999997"/>
    <d v="2019-02-27T00:00:00"/>
    <d v="1899-12-30T12:22:00"/>
    <s v="Billetera electrónica"/>
    <n v="42.96"/>
    <n v="2.1480000000000001"/>
    <n v="6.6"/>
    <n v="2"/>
  </r>
  <r>
    <s v="NuevaFactura7717"/>
    <x v="0"/>
    <x v="0"/>
    <x v="0"/>
    <x v="1"/>
    <x v="2"/>
    <n v="72.78"/>
    <n v="10"/>
    <n v="36.39"/>
    <n v="764.19"/>
    <d v="2019-02-03T00:00:00"/>
    <d v="1899-12-30T17:24:00"/>
    <s v="Efectivo"/>
    <n v="727.8"/>
    <n v="36.39"/>
    <n v="7.3"/>
    <n v="2"/>
  </r>
  <r>
    <s v="NuevaFactura8214"/>
    <x v="1"/>
    <x v="1"/>
    <x v="0"/>
    <x v="1"/>
    <x v="2"/>
    <n v="86.69"/>
    <n v="5"/>
    <n v="21.672499999999999"/>
    <n v="455.1225"/>
    <d v="2019-02-11T00:00:00"/>
    <d v="1899-12-30T18:38:00"/>
    <s v="Billetera electrónica"/>
    <n v="433.45"/>
    <n v="21.672499999999999"/>
    <n v="9.4"/>
    <n v="2"/>
  </r>
  <r>
    <s v="NuevaFactura3625"/>
    <x v="1"/>
    <x v="1"/>
    <x v="0"/>
    <x v="0"/>
    <x v="4"/>
    <n v="38.6"/>
    <n v="3"/>
    <n v="5.7900000000000009"/>
    <n v="121.59"/>
    <d v="2019-03-28T00:00:00"/>
    <d v="1899-12-30T13:57:00"/>
    <s v="Billetera electrónica"/>
    <n v="115.8"/>
    <n v="5.79"/>
    <n v="7.5"/>
    <n v="3"/>
  </r>
  <r>
    <s v="NuevaFactura8538"/>
    <x v="0"/>
    <x v="0"/>
    <x v="0"/>
    <x v="0"/>
    <x v="4"/>
    <n v="83.34"/>
    <n v="2"/>
    <n v="8.3340000000000014"/>
    <n v="175.01400000000001"/>
    <d v="2019-03-19T00:00:00"/>
    <d v="1899-12-30T13:37:00"/>
    <s v="Efectivo"/>
    <n v="166.68"/>
    <n v="8.3339999999999996"/>
    <n v="7.6"/>
    <n v="3"/>
  </r>
  <r>
    <s v="NuevaFactura1918"/>
    <x v="1"/>
    <x v="1"/>
    <x v="0"/>
    <x v="1"/>
    <x v="0"/>
    <n v="44.07"/>
    <n v="4"/>
    <n v="8.8140000000000001"/>
    <n v="185.09399999999999"/>
    <d v="2019-02-18T00:00:00"/>
    <d v="1899-12-30T16:28:00"/>
    <s v="Billetera electrónica"/>
    <n v="176.28"/>
    <n v="8.8140000000000001"/>
    <n v="8.4"/>
    <n v="2"/>
  </r>
  <r>
    <s v="NuevaFactura5853"/>
    <x v="2"/>
    <x v="2"/>
    <x v="1"/>
    <x v="1"/>
    <x v="3"/>
    <n v="83.78"/>
    <n v="8"/>
    <n v="33.512"/>
    <n v="703.75199999999995"/>
    <d v="2019-01-10T00:00:00"/>
    <d v="1899-12-30T14:49:00"/>
    <s v="Efectivo"/>
    <n v="670.24"/>
    <n v="33.512"/>
    <n v="5.0999999999999996"/>
    <n v="1"/>
  </r>
  <r>
    <s v="NuevaFactura2192"/>
    <x v="2"/>
    <x v="2"/>
    <x v="1"/>
    <x v="1"/>
    <x v="4"/>
    <n v="18.22"/>
    <n v="7"/>
    <n v="6.3769999999999998"/>
    <n v="133.917"/>
    <d v="2019-03-10T00:00:00"/>
    <d v="1899-12-30T14:04:00"/>
    <s v="Tarjeta de crédito"/>
    <n v="127.54"/>
    <n v="6.3769999999999998"/>
    <n v="6.6"/>
    <n v="3"/>
  </r>
  <r>
    <s v="NuevaFactura7540"/>
    <x v="2"/>
    <x v="2"/>
    <x v="0"/>
    <x v="1"/>
    <x v="0"/>
    <n v="69.37"/>
    <n v="9"/>
    <n v="31.216500000000003"/>
    <n v="655.54650000000004"/>
    <d v="2019-01-26T00:00:00"/>
    <d v="1899-12-30T19:14:00"/>
    <s v="Billetera electrónica"/>
    <n v="624.33000000000004"/>
    <n v="31.2165"/>
    <n v="4"/>
    <n v="1"/>
  </r>
  <r>
    <s v="NuevaFactura2783"/>
    <x v="1"/>
    <x v="1"/>
    <x v="0"/>
    <x v="1"/>
    <x v="4"/>
    <n v="50.49"/>
    <n v="9"/>
    <n v="22.720500000000001"/>
    <n v="477.13049999999998"/>
    <d v="2019-01-10T00:00:00"/>
    <d v="1899-12-30T17:16:00"/>
    <s v="Efectivo"/>
    <n v="454.41"/>
    <n v="22.720500000000001"/>
    <n v="5.4"/>
    <n v="1"/>
  </r>
  <r>
    <s v="NuevaFactura9921"/>
    <x v="0"/>
    <x v="0"/>
    <x v="1"/>
    <x v="1"/>
    <x v="1"/>
    <n v="78.31"/>
    <n v="3"/>
    <n v="11.746500000000001"/>
    <n v="246.6765"/>
    <d v="2019-03-05T00:00:00"/>
    <d v="1899-12-30T16:38:00"/>
    <s v="Billetera electrónica"/>
    <n v="234.93"/>
    <n v="11.746499999999999"/>
    <n v="5.4"/>
    <n v="3"/>
  </r>
  <r>
    <s v="NuevaFactura9620"/>
    <x v="0"/>
    <x v="0"/>
    <x v="1"/>
    <x v="0"/>
    <x v="0"/>
    <n v="68.709999999999994"/>
    <n v="3"/>
    <n v="10.3065"/>
    <n v="216.4365"/>
    <d v="2019-03-04T00:00:00"/>
    <d v="1899-12-30T10:05:00"/>
    <s v="Efectivo"/>
    <n v="206.13"/>
    <n v="10.3065"/>
    <n v="8.6999999999999993"/>
    <n v="3"/>
  </r>
  <r>
    <s v="NuevaFactura2341"/>
    <x v="1"/>
    <x v="1"/>
    <x v="1"/>
    <x v="0"/>
    <x v="5"/>
    <n v="37.549999999999997"/>
    <n v="10"/>
    <n v="18.775000000000002"/>
    <n v="394.27499999999998"/>
    <d v="2019-03-08T00:00:00"/>
    <d v="1899-12-30T20:01:00"/>
    <s v="Tarjeta de crédito"/>
    <n v="375.5"/>
    <n v="18.774999999999999"/>
    <n v="9.3000000000000007"/>
    <n v="3"/>
  </r>
  <r>
    <s v="NuevaFactura2174"/>
    <x v="0"/>
    <x v="0"/>
    <x v="1"/>
    <x v="1"/>
    <x v="0"/>
    <n v="70.010000000000005"/>
    <n v="5"/>
    <n v="17.502500000000001"/>
    <n v="367.55250000000001"/>
    <d v="2019-01-03T00:00:00"/>
    <d v="1899-12-30T11:36:00"/>
    <s v="Billetera electrónica"/>
    <n v="350.05"/>
    <n v="17.502500000000001"/>
    <n v="5.5"/>
    <n v="1"/>
  </r>
  <r>
    <s v="NuevaFactura8568"/>
    <x v="2"/>
    <x v="2"/>
    <x v="1"/>
    <x v="0"/>
    <x v="3"/>
    <n v="24.77"/>
    <n v="5"/>
    <n v="6.1924999999999999"/>
    <n v="130.04249999999999"/>
    <d v="2019-03-24T00:00:00"/>
    <d v="1899-12-30T18:27:00"/>
    <s v="Efectivo"/>
    <n v="123.85"/>
    <n v="6.1924999999999999"/>
    <n v="8.5"/>
    <n v="3"/>
  </r>
  <r>
    <s v="NuevaFactura8463"/>
    <x v="0"/>
    <x v="0"/>
    <x v="0"/>
    <x v="0"/>
    <x v="4"/>
    <n v="14.23"/>
    <n v="5"/>
    <n v="3.5575000000000006"/>
    <n v="74.707499999999996"/>
    <d v="2019-02-01T00:00:00"/>
    <d v="1899-12-30T10:08:00"/>
    <s v="Tarjeta de crédito"/>
    <n v="71.150000000000006"/>
    <n v="3.5575000000000001"/>
    <n v="4.4000000000000004"/>
    <n v="2"/>
  </r>
  <r>
    <s v="NuevaFactura4101"/>
    <x v="0"/>
    <x v="0"/>
    <x v="1"/>
    <x v="0"/>
    <x v="4"/>
    <n v="10.96"/>
    <n v="10"/>
    <n v="5.48"/>
    <n v="115.08"/>
    <d v="2019-02-02T00:00:00"/>
    <d v="1899-12-30T20:48:00"/>
    <s v="Billetera electrónica"/>
    <n v="109.6"/>
    <n v="5.48"/>
    <n v="6"/>
    <n v="2"/>
  </r>
  <r>
    <s v="NuevaFactura9644"/>
    <x v="2"/>
    <x v="2"/>
    <x v="1"/>
    <x v="0"/>
    <x v="5"/>
    <n v="41.09"/>
    <n v="10"/>
    <n v="20.545000000000002"/>
    <n v="431.44499999999999"/>
    <d v="2019-02-28T00:00:00"/>
    <d v="1899-12-30T14:42:00"/>
    <s v="Efectivo"/>
    <n v="410.9"/>
    <n v="20.545000000000002"/>
    <n v="7.3"/>
    <n v="2"/>
  </r>
  <r>
    <s v="NuevaFactura5601"/>
    <x v="0"/>
    <x v="0"/>
    <x v="1"/>
    <x v="1"/>
    <x v="1"/>
    <n v="26.23"/>
    <n v="9"/>
    <n v="11.8035"/>
    <n v="247.87350000000001"/>
    <d v="2019-01-25T00:00:00"/>
    <d v="1899-12-30T20:24:00"/>
    <s v="Billetera electrónica"/>
    <n v="236.07"/>
    <n v="11.8035"/>
    <n v="5.9"/>
    <n v="1"/>
  </r>
  <r>
    <s v="NuevaFactura8638"/>
    <x v="1"/>
    <x v="1"/>
    <x v="1"/>
    <x v="1"/>
    <x v="1"/>
    <n v="11.81"/>
    <n v="5"/>
    <n v="2.9525000000000006"/>
    <n v="62.002499999999998"/>
    <d v="2019-02-17T00:00:00"/>
    <d v="1899-12-30T18:06:00"/>
    <s v="Efectivo"/>
    <n v="59.05"/>
    <n v="2.9525000000000001"/>
    <n v="9.4"/>
    <n v="2"/>
  </r>
  <r>
    <s v="NuevaFactura4826"/>
    <x v="2"/>
    <x v="2"/>
    <x v="1"/>
    <x v="0"/>
    <x v="5"/>
    <n v="41.09"/>
    <n v="10"/>
    <n v="20.545000000000002"/>
    <n v="431.44499999999999"/>
    <d v="2019-02-28T00:00:00"/>
    <d v="1899-12-30T14:42:00"/>
    <s v="Efectivo"/>
    <n v="410.9"/>
    <n v="20.545000000000002"/>
    <n v="7.3"/>
    <n v="2"/>
  </r>
  <r>
    <s v="NuevaFactura9927"/>
    <x v="1"/>
    <x v="1"/>
    <x v="0"/>
    <x v="0"/>
    <x v="5"/>
    <n v="54.07"/>
    <n v="9"/>
    <n v="24.331500000000002"/>
    <n v="510.9615"/>
    <d v="2019-01-27T00:00:00"/>
    <d v="1899-12-30T14:55:00"/>
    <s v="Billetera electrónica"/>
    <n v="486.63"/>
    <n v="24.331499999999998"/>
    <n v="9.5"/>
    <n v="1"/>
  </r>
  <r>
    <s v="NuevaFactura2746"/>
    <x v="0"/>
    <x v="0"/>
    <x v="1"/>
    <x v="1"/>
    <x v="1"/>
    <n v="99.55"/>
    <n v="7"/>
    <n v="34.842500000000001"/>
    <n v="731.6925"/>
    <d v="2019-03-14T00:00:00"/>
    <d v="1899-12-30T12:07:00"/>
    <s v="Efectivo"/>
    <n v="696.85"/>
    <n v="34.842500000000001"/>
    <n v="7.6"/>
    <n v="3"/>
  </r>
  <r>
    <s v="NuevaFactura9579"/>
    <x v="1"/>
    <x v="1"/>
    <x v="0"/>
    <x v="0"/>
    <x v="1"/>
    <n v="44.84"/>
    <n v="9"/>
    <n v="20.178000000000004"/>
    <n v="423.738"/>
    <d v="2019-01-14T00:00:00"/>
    <d v="1899-12-30T14:00:00"/>
    <s v="Tarjeta de crédito"/>
    <n v="403.56"/>
    <n v="20.178000000000001"/>
    <n v="7.5"/>
    <n v="1"/>
  </r>
  <r>
    <s v="NuevaFactura3848"/>
    <x v="0"/>
    <x v="0"/>
    <x v="1"/>
    <x v="0"/>
    <x v="2"/>
    <n v="45.68"/>
    <n v="10"/>
    <n v="22.840000000000003"/>
    <n v="479.64"/>
    <d v="2019-01-19T00:00:00"/>
    <d v="1899-12-30T19:30:00"/>
    <s v="Billetera electrónica"/>
    <n v="456.8"/>
    <n v="22.84"/>
    <n v="5.7"/>
    <n v="1"/>
  </r>
  <r>
    <s v="NuevaFactura9996"/>
    <x v="0"/>
    <x v="0"/>
    <x v="0"/>
    <x v="0"/>
    <x v="0"/>
    <n v="47.67"/>
    <n v="4"/>
    <n v="9.5340000000000007"/>
    <n v="200.214"/>
    <d v="2019-03-12T00:00:00"/>
    <d v="1899-12-30T14:21:00"/>
    <s v="Efectivo"/>
    <n v="190.68"/>
    <n v="9.5340000000000007"/>
    <n v="9.1"/>
    <n v="3"/>
  </r>
  <r>
    <s v="NuevaFactura5965"/>
    <x v="2"/>
    <x v="2"/>
    <x v="1"/>
    <x v="0"/>
    <x v="0"/>
    <n v="84.09"/>
    <n v="9"/>
    <n v="37.840500000000006"/>
    <n v="794.65049999999997"/>
    <d v="2019-02-11T00:00:00"/>
    <d v="1899-12-30T10:54:00"/>
    <s v="Efectivo"/>
    <n v="756.81"/>
    <n v="37.840499999999999"/>
    <n v="8"/>
    <n v="2"/>
  </r>
  <r>
    <s v="NuevaFactura5174"/>
    <x v="0"/>
    <x v="0"/>
    <x v="0"/>
    <x v="1"/>
    <x v="3"/>
    <n v="12.76"/>
    <n v="2"/>
    <n v="1.276"/>
    <n v="26.795999999999999"/>
    <d v="2019-01-08T00:00:00"/>
    <d v="1899-12-30T18:06:00"/>
    <s v="Billetera electrónica"/>
    <n v="25.52"/>
    <n v="1.276"/>
    <n v="7.8"/>
    <n v="1"/>
  </r>
  <r>
    <s v="NuevaFactura8939"/>
    <x v="1"/>
    <x v="1"/>
    <x v="1"/>
    <x v="0"/>
    <x v="0"/>
    <n v="46.26"/>
    <n v="6"/>
    <n v="13.878"/>
    <n v="291.43799999999999"/>
    <d v="2019-03-08T00:00:00"/>
    <d v="1899-12-30T17:11:00"/>
    <s v="Tarjeta de crédito"/>
    <n v="277.56"/>
    <n v="13.878"/>
    <n v="9.5"/>
    <n v="3"/>
  </r>
  <r>
    <s v="NuevaFactura4009"/>
    <x v="1"/>
    <x v="1"/>
    <x v="0"/>
    <x v="0"/>
    <x v="3"/>
    <n v="70.19"/>
    <n v="9"/>
    <n v="31.585500000000003"/>
    <n v="663.29549999999995"/>
    <d v="2019-01-25T00:00:00"/>
    <d v="1899-12-30T13:38:00"/>
    <s v="Efectivo"/>
    <n v="631.71"/>
    <n v="31.5855"/>
    <n v="6.7"/>
    <n v="1"/>
  </r>
  <r>
    <s v="NuevaFactura3257"/>
    <x v="1"/>
    <x v="1"/>
    <x v="1"/>
    <x v="0"/>
    <x v="1"/>
    <n v="84.05"/>
    <n v="3"/>
    <n v="12.6075"/>
    <n v="264.75749999999999"/>
    <d v="2019-01-23T00:00:00"/>
    <d v="1899-12-30T13:29:00"/>
    <s v="Efectivo"/>
    <n v="252.15"/>
    <n v="12.6075"/>
    <n v="9.8000000000000007"/>
    <n v="1"/>
  </r>
  <r>
    <s v="NuevaFactura4954"/>
    <x v="1"/>
    <x v="1"/>
    <x v="0"/>
    <x v="0"/>
    <x v="4"/>
    <n v="87.1"/>
    <n v="10"/>
    <n v="43.550000000000004"/>
    <n v="914.55"/>
    <d v="2019-02-12T00:00:00"/>
    <d v="1899-12-30T14:45:00"/>
    <s v="Tarjeta de crédito"/>
    <n v="871"/>
    <n v="43.55"/>
    <n v="9.9"/>
    <n v="2"/>
  </r>
  <r>
    <s v="NuevaFactura7677"/>
    <x v="1"/>
    <x v="1"/>
    <x v="0"/>
    <x v="1"/>
    <x v="4"/>
    <n v="17.440000000000001"/>
    <n v="5"/>
    <n v="4.3600000000000003"/>
    <n v="91.56"/>
    <d v="2019-01-15T00:00:00"/>
    <d v="1899-12-30T19:25:00"/>
    <s v="Efectivo"/>
    <n v="87.2"/>
    <n v="4.3600000000000003"/>
    <n v="8.1"/>
    <n v="1"/>
  </r>
  <r>
    <s v="NuevaFactura3256"/>
    <x v="1"/>
    <x v="1"/>
    <x v="0"/>
    <x v="1"/>
    <x v="4"/>
    <n v="91.4"/>
    <n v="7"/>
    <n v="31.990000000000006"/>
    <n v="671.79"/>
    <d v="2019-02-03T00:00:00"/>
    <d v="1899-12-30T10:19:00"/>
    <s v="Efectivo"/>
    <n v="639.79999999999995"/>
    <n v="31.99"/>
    <n v="9.5"/>
    <n v="2"/>
  </r>
  <r>
    <s v="NuevaFactura8447"/>
    <x v="1"/>
    <x v="1"/>
    <x v="0"/>
    <x v="1"/>
    <x v="2"/>
    <n v="35.81"/>
    <n v="5"/>
    <n v="8.9525000000000006"/>
    <n v="188.0025"/>
    <d v="2019-02-06T00:00:00"/>
    <d v="1899-12-30T18:44:00"/>
    <s v="Billetera electrónica"/>
    <n v="179.05"/>
    <n v="8.9525000000000006"/>
    <n v="7.9"/>
    <n v="2"/>
  </r>
  <r>
    <s v="NuevaFactura5134"/>
    <x v="0"/>
    <x v="0"/>
    <x v="0"/>
    <x v="0"/>
    <x v="1"/>
    <n v="62.48"/>
    <n v="1"/>
    <n v="3.1240000000000001"/>
    <n v="65.603999999999999"/>
    <d v="2019-02-18T00:00:00"/>
    <d v="1899-12-30T20:29:00"/>
    <s v="Efectivo"/>
    <n v="62.48"/>
    <n v="3.1240000000000001"/>
    <n v="4.7"/>
    <n v="2"/>
  </r>
  <r>
    <s v="NuevaFactura5221"/>
    <x v="2"/>
    <x v="2"/>
    <x v="0"/>
    <x v="1"/>
    <x v="1"/>
    <n v="18.93"/>
    <n v="6"/>
    <n v="5.6790000000000003"/>
    <n v="119.259"/>
    <d v="2019-02-10T00:00:00"/>
    <d v="1899-12-30T12:45:00"/>
    <s v="Tarjeta de crédito"/>
    <n v="113.58"/>
    <n v="5.6790000000000003"/>
    <n v="8.1"/>
    <n v="2"/>
  </r>
  <r>
    <s v="NuevaFactura5145"/>
    <x v="0"/>
    <x v="0"/>
    <x v="0"/>
    <x v="1"/>
    <x v="5"/>
    <n v="41.28"/>
    <n v="3"/>
    <n v="6.1920000000000002"/>
    <n v="130.03200000000001"/>
    <d v="2019-03-26T00:00:00"/>
    <d v="1899-12-30T18:37:00"/>
    <s v="Tarjeta de crédito"/>
    <n v="123.84"/>
    <n v="6.1920000000000002"/>
    <n v="8.5"/>
    <n v="3"/>
  </r>
  <r>
    <s v="NuevaFactura3281"/>
    <x v="2"/>
    <x v="2"/>
    <x v="1"/>
    <x v="0"/>
    <x v="0"/>
    <n v="84.09"/>
    <n v="9"/>
    <n v="37.840500000000006"/>
    <n v="794.65049999999997"/>
    <d v="2019-02-11T00:00:00"/>
    <d v="1899-12-30T10:54:00"/>
    <s v="Efectivo"/>
    <n v="756.81"/>
    <n v="37.840499999999999"/>
    <n v="8"/>
    <n v="2"/>
  </r>
  <r>
    <s v="NuevaFactura4423"/>
    <x v="2"/>
    <x v="2"/>
    <x v="1"/>
    <x v="1"/>
    <x v="2"/>
    <n v="37.479999999999997"/>
    <n v="3"/>
    <n v="5.6219999999999999"/>
    <n v="118.062"/>
    <d v="2019-01-20T00:00:00"/>
    <d v="1899-12-30T13:45:00"/>
    <s v="Tarjeta de crédito"/>
    <n v="112.44"/>
    <n v="5.6219999999999999"/>
    <n v="7.7"/>
    <n v="1"/>
  </r>
  <r>
    <s v="NuevaFactura9186"/>
    <x v="1"/>
    <x v="1"/>
    <x v="0"/>
    <x v="1"/>
    <x v="4"/>
    <n v="24.31"/>
    <n v="3"/>
    <n v="3.6464999999999996"/>
    <n v="76.576499999999996"/>
    <d v="2019-01-08T00:00:00"/>
    <d v="1899-12-30T19:09:00"/>
    <s v="Tarjeta de crédito"/>
    <n v="72.930000000000007"/>
    <n v="3.6465000000000001"/>
    <n v="4.3"/>
    <n v="1"/>
  </r>
  <r>
    <s v="NuevaFactura3644"/>
    <x v="0"/>
    <x v="0"/>
    <x v="0"/>
    <x v="1"/>
    <x v="2"/>
    <n v="70.739999999999995"/>
    <n v="4"/>
    <n v="14.148"/>
    <n v="297.108"/>
    <d v="2019-01-05T00:00:00"/>
    <d v="1899-12-30T16:05:00"/>
    <s v="Tarjeta de crédito"/>
    <n v="282.95999999999998"/>
    <n v="14.148"/>
    <n v="4.4000000000000004"/>
    <n v="1"/>
  </r>
  <r>
    <s v="NuevaFactura5523"/>
    <x v="1"/>
    <x v="1"/>
    <x v="0"/>
    <x v="1"/>
    <x v="4"/>
    <n v="50.49"/>
    <n v="9"/>
    <n v="22.720500000000001"/>
    <n v="477.13049999999998"/>
    <d v="2019-01-10T00:00:00"/>
    <d v="1899-12-30T17:16:00"/>
    <s v="Efectivo"/>
    <n v="454.41"/>
    <n v="22.720500000000001"/>
    <n v="5.4"/>
    <n v="1"/>
  </r>
  <r>
    <s v="NuevaFactura3501"/>
    <x v="0"/>
    <x v="0"/>
    <x v="0"/>
    <x v="1"/>
    <x v="1"/>
    <n v="20.77"/>
    <n v="4"/>
    <n v="4.1539999999999999"/>
    <n v="87.233999999999995"/>
    <d v="2019-01-31T00:00:00"/>
    <d v="1899-12-30T13:47:00"/>
    <s v="Efectivo"/>
    <n v="83.08"/>
    <n v="4.1539999999999999"/>
    <n v="4.7"/>
    <n v="1"/>
  </r>
  <r>
    <s v="NuevaFactura6019"/>
    <x v="2"/>
    <x v="2"/>
    <x v="0"/>
    <x v="0"/>
    <x v="2"/>
    <n v="86.72"/>
    <n v="1"/>
    <n v="4.3360000000000003"/>
    <n v="91.055999999999997"/>
    <d v="2019-01-17T00:00:00"/>
    <d v="1899-12-30T18:45:00"/>
    <s v="Billetera electrónica"/>
    <n v="86.72"/>
    <n v="4.3360000000000003"/>
    <n v="7.9"/>
    <n v="1"/>
  </r>
  <r>
    <s v="NuevaFactura9182"/>
    <x v="2"/>
    <x v="2"/>
    <x v="0"/>
    <x v="1"/>
    <x v="3"/>
    <n v="99.96"/>
    <n v="9"/>
    <n v="44.981999999999999"/>
    <n v="944.62199999999996"/>
    <d v="2019-03-09T00:00:00"/>
    <d v="1899-12-30T17:26:00"/>
    <s v="Tarjeta de crédito"/>
    <n v="899.64"/>
    <n v="44.981999999999999"/>
    <n v="4.2"/>
    <n v="3"/>
  </r>
  <r>
    <s v="NuevaFactura1472"/>
    <x v="2"/>
    <x v="2"/>
    <x v="0"/>
    <x v="1"/>
    <x v="3"/>
    <n v="79.930000000000007"/>
    <n v="6"/>
    <n v="23.979000000000003"/>
    <n v="503.55900000000003"/>
    <d v="2019-01-31T00:00:00"/>
    <d v="1899-12-30T14:04:00"/>
    <s v="Efectivo"/>
    <n v="479.58"/>
    <n v="23.978999999999999"/>
    <n v="5.5"/>
    <n v="1"/>
  </r>
  <r>
    <s v="NuevaFactura8138"/>
    <x v="2"/>
    <x v="2"/>
    <x v="0"/>
    <x v="0"/>
    <x v="4"/>
    <n v="20.87"/>
    <n v="3"/>
    <n v="3.1305000000000001"/>
    <n v="65.740499999999997"/>
    <d v="2019-03-20T00:00:00"/>
    <d v="1899-12-30T13:53:00"/>
    <s v="Tarjeta de crédito"/>
    <n v="62.61"/>
    <n v="3.1305000000000001"/>
    <n v="8"/>
    <n v="3"/>
  </r>
  <r>
    <s v="NuevaFactura7390"/>
    <x v="2"/>
    <x v="2"/>
    <x v="0"/>
    <x v="1"/>
    <x v="0"/>
    <n v="42.57"/>
    <n v="8"/>
    <n v="17.028000000000002"/>
    <n v="357.58800000000002"/>
    <d v="2019-02-25T00:00:00"/>
    <d v="1899-12-30T14:12:00"/>
    <s v="Billetera electrónica"/>
    <n v="340.56"/>
    <n v="17.027999999999999"/>
    <n v="5.6"/>
    <n v="2"/>
  </r>
  <r>
    <s v="NuevaFactura5701"/>
    <x v="0"/>
    <x v="0"/>
    <x v="1"/>
    <x v="0"/>
    <x v="3"/>
    <n v="40.229999999999997"/>
    <n v="7"/>
    <n v="14.080499999999999"/>
    <n v="295.69049999999999"/>
    <d v="2019-03-30T00:00:00"/>
    <d v="1899-12-30T13:22:00"/>
    <s v="Efectivo"/>
    <n v="281.61"/>
    <n v="14.080500000000001"/>
    <n v="9.6"/>
    <n v="3"/>
  </r>
  <r>
    <s v="NuevaFactura3659"/>
    <x v="2"/>
    <x v="2"/>
    <x v="0"/>
    <x v="0"/>
    <x v="3"/>
    <n v="16.489999999999998"/>
    <n v="2"/>
    <n v="1.649"/>
    <n v="34.628999999999998"/>
    <d v="2019-02-05T00:00:00"/>
    <d v="1899-12-30T11:32:00"/>
    <s v="Billetera electrónica"/>
    <n v="32.979999999999997"/>
    <n v="1.649"/>
    <n v="4.5999999999999996"/>
    <n v="2"/>
  </r>
  <r>
    <s v="NuevaFactura3379"/>
    <x v="2"/>
    <x v="2"/>
    <x v="1"/>
    <x v="0"/>
    <x v="1"/>
    <n v="23.65"/>
    <n v="4"/>
    <n v="4.7299999999999995"/>
    <n v="99.33"/>
    <d v="2019-01-30T00:00:00"/>
    <d v="1899-12-30T13:32:00"/>
    <s v="Tarjeta de crédito"/>
    <n v="94.6"/>
    <n v="4.7300000000000004"/>
    <n v="4"/>
    <n v="1"/>
  </r>
  <r>
    <s v="NuevaFactura1583"/>
    <x v="0"/>
    <x v="0"/>
    <x v="1"/>
    <x v="0"/>
    <x v="0"/>
    <n v="79.739999999999995"/>
    <n v="1"/>
    <n v="3.9870000000000001"/>
    <n v="83.727000000000004"/>
    <d v="2019-03-06T00:00:00"/>
    <d v="1899-12-30T10:36:00"/>
    <s v="Billetera electrónica"/>
    <n v="79.739999999999995"/>
    <n v="3.9870000000000001"/>
    <n v="7.3"/>
    <n v="3"/>
  </r>
  <r>
    <s v="NuevaFactura3833"/>
    <x v="0"/>
    <x v="0"/>
    <x v="0"/>
    <x v="0"/>
    <x v="1"/>
    <n v="74.22"/>
    <n v="10"/>
    <n v="37.110000000000007"/>
    <n v="779.31"/>
    <d v="2019-01-01T00:00:00"/>
    <d v="1899-12-30T14:42:00"/>
    <s v="Tarjeta de crédito"/>
    <n v="742.2"/>
    <n v="37.11"/>
    <n v="4.3"/>
    <n v="1"/>
  </r>
  <r>
    <s v="NuevaFactura3173"/>
    <x v="1"/>
    <x v="1"/>
    <x v="0"/>
    <x v="1"/>
    <x v="1"/>
    <n v="12.05"/>
    <n v="5"/>
    <n v="3.0125000000000002"/>
    <n v="63.262500000000003"/>
    <d v="2019-02-16T00:00:00"/>
    <d v="1899-12-30T15:53:00"/>
    <s v="Billetera electrónica"/>
    <n v="60.25"/>
    <n v="3.0125000000000002"/>
    <n v="5.5"/>
    <n v="2"/>
  </r>
  <r>
    <s v="NuevaFactura6569"/>
    <x v="0"/>
    <x v="0"/>
    <x v="1"/>
    <x v="1"/>
    <x v="5"/>
    <n v="51.94"/>
    <n v="3"/>
    <n v="7.7910000000000004"/>
    <n v="163.61099999999999"/>
    <d v="2019-02-15T00:00:00"/>
    <d v="1899-12-30T15:21:00"/>
    <s v="Efectivo"/>
    <n v="155.82"/>
    <n v="7.7910000000000004"/>
    <n v="7.9"/>
    <n v="2"/>
  </r>
  <r>
    <s v="NuevaFactura4640"/>
    <x v="1"/>
    <x v="1"/>
    <x v="0"/>
    <x v="0"/>
    <x v="5"/>
    <n v="12.54"/>
    <n v="1"/>
    <n v="0.627"/>
    <n v="13.167"/>
    <d v="2019-02-21T00:00:00"/>
    <d v="1899-12-30T12:38:00"/>
    <s v="Efectivo"/>
    <n v="12.54"/>
    <n v="0.627"/>
    <n v="8.1999999999999993"/>
    <n v="2"/>
  </r>
  <r>
    <s v="NuevaFactura5935"/>
    <x v="0"/>
    <x v="0"/>
    <x v="1"/>
    <x v="1"/>
    <x v="3"/>
    <n v="86.31"/>
    <n v="7"/>
    <n v="30.208500000000004"/>
    <n v="634.37850000000003"/>
    <d v="2019-02-08T00:00:00"/>
    <d v="1899-12-30T10:37:00"/>
    <s v="Billetera electrónica"/>
    <n v="604.16999999999996"/>
    <n v="30.208500000000001"/>
    <n v="5.3"/>
    <n v="2"/>
  </r>
  <r>
    <s v="NuevaFactura1472"/>
    <x v="0"/>
    <x v="0"/>
    <x v="1"/>
    <x v="0"/>
    <x v="2"/>
    <n v="93.69"/>
    <n v="7"/>
    <n v="32.791499999999999"/>
    <n v="688.62149999999997"/>
    <d v="2019-03-10T00:00:00"/>
    <d v="1899-12-30T18:44:00"/>
    <s v="Tarjeta de crédito"/>
    <n v="655.83"/>
    <n v="32.791499999999999"/>
    <n v="4.5"/>
    <n v="3"/>
  </r>
  <r>
    <s v="NuevaFactura5169"/>
    <x v="2"/>
    <x v="2"/>
    <x v="1"/>
    <x v="0"/>
    <x v="4"/>
    <n v="71.2"/>
    <n v="1"/>
    <n v="3.5600000000000005"/>
    <n v="74.760000000000005"/>
    <d v="2019-01-05T00:00:00"/>
    <d v="1899-12-30T20:40:00"/>
    <s v="Tarjeta de crédito"/>
    <n v="71.2"/>
    <n v="3.56"/>
    <n v="9.1999999999999993"/>
    <n v="1"/>
  </r>
  <r>
    <s v="NuevaFactura7921"/>
    <x v="1"/>
    <x v="1"/>
    <x v="0"/>
    <x v="0"/>
    <x v="5"/>
    <n v="97.21"/>
    <n v="10"/>
    <n v="48.604999999999997"/>
    <n v="1020.705"/>
    <d v="2019-02-08T00:00:00"/>
    <d v="1899-12-30T13:00:00"/>
    <s v="Tarjeta de crédito"/>
    <n v="972.1"/>
    <n v="48.604999999999997"/>
    <n v="8.6999999999999993"/>
    <n v="2"/>
  </r>
  <r>
    <s v="NuevaFactura1052"/>
    <x v="0"/>
    <x v="0"/>
    <x v="1"/>
    <x v="1"/>
    <x v="3"/>
    <n v="60.87"/>
    <n v="2"/>
    <n v="6.0869999999999997"/>
    <n v="127.827"/>
    <d v="2019-03-09T00:00:00"/>
    <d v="1899-12-30T12:37:00"/>
    <s v="Billetera electrónica"/>
    <n v="121.74"/>
    <n v="6.0869999999999997"/>
    <n v="8.6999999999999993"/>
    <n v="3"/>
  </r>
  <r>
    <s v="NuevaFactura7070"/>
    <x v="2"/>
    <x v="2"/>
    <x v="0"/>
    <x v="1"/>
    <x v="4"/>
    <n v="79.91"/>
    <n v="3"/>
    <n v="11.986499999999999"/>
    <n v="251.7165"/>
    <d v="2019-03-20T00:00:00"/>
    <d v="1899-12-30T19:28:00"/>
    <s v="Tarjeta de crédito"/>
    <n v="239.73"/>
    <n v="11.986499999999999"/>
    <n v="5"/>
    <n v="3"/>
  </r>
  <r>
    <s v="NuevaFactura4233"/>
    <x v="1"/>
    <x v="1"/>
    <x v="0"/>
    <x v="1"/>
    <x v="4"/>
    <n v="38.47"/>
    <n v="8"/>
    <n v="15.388"/>
    <n v="323.14800000000002"/>
    <d v="2019-01-23T00:00:00"/>
    <d v="1899-12-30T11:51:00"/>
    <s v="Efectivo"/>
    <n v="307.76"/>
    <n v="15.388"/>
    <n v="7.7"/>
    <n v="1"/>
  </r>
  <r>
    <s v="NuevaFactura8399"/>
    <x v="2"/>
    <x v="2"/>
    <x v="1"/>
    <x v="1"/>
    <x v="3"/>
    <n v="25.31"/>
    <n v="2"/>
    <n v="2.5310000000000001"/>
    <n v="53.151000000000003"/>
    <d v="2019-03-02T00:00:00"/>
    <d v="1899-12-30T19:26:00"/>
    <s v="Billetera electrónica"/>
    <n v="50.62"/>
    <n v="2.5310000000000001"/>
    <n v="7.2"/>
    <n v="3"/>
  </r>
  <r>
    <s v="NuevaFactura4516"/>
    <x v="1"/>
    <x v="1"/>
    <x v="0"/>
    <x v="1"/>
    <x v="3"/>
    <n v="17.14"/>
    <n v="7"/>
    <n v="5.9990000000000006"/>
    <n v="125.979"/>
    <d v="2019-01-16T00:00:00"/>
    <d v="1899-12-30T12:07:00"/>
    <s v="Tarjeta de crédito"/>
    <n v="119.98"/>
    <n v="5.9989999999999997"/>
    <n v="7.9"/>
    <n v="1"/>
  </r>
  <r>
    <s v="NuevaFactura9300"/>
    <x v="0"/>
    <x v="0"/>
    <x v="1"/>
    <x v="1"/>
    <x v="1"/>
    <n v="38.6"/>
    <n v="1"/>
    <n v="1.9300000000000002"/>
    <n v="40.53"/>
    <d v="2019-01-29T00:00:00"/>
    <d v="1899-12-30T11:26:00"/>
    <s v="Billetera electrónica"/>
    <n v="38.6"/>
    <n v="1.93"/>
    <n v="6.7"/>
    <n v="1"/>
  </r>
  <r>
    <s v="NuevaFactura6335"/>
    <x v="0"/>
    <x v="0"/>
    <x v="1"/>
    <x v="0"/>
    <x v="4"/>
    <n v="56.56"/>
    <n v="5"/>
    <n v="14.14"/>
    <n v="296.94"/>
    <d v="2019-03-22T00:00:00"/>
    <d v="1899-12-30T19:06:00"/>
    <s v="Tarjeta de crédito"/>
    <n v="282.8"/>
    <n v="14.14"/>
    <n v="4.5"/>
    <n v="3"/>
  </r>
  <r>
    <s v="NuevaFactura7511"/>
    <x v="1"/>
    <x v="1"/>
    <x v="0"/>
    <x v="0"/>
    <x v="4"/>
    <n v="98.52"/>
    <n v="10"/>
    <n v="49.26"/>
    <n v="1034.46"/>
    <d v="2019-01-30T00:00:00"/>
    <d v="1899-12-30T20:23:00"/>
    <s v="Billetera electrónica"/>
    <n v="985.2"/>
    <n v="49.26"/>
    <n v="4.5"/>
    <n v="1"/>
  </r>
  <r>
    <s v="NuevaFactura5633"/>
    <x v="0"/>
    <x v="0"/>
    <x v="0"/>
    <x v="0"/>
    <x v="5"/>
    <n v="96.7"/>
    <n v="5"/>
    <n v="24.175000000000001"/>
    <n v="507.67500000000001"/>
    <d v="2019-01-14T00:00:00"/>
    <d v="1899-12-30T12:52:00"/>
    <s v="Billetera electrónica"/>
    <n v="483.5"/>
    <n v="24.175000000000001"/>
    <n v="7"/>
    <n v="1"/>
  </r>
  <r>
    <s v="NuevaFactura1045"/>
    <x v="2"/>
    <x v="2"/>
    <x v="0"/>
    <x v="1"/>
    <x v="4"/>
    <n v="53.72"/>
    <n v="1"/>
    <n v="2.6859999999999999"/>
    <n v="56.405999999999999"/>
    <d v="2019-03-01T00:00:00"/>
    <d v="1899-12-30T20:03:00"/>
    <s v="Billetera electrónica"/>
    <n v="53.72"/>
    <n v="2.6859999999999999"/>
    <n v="6.4"/>
    <n v="3"/>
  </r>
  <r>
    <s v="NuevaFactura4881"/>
    <x v="1"/>
    <x v="1"/>
    <x v="0"/>
    <x v="1"/>
    <x v="5"/>
    <n v="48.71"/>
    <n v="1"/>
    <n v="2.4355000000000002"/>
    <n v="51.145499999999998"/>
    <d v="2019-03-26T00:00:00"/>
    <d v="1899-12-30T19:20:00"/>
    <s v="Efectivo"/>
    <n v="48.71"/>
    <n v="2.4355000000000002"/>
    <n v="4.0999999999999996"/>
    <n v="3"/>
  </r>
  <r>
    <s v="NuevaFactura2644"/>
    <x v="1"/>
    <x v="1"/>
    <x v="1"/>
    <x v="0"/>
    <x v="3"/>
    <n v="83.06"/>
    <n v="7"/>
    <n v="29.071000000000005"/>
    <n v="610.49099999999999"/>
    <d v="2019-03-05T00:00:00"/>
    <d v="1899-12-30T14:31:00"/>
    <s v="Billetera electrónica"/>
    <n v="581.41999999999996"/>
    <n v="29.071000000000002"/>
    <n v="4"/>
    <n v="3"/>
  </r>
  <r>
    <s v="NuevaFactura2545"/>
    <x v="2"/>
    <x v="2"/>
    <x v="1"/>
    <x v="1"/>
    <x v="1"/>
    <n v="27.5"/>
    <n v="3"/>
    <n v="4.125"/>
    <n v="86.625"/>
    <d v="2019-03-01T00:00:00"/>
    <d v="1899-12-30T15:40:00"/>
    <s v="Billetera electrónica"/>
    <n v="82.5"/>
    <n v="4.125"/>
    <n v="6.5"/>
    <n v="3"/>
  </r>
  <r>
    <s v="NuevaFactura1387"/>
    <x v="2"/>
    <x v="2"/>
    <x v="0"/>
    <x v="0"/>
    <x v="3"/>
    <n v="88.43"/>
    <n v="8"/>
    <n v="35.372000000000007"/>
    <n v="742.81200000000001"/>
    <d v="2019-03-22T00:00:00"/>
    <d v="1899-12-30T19:35:00"/>
    <s v="Tarjeta de crédito"/>
    <n v="707.44"/>
    <n v="35.372"/>
    <n v="4.3"/>
    <n v="3"/>
  </r>
  <r>
    <s v="NuevaFactura9412"/>
    <x v="2"/>
    <x v="2"/>
    <x v="0"/>
    <x v="1"/>
    <x v="2"/>
    <n v="60.38"/>
    <n v="10"/>
    <n v="30.190000000000005"/>
    <n v="633.99"/>
    <d v="2019-02-12T00:00:00"/>
    <d v="1899-12-30T16:19:00"/>
    <s v="Efectivo"/>
    <n v="603.79999999999995"/>
    <n v="30.19"/>
    <n v="6"/>
    <n v="2"/>
  </r>
  <r>
    <s v="NuevaFactura1618"/>
    <x v="2"/>
    <x v="2"/>
    <x v="1"/>
    <x v="1"/>
    <x v="2"/>
    <n v="99.7"/>
    <n v="3"/>
    <n v="14.955000000000002"/>
    <n v="314.05500000000001"/>
    <d v="2019-03-18T00:00:00"/>
    <d v="1899-12-30T11:29:00"/>
    <s v="Billetera electrónica"/>
    <n v="299.10000000000002"/>
    <n v="14.955"/>
    <n v="4.7"/>
    <n v="3"/>
  </r>
  <r>
    <s v="NuevaFactura8640"/>
    <x v="2"/>
    <x v="2"/>
    <x v="1"/>
    <x v="1"/>
    <x v="2"/>
    <n v="68.97"/>
    <n v="3"/>
    <n v="10.345500000000001"/>
    <n v="217.25550000000001"/>
    <d v="2019-02-22T00:00:00"/>
    <d v="1899-12-30T11:26:00"/>
    <s v="Billetera electrónica"/>
    <n v="206.91"/>
    <n v="10.345499999999999"/>
    <n v="8.6999999999999993"/>
    <n v="2"/>
  </r>
  <r>
    <s v="NuevaFactura4032"/>
    <x v="0"/>
    <x v="0"/>
    <x v="1"/>
    <x v="0"/>
    <x v="3"/>
    <n v="32.25"/>
    <n v="5"/>
    <n v="8.0625"/>
    <n v="169.3125"/>
    <d v="2019-01-27T00:00:00"/>
    <d v="1899-12-30T13:26:00"/>
    <s v="Efectivo"/>
    <n v="161.25"/>
    <n v="8.0625"/>
    <n v="9"/>
    <n v="1"/>
  </r>
  <r>
    <s v="NuevaFactura3767"/>
    <x v="2"/>
    <x v="2"/>
    <x v="0"/>
    <x v="1"/>
    <x v="1"/>
    <n v="87.45"/>
    <n v="6"/>
    <n v="26.235000000000003"/>
    <n v="550.93499999999995"/>
    <d v="2019-02-17T00:00:00"/>
    <d v="1899-12-30T14:40:00"/>
    <s v="Tarjeta de crédito"/>
    <n v="524.70000000000005"/>
    <n v="26.234999999999999"/>
    <n v="8.8000000000000007"/>
    <n v="2"/>
  </r>
  <r>
    <s v="NuevaFactura9785"/>
    <x v="1"/>
    <x v="1"/>
    <x v="0"/>
    <x v="0"/>
    <x v="4"/>
    <n v="49.79"/>
    <n v="4"/>
    <n v="9.9580000000000002"/>
    <n v="209.11799999999999"/>
    <d v="2019-03-28T00:00:00"/>
    <d v="1899-12-30T19:16:00"/>
    <s v="Tarjeta de crédito"/>
    <n v="199.16"/>
    <n v="9.9580000000000002"/>
    <n v="6.4"/>
    <n v="3"/>
  </r>
  <r>
    <s v="NuevaFactura7970"/>
    <x v="2"/>
    <x v="2"/>
    <x v="0"/>
    <x v="1"/>
    <x v="1"/>
    <n v="25.51"/>
    <n v="4"/>
    <n v="5.1020000000000003"/>
    <n v="107.142"/>
    <d v="2019-03-09T00:00:00"/>
    <d v="1899-12-30T17:03:00"/>
    <s v="Efectivo"/>
    <n v="102.04"/>
    <n v="5.1020000000000003"/>
    <n v="6.8"/>
    <n v="3"/>
  </r>
  <r>
    <s v="NuevaFactura1565"/>
    <x v="0"/>
    <x v="0"/>
    <x v="1"/>
    <x v="1"/>
    <x v="5"/>
    <n v="89.69"/>
    <n v="1"/>
    <n v="4.4844999999999997"/>
    <n v="94.174499999999995"/>
    <d v="2019-01-11T00:00:00"/>
    <d v="1899-12-30T11:20:00"/>
    <s v="Billetera electrónica"/>
    <n v="89.69"/>
    <n v="4.4844999999999997"/>
    <n v="4.9000000000000004"/>
    <n v="1"/>
  </r>
  <r>
    <s v="NuevaFactura2498"/>
    <x v="0"/>
    <x v="0"/>
    <x v="1"/>
    <x v="0"/>
    <x v="1"/>
    <n v="28.96"/>
    <n v="1"/>
    <n v="1.4480000000000002"/>
    <n v="30.408000000000001"/>
    <d v="2019-02-07T00:00:00"/>
    <d v="1899-12-30T10:18:00"/>
    <s v="Tarjeta de crédito"/>
    <n v="28.96"/>
    <n v="1.448"/>
    <n v="6.2"/>
    <n v="2"/>
  </r>
  <r>
    <s v="NuevaFactura5928"/>
    <x v="1"/>
    <x v="1"/>
    <x v="0"/>
    <x v="1"/>
    <x v="3"/>
    <n v="10.17"/>
    <n v="1"/>
    <n v="0.50850000000000006"/>
    <n v="10.6785"/>
    <d v="2019-02-07T00:00:00"/>
    <d v="1899-12-30T14:15:00"/>
    <s v="Efectivo"/>
    <n v="10.17"/>
    <n v="0.50849999999999995"/>
    <n v="5.9"/>
    <n v="2"/>
  </r>
  <r>
    <s v="NuevaFactura6018"/>
    <x v="0"/>
    <x v="0"/>
    <x v="0"/>
    <x v="0"/>
    <x v="5"/>
    <n v="48.96"/>
    <n v="9"/>
    <n v="22.032"/>
    <n v="462.67200000000003"/>
    <d v="2019-03-04T00:00:00"/>
    <d v="1899-12-30T11:27:00"/>
    <s v="Efectivo"/>
    <n v="440.64"/>
    <n v="22.032"/>
    <n v="8"/>
    <n v="3"/>
  </r>
  <r>
    <s v="NuevaFactura1845"/>
    <x v="0"/>
    <x v="0"/>
    <x v="1"/>
    <x v="1"/>
    <x v="3"/>
    <n v="72.5"/>
    <n v="8"/>
    <n v="29"/>
    <n v="609"/>
    <d v="2019-03-16T00:00:00"/>
    <d v="1899-12-30T19:25:00"/>
    <s v="Billetera electrónica"/>
    <n v="580"/>
    <n v="29"/>
    <n v="9.1999999999999993"/>
    <n v="3"/>
  </r>
  <r>
    <s v="NuevaFactura6629"/>
    <x v="1"/>
    <x v="1"/>
    <x v="1"/>
    <x v="1"/>
    <x v="2"/>
    <n v="55.61"/>
    <n v="7"/>
    <n v="19.4635"/>
    <n v="408.73349999999999"/>
    <d v="2019-03-23T00:00:00"/>
    <d v="1899-12-30T12:41:00"/>
    <s v="Efectivo"/>
    <n v="389.27"/>
    <n v="19.4635"/>
    <n v="8.5"/>
    <n v="3"/>
  </r>
  <r>
    <s v="NuevaFactura3901"/>
    <x v="1"/>
    <x v="1"/>
    <x v="0"/>
    <x v="1"/>
    <x v="3"/>
    <n v="42.85"/>
    <n v="1"/>
    <n v="2.1425000000000001"/>
    <n v="44.9925"/>
    <d v="2019-03-14T00:00:00"/>
    <d v="1899-12-30T15:36:00"/>
    <s v="Tarjeta de crédito"/>
    <n v="42.85"/>
    <n v="2.1425000000000001"/>
    <n v="9.3000000000000007"/>
    <n v="3"/>
  </r>
  <r>
    <s v="NuevaFactura1253"/>
    <x v="2"/>
    <x v="2"/>
    <x v="0"/>
    <x v="0"/>
    <x v="2"/>
    <n v="49.1"/>
    <n v="2"/>
    <n v="4.91"/>
    <n v="103.11"/>
    <d v="2019-01-08T00:00:00"/>
    <d v="1899-12-30T12:58:00"/>
    <s v="Tarjeta de crédito"/>
    <n v="98.2"/>
    <n v="4.91"/>
    <n v="6.4"/>
    <n v="1"/>
  </r>
  <r>
    <s v="NuevaFactura7924"/>
    <x v="0"/>
    <x v="0"/>
    <x v="1"/>
    <x v="0"/>
    <x v="3"/>
    <n v="19.100000000000001"/>
    <n v="7"/>
    <n v="6.6850000000000014"/>
    <n v="140.38499999999999"/>
    <d v="2019-01-15T00:00:00"/>
    <d v="1899-12-30T10:43:00"/>
    <s v="Efectivo"/>
    <n v="133.69999999999999"/>
    <n v="6.6849999999999996"/>
    <n v="9.6999999999999993"/>
    <n v="1"/>
  </r>
  <r>
    <s v="NuevaFactura5205"/>
    <x v="0"/>
    <x v="0"/>
    <x v="0"/>
    <x v="0"/>
    <x v="4"/>
    <n v="91.61"/>
    <n v="1"/>
    <n v="4.5804999999999998"/>
    <n v="96.1905"/>
    <d v="2019-03-20T00:00:00"/>
    <d v="1899-12-30T19:44:00"/>
    <s v="Efectivo"/>
    <n v="91.61"/>
    <n v="4.5804999999999998"/>
    <n v="9.8000000000000007"/>
    <n v="3"/>
  </r>
  <r>
    <s v="NuevaFactura3472"/>
    <x v="0"/>
    <x v="0"/>
    <x v="1"/>
    <x v="1"/>
    <x v="0"/>
    <n v="14.62"/>
    <n v="5"/>
    <n v="3.6549999999999998"/>
    <n v="76.754999999999995"/>
    <d v="2019-03-04T00:00:00"/>
    <d v="1899-12-30T12:23:00"/>
    <s v="Efectivo"/>
    <n v="73.099999999999994"/>
    <n v="3.6549999999999998"/>
    <n v="4.4000000000000004"/>
    <n v="3"/>
  </r>
  <r>
    <s v="NuevaFactura4379"/>
    <x v="0"/>
    <x v="0"/>
    <x v="0"/>
    <x v="1"/>
    <x v="2"/>
    <n v="44.34"/>
    <n v="2"/>
    <n v="4.4340000000000002"/>
    <n v="93.114000000000004"/>
    <d v="2019-03-27T00:00:00"/>
    <d v="1899-12-30T11:26:00"/>
    <s v="Efectivo"/>
    <n v="88.68"/>
    <n v="4.4340000000000002"/>
    <n v="5.8"/>
    <n v="3"/>
  </r>
  <r>
    <s v="NuevaFactura7109"/>
    <x v="1"/>
    <x v="1"/>
    <x v="0"/>
    <x v="1"/>
    <x v="0"/>
    <n v="43.7"/>
    <n v="2"/>
    <n v="4.37"/>
    <n v="91.77"/>
    <d v="2019-03-26T00:00:00"/>
    <d v="1899-12-30T18:03:00"/>
    <s v="Efectivo"/>
    <n v="87.4"/>
    <n v="4.37"/>
    <n v="4.9000000000000004"/>
    <n v="3"/>
  </r>
  <r>
    <s v="NuevaFactura1734"/>
    <x v="2"/>
    <x v="2"/>
    <x v="0"/>
    <x v="1"/>
    <x v="0"/>
    <n v="39.909999999999997"/>
    <n v="3"/>
    <n v="5.9864999999999995"/>
    <n v="125.7165"/>
    <d v="2019-02-21T00:00:00"/>
    <d v="1899-12-30T12:40:00"/>
    <s v="Billetera electrónica"/>
    <n v="119.73"/>
    <n v="5.9865000000000004"/>
    <n v="9.3000000000000007"/>
    <n v="2"/>
  </r>
  <r>
    <s v="NuevaFactura5035"/>
    <x v="1"/>
    <x v="1"/>
    <x v="0"/>
    <x v="0"/>
    <x v="2"/>
    <n v="47.38"/>
    <n v="4"/>
    <n v="9.4760000000000009"/>
    <n v="198.99600000000001"/>
    <d v="2019-01-23T00:00:00"/>
    <d v="1899-12-30T10:25:00"/>
    <s v="Efectivo"/>
    <n v="189.52"/>
    <n v="9.4760000000000009"/>
    <n v="7.1"/>
    <n v="1"/>
  </r>
  <r>
    <s v="NuevaFactura5835"/>
    <x v="2"/>
    <x v="2"/>
    <x v="1"/>
    <x v="0"/>
    <x v="3"/>
    <n v="67.430000000000007"/>
    <n v="5"/>
    <n v="16.857500000000002"/>
    <n v="354.00749999999999"/>
    <d v="2019-03-06T00:00:00"/>
    <d v="1899-12-30T18:13:00"/>
    <s v="Billetera electrónica"/>
    <n v="337.15"/>
    <n v="16.857500000000002"/>
    <n v="6.3"/>
    <n v="3"/>
  </r>
  <r>
    <s v="NuevaFactura8691"/>
    <x v="2"/>
    <x v="2"/>
    <x v="1"/>
    <x v="1"/>
    <x v="1"/>
    <n v="21.58"/>
    <n v="9"/>
    <n v="9.7109999999999985"/>
    <n v="203.93100000000001"/>
    <d v="2019-03-14T00:00:00"/>
    <d v="1899-12-30T12:32:00"/>
    <s v="Efectivo"/>
    <n v="194.22"/>
    <n v="9.7110000000000003"/>
    <n v="7.3"/>
    <n v="3"/>
  </r>
  <r>
    <s v="NuevaFactura2539"/>
    <x v="0"/>
    <x v="0"/>
    <x v="1"/>
    <x v="0"/>
    <x v="0"/>
    <n v="32.32"/>
    <n v="10"/>
    <n v="16.16"/>
    <n v="339.36"/>
    <d v="2019-02-20T00:00:00"/>
    <d v="1899-12-30T16:49:00"/>
    <s v="Tarjeta de crédito"/>
    <n v="323.2"/>
    <n v="16.16"/>
    <n v="10"/>
    <n v="2"/>
  </r>
  <r>
    <s v="NuevaFactura4154"/>
    <x v="0"/>
    <x v="0"/>
    <x v="0"/>
    <x v="1"/>
    <x v="3"/>
    <n v="44.02"/>
    <n v="10"/>
    <n v="22.010000000000005"/>
    <n v="462.21"/>
    <d v="2019-03-20T00:00:00"/>
    <d v="1899-12-30T19:57:00"/>
    <s v="Tarjeta de crédito"/>
    <n v="440.2"/>
    <n v="22.01"/>
    <n v="9.6"/>
    <n v="3"/>
  </r>
  <r>
    <s v="NuevaFactura3786"/>
    <x v="2"/>
    <x v="2"/>
    <x v="0"/>
    <x v="1"/>
    <x v="0"/>
    <n v="64.36"/>
    <n v="9"/>
    <n v="28.962000000000003"/>
    <n v="608.202"/>
    <d v="2019-03-12T00:00:00"/>
    <d v="1899-12-30T12:09:00"/>
    <s v="Tarjeta de crédito"/>
    <n v="579.24"/>
    <n v="28.962"/>
    <n v="8.6"/>
    <n v="3"/>
  </r>
  <r>
    <s v="NuevaFactura1962"/>
    <x v="2"/>
    <x v="2"/>
    <x v="1"/>
    <x v="1"/>
    <x v="0"/>
    <n v="62.57"/>
    <n v="4"/>
    <n v="12.514000000000001"/>
    <n v="262.79399999999998"/>
    <d v="2019-02-25T00:00:00"/>
    <d v="1899-12-30T18:37:00"/>
    <s v="Efectivo"/>
    <n v="250.28"/>
    <n v="12.513999999999999"/>
    <n v="9.5"/>
    <n v="2"/>
  </r>
  <r>
    <s v="NuevaFactura8989"/>
    <x v="1"/>
    <x v="1"/>
    <x v="0"/>
    <x v="1"/>
    <x v="0"/>
    <n v="86.8"/>
    <n v="3"/>
    <n v="13.02"/>
    <n v="273.42"/>
    <d v="2019-01-28T00:00:00"/>
    <d v="1899-12-30T16:47:00"/>
    <s v="Billetera electrónica"/>
    <n v="260.39999999999998"/>
    <n v="13.02"/>
    <n v="9.9"/>
    <n v="1"/>
  </r>
  <r>
    <s v="NuevaFactura6193"/>
    <x v="1"/>
    <x v="1"/>
    <x v="1"/>
    <x v="0"/>
    <x v="3"/>
    <n v="73.95"/>
    <n v="4"/>
    <n v="14.790000000000001"/>
    <n v="310.58999999999997"/>
    <d v="2019-02-03T00:00:00"/>
    <d v="1899-12-30T10:02:00"/>
    <s v="Efectivo"/>
    <n v="295.8"/>
    <n v="14.79"/>
    <n v="6.1"/>
    <n v="2"/>
  </r>
  <r>
    <s v="NuevaFactura7026"/>
    <x v="0"/>
    <x v="0"/>
    <x v="0"/>
    <x v="1"/>
    <x v="1"/>
    <n v="20.77"/>
    <n v="4"/>
    <n v="4.1539999999999999"/>
    <n v="87.233999999999995"/>
    <d v="2019-01-31T00:00:00"/>
    <d v="1899-12-30T13:47:00"/>
    <s v="Efectivo"/>
    <n v="83.08"/>
    <n v="4.1539999999999999"/>
    <n v="4.7"/>
    <n v="1"/>
  </r>
  <r>
    <s v="NuevaFactura8339"/>
    <x v="0"/>
    <x v="0"/>
    <x v="0"/>
    <x v="1"/>
    <x v="3"/>
    <n v="88.63"/>
    <n v="3"/>
    <n v="13.294499999999999"/>
    <n v="279.18450000000001"/>
    <d v="2019-03-02T00:00:00"/>
    <d v="1899-12-30T17:36:00"/>
    <s v="Billetera electrónica"/>
    <n v="265.89"/>
    <n v="13.294499999999999"/>
    <n v="6"/>
    <n v="3"/>
  </r>
  <r>
    <s v="NuevaFactura3103"/>
    <x v="1"/>
    <x v="1"/>
    <x v="0"/>
    <x v="1"/>
    <x v="5"/>
    <n v="15.43"/>
    <n v="1"/>
    <n v="0.77150000000000007"/>
    <n v="16.201499999999999"/>
    <d v="2019-01-25T00:00:00"/>
    <d v="1899-12-30T15:46:00"/>
    <s v="Tarjeta de crédito"/>
    <n v="15.43"/>
    <n v="0.77149999999999996"/>
    <n v="6.1"/>
    <n v="1"/>
  </r>
  <r>
    <s v="NuevaFactura5165"/>
    <x v="2"/>
    <x v="2"/>
    <x v="0"/>
    <x v="0"/>
    <x v="4"/>
    <n v="98.79"/>
    <n v="3"/>
    <n v="14.8185"/>
    <n v="311.18849999999998"/>
    <d v="2019-02-23T00:00:00"/>
    <d v="1899-12-30T20:00:00"/>
    <s v="Billetera electrónica"/>
    <n v="296.37"/>
    <n v="14.8185"/>
    <n v="6.4"/>
    <n v="2"/>
  </r>
  <r>
    <s v="NuevaFactura9901"/>
    <x v="0"/>
    <x v="0"/>
    <x v="0"/>
    <x v="0"/>
    <x v="4"/>
    <n v="79.540000000000006"/>
    <n v="2"/>
    <n v="7.9540000000000006"/>
    <n v="167.03399999999999"/>
    <d v="2019-03-27T00:00:00"/>
    <d v="1899-12-30T16:30:00"/>
    <s v="Billetera electrónica"/>
    <n v="159.08000000000001"/>
    <n v="7.9539999999999997"/>
    <n v="6.2"/>
    <n v="3"/>
  </r>
  <r>
    <s v="NuevaFactura9383"/>
    <x v="2"/>
    <x v="2"/>
    <x v="0"/>
    <x v="1"/>
    <x v="0"/>
    <n v="69.37"/>
    <n v="9"/>
    <n v="31.216500000000003"/>
    <n v="655.54650000000004"/>
    <d v="2019-01-26T00:00:00"/>
    <d v="1899-12-30T19:14:00"/>
    <s v="Billetera electrónica"/>
    <n v="624.33000000000004"/>
    <n v="31.2165"/>
    <n v="4"/>
    <n v="1"/>
  </r>
  <r>
    <s v="NuevaFactura6026"/>
    <x v="2"/>
    <x v="2"/>
    <x v="1"/>
    <x v="1"/>
    <x v="5"/>
    <n v="57.27"/>
    <n v="3"/>
    <n v="8.5905000000000005"/>
    <n v="180.40049999999999"/>
    <d v="2019-02-09T00:00:00"/>
    <d v="1899-12-30T20:31:00"/>
    <s v="Billetera electrónica"/>
    <n v="171.81"/>
    <n v="8.5905000000000005"/>
    <n v="6.5"/>
    <n v="2"/>
  </r>
  <r>
    <s v="NuevaFactura6366"/>
    <x v="2"/>
    <x v="2"/>
    <x v="1"/>
    <x v="1"/>
    <x v="1"/>
    <n v="27.5"/>
    <n v="3"/>
    <n v="4.125"/>
    <n v="86.625"/>
    <d v="2019-03-01T00:00:00"/>
    <d v="1899-12-30T15:40:00"/>
    <s v="Billetera electrónica"/>
    <n v="82.5"/>
    <n v="4.125"/>
    <n v="6.5"/>
    <n v="3"/>
  </r>
  <r>
    <s v="NuevaFactura9581"/>
    <x v="2"/>
    <x v="2"/>
    <x v="1"/>
    <x v="1"/>
    <x v="5"/>
    <n v="52.42"/>
    <n v="3"/>
    <n v="7.8629999999999995"/>
    <n v="165.12299999999999"/>
    <d v="2019-02-27T00:00:00"/>
    <d v="1899-12-30T17:36:00"/>
    <s v="Billetera electrónica"/>
    <n v="157.26"/>
    <n v="7.8630000000000004"/>
    <n v="7.5"/>
    <n v="2"/>
  </r>
  <r>
    <s v="NuevaFactura3003"/>
    <x v="1"/>
    <x v="1"/>
    <x v="1"/>
    <x v="1"/>
    <x v="4"/>
    <n v="89.48"/>
    <n v="10"/>
    <n v="44.740000000000009"/>
    <n v="939.54"/>
    <d v="2019-01-06T00:00:00"/>
    <d v="1899-12-30T12:46:00"/>
    <s v="Tarjeta de crédito"/>
    <n v="894.8"/>
    <n v="44.74"/>
    <n v="9.6"/>
    <n v="1"/>
  </r>
  <r>
    <s v="NuevaFactura5255"/>
    <x v="1"/>
    <x v="1"/>
    <x v="0"/>
    <x v="0"/>
    <x v="1"/>
    <n v="51.92"/>
    <n v="5"/>
    <n v="12.980000000000002"/>
    <n v="272.58"/>
    <d v="2019-03-03T00:00:00"/>
    <d v="1899-12-30T13:42:00"/>
    <s v="Efectivo"/>
    <n v="259.60000000000002"/>
    <n v="12.98"/>
    <n v="7.5"/>
    <n v="3"/>
  </r>
  <r>
    <s v="NuevaFactura8573"/>
    <x v="0"/>
    <x v="0"/>
    <x v="1"/>
    <x v="1"/>
    <x v="0"/>
    <n v="58.15"/>
    <n v="4"/>
    <n v="11.63"/>
    <n v="244.23"/>
    <d v="2019-01-23T00:00:00"/>
    <d v="1899-12-30T17:44:00"/>
    <s v="Efectivo"/>
    <n v="232.6"/>
    <n v="11.63"/>
    <n v="8.4"/>
    <n v="1"/>
  </r>
  <r>
    <s v="NuevaFactura4581"/>
    <x v="1"/>
    <x v="1"/>
    <x v="0"/>
    <x v="0"/>
    <x v="1"/>
    <n v="46.57"/>
    <n v="10"/>
    <n v="23.285"/>
    <n v="488.98500000000001"/>
    <d v="2019-01-27T00:00:00"/>
    <d v="1899-12-30T13:58:00"/>
    <s v="Efectivo"/>
    <n v="465.7"/>
    <n v="23.285"/>
    <n v="7.6"/>
    <n v="1"/>
  </r>
  <r>
    <s v="NuevaFactura4181"/>
    <x v="2"/>
    <x v="2"/>
    <x v="1"/>
    <x v="0"/>
    <x v="2"/>
    <n v="11.28"/>
    <n v="9"/>
    <n v="5.0760000000000005"/>
    <n v="106.596"/>
    <d v="2019-03-17T00:00:00"/>
    <d v="1899-12-30T11:55:00"/>
    <s v="Tarjeta de crédito"/>
    <n v="101.52"/>
    <n v="5.0759999999999996"/>
    <n v="4.3"/>
    <n v="3"/>
  </r>
  <r>
    <s v="NuevaFactura9629"/>
    <x v="1"/>
    <x v="1"/>
    <x v="0"/>
    <x v="1"/>
    <x v="5"/>
    <n v="93.2"/>
    <n v="2"/>
    <n v="9.32"/>
    <n v="195.72"/>
    <d v="2019-02-28T00:00:00"/>
    <d v="1899-12-30T18:37:00"/>
    <s v="Tarjeta de crédito"/>
    <n v="186.4"/>
    <n v="9.32"/>
    <n v="6"/>
    <n v="2"/>
  </r>
  <r>
    <s v="NuevaFactura4652"/>
    <x v="2"/>
    <x v="2"/>
    <x v="1"/>
    <x v="1"/>
    <x v="2"/>
    <n v="92.36"/>
    <n v="5"/>
    <n v="23.090000000000003"/>
    <n v="484.89"/>
    <d v="2019-03-20T00:00:00"/>
    <d v="1899-12-30T19:17:00"/>
    <s v="Billetera electrónica"/>
    <n v="461.8"/>
    <n v="23.09"/>
    <n v="4.9000000000000004"/>
    <n v="3"/>
  </r>
  <r>
    <s v="NuevaFactura3024"/>
    <x v="1"/>
    <x v="1"/>
    <x v="0"/>
    <x v="0"/>
    <x v="2"/>
    <n v="83.17"/>
    <n v="6"/>
    <n v="24.951000000000001"/>
    <n v="523.971"/>
    <d v="2019-03-20T00:00:00"/>
    <d v="1899-12-30T11:23:00"/>
    <s v="Efectivo"/>
    <n v="499.02"/>
    <n v="24.951000000000001"/>
    <n v="7.3"/>
    <n v="3"/>
  </r>
  <r>
    <s v="NuevaFactura4209"/>
    <x v="1"/>
    <x v="1"/>
    <x v="0"/>
    <x v="0"/>
    <x v="5"/>
    <n v="10.18"/>
    <n v="8"/>
    <n v="4.0720000000000001"/>
    <n v="85.512"/>
    <d v="2019-03-30T00:00:00"/>
    <d v="1899-12-30T12:51:00"/>
    <s v="Tarjeta de crédito"/>
    <n v="81.44"/>
    <n v="4.0720000000000001"/>
    <n v="9.5"/>
    <n v="3"/>
  </r>
  <r>
    <s v="NuevaFactura9879"/>
    <x v="0"/>
    <x v="0"/>
    <x v="0"/>
    <x v="1"/>
    <x v="2"/>
    <n v="70.739999999999995"/>
    <n v="4"/>
    <n v="14.148"/>
    <n v="297.108"/>
    <d v="2019-01-05T00:00:00"/>
    <d v="1899-12-30T16:05:00"/>
    <s v="Tarjeta de crédito"/>
    <n v="282.95999999999998"/>
    <n v="14.148"/>
    <n v="4.4000000000000004"/>
    <n v="1"/>
  </r>
  <r>
    <s v="NuevaFactura4992"/>
    <x v="1"/>
    <x v="1"/>
    <x v="1"/>
    <x v="1"/>
    <x v="5"/>
    <n v="12.78"/>
    <n v="1"/>
    <n v="0.63900000000000001"/>
    <n v="13.419"/>
    <d v="2019-01-08T00:00:00"/>
    <d v="1899-12-30T14:11:00"/>
    <s v="Billetera electrónica"/>
    <n v="12.78"/>
    <n v="0.63900000000000001"/>
    <n v="9.5"/>
    <n v="1"/>
  </r>
  <r>
    <s v="NuevaFactura6922"/>
    <x v="0"/>
    <x v="0"/>
    <x v="1"/>
    <x v="0"/>
    <x v="0"/>
    <n v="71.38"/>
    <n v="10"/>
    <n v="35.69"/>
    <n v="749.49"/>
    <d v="2019-03-29T00:00:00"/>
    <d v="1899-12-30T19:21:00"/>
    <s v="Efectivo"/>
    <n v="713.8"/>
    <n v="35.69"/>
    <n v="5.7"/>
    <n v="3"/>
  </r>
  <r>
    <s v="NuevaFactura7058"/>
    <x v="2"/>
    <x v="2"/>
    <x v="1"/>
    <x v="0"/>
    <x v="5"/>
    <n v="79.86"/>
    <n v="7"/>
    <n v="27.951000000000001"/>
    <n v="586.971"/>
    <d v="2019-01-10T00:00:00"/>
    <d v="1899-12-30T10:33:00"/>
    <s v="Tarjeta de crédito"/>
    <n v="559.02"/>
    <n v="27.951000000000001"/>
    <n v="5.5"/>
    <n v="1"/>
  </r>
  <r>
    <s v="NuevaFactura2358"/>
    <x v="0"/>
    <x v="0"/>
    <x v="0"/>
    <x v="0"/>
    <x v="5"/>
    <n v="22.32"/>
    <n v="4"/>
    <n v="4.4640000000000004"/>
    <n v="93.744"/>
    <d v="2019-03-01T00:00:00"/>
    <d v="1899-12-30T16:23:00"/>
    <s v="Tarjeta de crédito"/>
    <n v="89.28"/>
    <n v="4.4640000000000004"/>
    <n v="4.4000000000000004"/>
    <n v="3"/>
  </r>
  <r>
    <s v="NuevaFactura3375"/>
    <x v="2"/>
    <x v="2"/>
    <x v="0"/>
    <x v="0"/>
    <x v="3"/>
    <n v="95.54"/>
    <n v="4"/>
    <n v="19.108000000000001"/>
    <n v="401.26799999999997"/>
    <d v="2019-02-26T00:00:00"/>
    <d v="1899-12-30T11:58:00"/>
    <s v="Billetera electrónica"/>
    <n v="382.16"/>
    <n v="19.108000000000001"/>
    <n v="4.5"/>
    <n v="2"/>
  </r>
  <r>
    <s v="NuevaFactura3294"/>
    <x v="1"/>
    <x v="1"/>
    <x v="1"/>
    <x v="0"/>
    <x v="5"/>
    <n v="62.18"/>
    <n v="10"/>
    <n v="31.09"/>
    <n v="652.89"/>
    <d v="2019-01-31T00:00:00"/>
    <d v="1899-12-30T10:33:00"/>
    <s v="Billetera electrónica"/>
    <n v="621.79999999999995"/>
    <n v="31.09"/>
    <n v="6"/>
    <n v="1"/>
  </r>
  <r>
    <s v="NuevaFactura7986"/>
    <x v="2"/>
    <x v="2"/>
    <x v="1"/>
    <x v="0"/>
    <x v="1"/>
    <n v="38.270000000000003"/>
    <n v="2"/>
    <n v="3.8270000000000004"/>
    <n v="80.367000000000004"/>
    <d v="2019-03-02T00:00:00"/>
    <d v="1899-12-30T18:18:00"/>
    <s v="Tarjeta de crédito"/>
    <n v="76.540000000000006"/>
    <n v="3.827"/>
    <n v="5.8"/>
    <n v="3"/>
  </r>
  <r>
    <s v="NuevaFactura5103"/>
    <x v="1"/>
    <x v="1"/>
    <x v="0"/>
    <x v="0"/>
    <x v="2"/>
    <n v="83.17"/>
    <n v="6"/>
    <n v="24.951000000000001"/>
    <n v="523.971"/>
    <d v="2019-03-20T00:00:00"/>
    <d v="1899-12-30T11:23:00"/>
    <s v="Efectivo"/>
    <n v="499.02"/>
    <n v="24.951000000000001"/>
    <n v="7.3"/>
    <n v="3"/>
  </r>
  <r>
    <s v="NuevaFactura6086"/>
    <x v="1"/>
    <x v="1"/>
    <x v="0"/>
    <x v="1"/>
    <x v="4"/>
    <n v="59.59"/>
    <n v="4"/>
    <n v="11.918000000000001"/>
    <n v="250.27799999999999"/>
    <d v="2019-01-19T00:00:00"/>
    <d v="1899-12-30T12:46:00"/>
    <s v="Efectivo"/>
    <n v="238.36"/>
    <n v="11.917999999999999"/>
    <n v="9.8000000000000007"/>
    <n v="1"/>
  </r>
  <r>
    <s v="NuevaFactura9693"/>
    <x v="0"/>
    <x v="0"/>
    <x v="0"/>
    <x v="0"/>
    <x v="3"/>
    <n v="91.41"/>
    <n v="5"/>
    <n v="22.852499999999999"/>
    <n v="479.90249999999997"/>
    <d v="2019-02-25T00:00:00"/>
    <d v="1899-12-30T16:03:00"/>
    <s v="Billetera electrónica"/>
    <n v="457.05"/>
    <n v="22.852499999999999"/>
    <n v="7.1"/>
    <n v="2"/>
  </r>
  <r>
    <s v="NuevaFactura5095"/>
    <x v="2"/>
    <x v="2"/>
    <x v="0"/>
    <x v="1"/>
    <x v="5"/>
    <n v="93.22"/>
    <n v="3"/>
    <n v="13.982999999999999"/>
    <n v="293.64299999999997"/>
    <d v="2019-01-24T00:00:00"/>
    <d v="1899-12-30T11:45:00"/>
    <s v="Efectivo"/>
    <n v="279.66000000000003"/>
    <n v="13.983000000000001"/>
    <n v="7.2"/>
    <n v="1"/>
  </r>
  <r>
    <s v="NuevaFactura9737"/>
    <x v="1"/>
    <x v="1"/>
    <x v="0"/>
    <x v="1"/>
    <x v="3"/>
    <n v="34.56"/>
    <n v="7"/>
    <n v="12.096000000000002"/>
    <n v="254.01599999999999"/>
    <d v="2019-03-11T00:00:00"/>
    <d v="1899-12-30T16:07:00"/>
    <s v="Tarjeta de crédito"/>
    <n v="241.92"/>
    <n v="12.096"/>
    <n v="7.3"/>
    <n v="3"/>
  </r>
  <r>
    <s v="NuevaFactura5698"/>
    <x v="0"/>
    <x v="0"/>
    <x v="0"/>
    <x v="0"/>
    <x v="1"/>
    <n v="79.59"/>
    <n v="3"/>
    <n v="11.938500000000001"/>
    <n v="250.70849999999999"/>
    <d v="2019-01-08T00:00:00"/>
    <d v="1899-12-30T14:30:00"/>
    <s v="Efectivo"/>
    <n v="238.77"/>
    <n v="11.938499999999999"/>
    <n v="6.6"/>
    <n v="1"/>
  </r>
  <r>
    <s v="NuevaFactura8342"/>
    <x v="0"/>
    <x v="0"/>
    <x v="0"/>
    <x v="0"/>
    <x v="3"/>
    <n v="38.72"/>
    <n v="9"/>
    <n v="17.424000000000003"/>
    <n v="365.904"/>
    <d v="2019-03-20T00:00:00"/>
    <d v="1899-12-30T12:24:00"/>
    <s v="Billetera electrónica"/>
    <n v="348.48"/>
    <n v="17.423999999999999"/>
    <n v="4.2"/>
    <n v="3"/>
  </r>
  <r>
    <s v="NuevaFactura2906"/>
    <x v="2"/>
    <x v="2"/>
    <x v="0"/>
    <x v="1"/>
    <x v="3"/>
    <n v="99.96"/>
    <n v="9"/>
    <n v="44.981999999999999"/>
    <n v="944.62199999999996"/>
    <d v="2019-03-09T00:00:00"/>
    <d v="1899-12-30T17:26:00"/>
    <s v="Tarjeta de crédito"/>
    <n v="899.64"/>
    <n v="44.981999999999999"/>
    <n v="4.2"/>
    <n v="3"/>
  </r>
  <r>
    <s v="NuevaFactura1678"/>
    <x v="0"/>
    <x v="0"/>
    <x v="0"/>
    <x v="0"/>
    <x v="3"/>
    <n v="39.47"/>
    <n v="2"/>
    <n v="3.9470000000000001"/>
    <n v="82.887"/>
    <d v="2019-03-02T00:00:00"/>
    <d v="1899-12-30T16:16:00"/>
    <s v="Tarjeta de crédito"/>
    <n v="78.94"/>
    <n v="3.9470000000000001"/>
    <n v="5"/>
    <n v="3"/>
  </r>
  <r>
    <s v="NuevaFactura5579"/>
    <x v="2"/>
    <x v="2"/>
    <x v="0"/>
    <x v="0"/>
    <x v="3"/>
    <n v="29.61"/>
    <n v="7"/>
    <n v="10.3635"/>
    <n v="217.6335"/>
    <d v="2019-03-11T00:00:00"/>
    <d v="1899-12-30T15:53:00"/>
    <s v="Efectivo"/>
    <n v="207.27"/>
    <n v="10.3635"/>
    <n v="6.5"/>
    <n v="3"/>
  </r>
  <r>
    <s v="NuevaFactura1007"/>
    <x v="0"/>
    <x v="0"/>
    <x v="0"/>
    <x v="1"/>
    <x v="4"/>
    <n v="35.04"/>
    <n v="9"/>
    <n v="15.768000000000001"/>
    <n v="331.12799999999999"/>
    <d v="2019-02-09T00:00:00"/>
    <d v="1899-12-30T19:17:00"/>
    <s v="Billetera electrónica"/>
    <n v="315.36"/>
    <n v="15.768000000000001"/>
    <n v="4.5999999999999996"/>
    <n v="2"/>
  </r>
  <r>
    <s v="NuevaFactura3344"/>
    <x v="0"/>
    <x v="0"/>
    <x v="1"/>
    <x v="0"/>
    <x v="0"/>
    <n v="32.32"/>
    <n v="10"/>
    <n v="16.16"/>
    <n v="339.36"/>
    <d v="2019-02-20T00:00:00"/>
    <d v="1899-12-30T16:49:00"/>
    <s v="Tarjeta de crédito"/>
    <n v="323.2"/>
    <n v="16.16"/>
    <n v="10"/>
    <n v="2"/>
  </r>
  <r>
    <s v="NuevaFactura1708"/>
    <x v="0"/>
    <x v="0"/>
    <x v="0"/>
    <x v="1"/>
    <x v="1"/>
    <n v="93.78"/>
    <n v="3"/>
    <n v="14.067000000000002"/>
    <n v="295.40699999999998"/>
    <d v="2019-01-30T00:00:00"/>
    <d v="1899-12-30T11:32:00"/>
    <s v="Tarjeta de crédito"/>
    <n v="281.33999999999997"/>
    <n v="14.067"/>
    <n v="5.9"/>
    <n v="1"/>
  </r>
  <r>
    <s v="NuevaFactura2234"/>
    <x v="2"/>
    <x v="2"/>
    <x v="0"/>
    <x v="1"/>
    <x v="5"/>
    <n v="81.31"/>
    <n v="7"/>
    <n v="28.458500000000004"/>
    <n v="597.62850000000003"/>
    <d v="2019-03-01T00:00:00"/>
    <d v="1899-12-30T19:49:00"/>
    <s v="Billetera electrónica"/>
    <n v="569.16999999999996"/>
    <n v="28.458500000000001"/>
    <n v="6.3"/>
    <n v="3"/>
  </r>
  <r>
    <s v="NuevaFactura3223"/>
    <x v="2"/>
    <x v="2"/>
    <x v="0"/>
    <x v="1"/>
    <x v="1"/>
    <n v="72.17"/>
    <n v="1"/>
    <n v="3.6085000000000003"/>
    <n v="75.778499999999994"/>
    <d v="2019-01-04T00:00:00"/>
    <d v="1899-12-30T19:40:00"/>
    <s v="Efectivo"/>
    <n v="72.17"/>
    <n v="3.6084999999999998"/>
    <n v="6.1"/>
    <n v="1"/>
  </r>
  <r>
    <s v="NuevaFactura8559"/>
    <x v="1"/>
    <x v="1"/>
    <x v="0"/>
    <x v="1"/>
    <x v="1"/>
    <n v="12.05"/>
    <n v="5"/>
    <n v="3.0125000000000002"/>
    <n v="63.262500000000003"/>
    <d v="2019-02-16T00:00:00"/>
    <d v="1899-12-30T15:53:00"/>
    <s v="Billetera electrónica"/>
    <n v="60.25"/>
    <n v="3.0125000000000002"/>
    <n v="5.5"/>
    <n v="2"/>
  </r>
  <r>
    <s v="NuevaFactura6488"/>
    <x v="0"/>
    <x v="0"/>
    <x v="0"/>
    <x v="1"/>
    <x v="5"/>
    <n v="43.13"/>
    <n v="10"/>
    <n v="21.565000000000001"/>
    <n v="452.86500000000001"/>
    <d v="2019-02-02T00:00:00"/>
    <d v="1899-12-30T18:31:00"/>
    <s v="Tarjeta de crédito"/>
    <n v="431.3"/>
    <n v="21.565000000000001"/>
    <n v="5.5"/>
    <n v="2"/>
  </r>
  <r>
    <s v="NuevaFactura5051"/>
    <x v="0"/>
    <x v="0"/>
    <x v="1"/>
    <x v="0"/>
    <x v="2"/>
    <n v="93.69"/>
    <n v="7"/>
    <n v="32.791499999999999"/>
    <n v="688.62149999999997"/>
    <d v="2019-03-10T00:00:00"/>
    <d v="1899-12-30T18:44:00"/>
    <s v="Tarjeta de crédito"/>
    <n v="655.83"/>
    <n v="32.791499999999999"/>
    <n v="4.5"/>
    <n v="3"/>
  </r>
  <r>
    <s v="NuevaFactura3803"/>
    <x v="1"/>
    <x v="1"/>
    <x v="0"/>
    <x v="0"/>
    <x v="4"/>
    <n v="36.770000000000003"/>
    <n v="7"/>
    <n v="12.869500000000002"/>
    <n v="270.2595"/>
    <d v="2019-01-11T00:00:00"/>
    <d v="1899-12-30T20:10:00"/>
    <s v="Efectivo"/>
    <n v="257.39"/>
    <n v="12.8695"/>
    <n v="7.4"/>
    <n v="1"/>
  </r>
  <r>
    <s v="NuevaFactura7806"/>
    <x v="2"/>
    <x v="2"/>
    <x v="1"/>
    <x v="0"/>
    <x v="3"/>
    <n v="40.619999999999997"/>
    <n v="2"/>
    <n v="4.0620000000000003"/>
    <n v="85.302000000000007"/>
    <d v="2019-01-17T00:00:00"/>
    <d v="1899-12-30T10:01:00"/>
    <s v="Tarjeta de crédito"/>
    <n v="81.239999999999995"/>
    <n v="4.0620000000000003"/>
    <n v="4.0999999999999996"/>
    <n v="1"/>
  </r>
  <r>
    <s v="NuevaFactura2703"/>
    <x v="1"/>
    <x v="1"/>
    <x v="0"/>
    <x v="0"/>
    <x v="2"/>
    <n v="21.82"/>
    <n v="10"/>
    <n v="10.91"/>
    <n v="229.11"/>
    <d v="2019-01-07T00:00:00"/>
    <d v="1899-12-30T17:36:00"/>
    <s v="Efectivo"/>
    <n v="218.2"/>
    <n v="10.91"/>
    <n v="7.1"/>
    <n v="1"/>
  </r>
  <r>
    <s v="NuevaFactura2056"/>
    <x v="1"/>
    <x v="1"/>
    <x v="1"/>
    <x v="1"/>
    <x v="0"/>
    <n v="21.8"/>
    <n v="8"/>
    <n v="8.7200000000000006"/>
    <n v="183.12"/>
    <d v="2019-02-19T00:00:00"/>
    <d v="1899-12-30T19:24:00"/>
    <s v="Efectivo"/>
    <n v="174.4"/>
    <n v="8.7200000000000006"/>
    <n v="8.3000000000000007"/>
    <n v="2"/>
  </r>
  <r>
    <s v="NuevaFactura2676"/>
    <x v="0"/>
    <x v="0"/>
    <x v="1"/>
    <x v="1"/>
    <x v="3"/>
    <n v="64.19"/>
    <n v="10"/>
    <n v="32.094999999999999"/>
    <n v="673.995"/>
    <d v="2019-01-19T00:00:00"/>
    <d v="1899-12-30T14:08:00"/>
    <s v="Tarjeta de crédito"/>
    <n v="641.9"/>
    <n v="32.094999999999999"/>
    <n v="6.7"/>
    <n v="1"/>
  </r>
  <r>
    <s v="NuevaFactura2414"/>
    <x v="1"/>
    <x v="1"/>
    <x v="0"/>
    <x v="0"/>
    <x v="2"/>
    <n v="12.12"/>
    <n v="10"/>
    <n v="6.06"/>
    <n v="127.26"/>
    <d v="2019-03-05T00:00:00"/>
    <d v="1899-12-30T13:44:00"/>
    <s v="Tarjeta de crédito"/>
    <n v="121.2"/>
    <n v="6.06"/>
    <n v="8.4"/>
    <n v="3"/>
  </r>
  <r>
    <s v="NuevaFactura4449"/>
    <x v="1"/>
    <x v="1"/>
    <x v="0"/>
    <x v="0"/>
    <x v="4"/>
    <n v="49.79"/>
    <n v="4"/>
    <n v="9.9580000000000002"/>
    <n v="209.11799999999999"/>
    <d v="2019-03-28T00:00:00"/>
    <d v="1899-12-30T19:16:00"/>
    <s v="Tarjeta de crédito"/>
    <n v="199.16"/>
    <n v="9.9580000000000002"/>
    <n v="6.4"/>
    <n v="3"/>
  </r>
  <r>
    <s v="NuevaFactura1568"/>
    <x v="2"/>
    <x v="2"/>
    <x v="1"/>
    <x v="1"/>
    <x v="1"/>
    <n v="22.01"/>
    <n v="6"/>
    <n v="6.6030000000000006"/>
    <n v="138.66300000000001"/>
    <d v="2019-01-02T00:00:00"/>
    <d v="1899-12-30T18:50:00"/>
    <s v="Efectivo"/>
    <n v="132.06"/>
    <n v="6.6029999999999998"/>
    <n v="7.6"/>
    <n v="1"/>
  </r>
  <r>
    <s v="NuevaFactura4604"/>
    <x v="0"/>
    <x v="0"/>
    <x v="0"/>
    <x v="1"/>
    <x v="1"/>
    <n v="71.95"/>
    <n v="1"/>
    <n v="3.5975000000000001"/>
    <n v="75.547499999999999"/>
    <d v="2019-02-04T00:00:00"/>
    <d v="1899-12-30T12:14:00"/>
    <s v="Efectivo"/>
    <n v="71.95"/>
    <n v="3.5975000000000001"/>
    <n v="7.3"/>
    <n v="2"/>
  </r>
  <r>
    <s v="NuevaFactura8194"/>
    <x v="1"/>
    <x v="1"/>
    <x v="1"/>
    <x v="1"/>
    <x v="3"/>
    <n v="76.400000000000006"/>
    <n v="2"/>
    <n v="7.6400000000000006"/>
    <n v="160.44"/>
    <d v="2019-01-30T00:00:00"/>
    <d v="1899-12-30T19:42:00"/>
    <s v="Billetera electrónica"/>
    <n v="152.80000000000001"/>
    <n v="7.64"/>
    <n v="6.5"/>
    <n v="1"/>
  </r>
  <r>
    <s v="NuevaFactura1337"/>
    <x v="0"/>
    <x v="0"/>
    <x v="1"/>
    <x v="0"/>
    <x v="2"/>
    <n v="93.12"/>
    <n v="8"/>
    <n v="37.248000000000005"/>
    <n v="782.20799999999997"/>
    <d v="2019-02-07T00:00:00"/>
    <d v="1899-12-30T10:09:00"/>
    <s v="Efectivo"/>
    <n v="744.96"/>
    <n v="37.247999999999998"/>
    <n v="6.8"/>
    <n v="2"/>
  </r>
  <r>
    <s v="NuevaFactura9715"/>
    <x v="1"/>
    <x v="1"/>
    <x v="0"/>
    <x v="1"/>
    <x v="3"/>
    <n v="25.25"/>
    <n v="5"/>
    <n v="6.3125"/>
    <n v="132.5625"/>
    <d v="2019-03-20T00:00:00"/>
    <d v="1899-12-30T17:52:00"/>
    <s v="Efectivo"/>
    <n v="126.25"/>
    <n v="6.3125"/>
    <n v="6.1"/>
    <n v="3"/>
  </r>
  <r>
    <s v="NuevaFactura5581"/>
    <x v="1"/>
    <x v="1"/>
    <x v="1"/>
    <x v="1"/>
    <x v="5"/>
    <n v="86.13"/>
    <n v="2"/>
    <n v="8.6129999999999995"/>
    <n v="180.87299999999999"/>
    <d v="2019-02-07T00:00:00"/>
    <d v="1899-12-30T17:59:00"/>
    <s v="Efectivo"/>
    <n v="172.26"/>
    <n v="8.6129999999999995"/>
    <n v="8.1999999999999993"/>
    <n v="2"/>
  </r>
  <r>
    <s v="NuevaFactura6286"/>
    <x v="0"/>
    <x v="0"/>
    <x v="0"/>
    <x v="0"/>
    <x v="2"/>
    <n v="88.79"/>
    <n v="8"/>
    <n v="35.516000000000005"/>
    <n v="745.83600000000001"/>
    <d v="2019-02-17T00:00:00"/>
    <d v="1899-12-30T17:09:00"/>
    <s v="Efectivo"/>
    <n v="710.32"/>
    <n v="35.515999999999998"/>
    <n v="4.0999999999999996"/>
    <n v="2"/>
  </r>
  <r>
    <s v="NuevaFactura3659"/>
    <x v="0"/>
    <x v="0"/>
    <x v="1"/>
    <x v="0"/>
    <x v="5"/>
    <n v="81.91"/>
    <n v="2"/>
    <n v="8.1910000000000007"/>
    <n v="172.011"/>
    <d v="2019-03-05T00:00:00"/>
    <d v="1899-12-30T17:43:00"/>
    <s v="Efectivo"/>
    <n v="163.82"/>
    <n v="8.1910000000000007"/>
    <n v="7.8"/>
    <n v="3"/>
  </r>
  <r>
    <s v="NuevaFactura1171"/>
    <x v="0"/>
    <x v="0"/>
    <x v="0"/>
    <x v="1"/>
    <x v="1"/>
    <n v="71.95"/>
    <n v="1"/>
    <n v="3.5975000000000001"/>
    <n v="75.547499999999999"/>
    <d v="2019-02-04T00:00:00"/>
    <d v="1899-12-30T12:14:00"/>
    <s v="Efectivo"/>
    <n v="71.95"/>
    <n v="3.5975000000000001"/>
    <n v="7.3"/>
    <n v="2"/>
  </r>
  <r>
    <s v="NuevaFactura3665"/>
    <x v="1"/>
    <x v="1"/>
    <x v="1"/>
    <x v="1"/>
    <x v="3"/>
    <n v="95.49"/>
    <n v="7"/>
    <n v="33.421500000000002"/>
    <n v="701.85149999999999"/>
    <d v="2019-02-22T00:00:00"/>
    <d v="1899-12-30T18:17:00"/>
    <s v="Billetera electrónica"/>
    <n v="668.43"/>
    <n v="33.421500000000002"/>
    <n v="8.6999999999999993"/>
    <n v="2"/>
  </r>
  <r>
    <s v="NuevaFactura4854"/>
    <x v="0"/>
    <x v="0"/>
    <x v="0"/>
    <x v="1"/>
    <x v="4"/>
    <n v="10.130000000000001"/>
    <n v="7"/>
    <n v="3.5455000000000005"/>
    <n v="74.455500000000001"/>
    <d v="2019-03-10T00:00:00"/>
    <d v="1899-12-30T19:35:00"/>
    <s v="Billetera electrónica"/>
    <n v="70.91"/>
    <n v="3.5455000000000001"/>
    <n v="8.3000000000000007"/>
    <n v="3"/>
  </r>
  <r>
    <s v="NuevaFactura7043"/>
    <x v="2"/>
    <x v="2"/>
    <x v="0"/>
    <x v="0"/>
    <x v="1"/>
    <n v="13.22"/>
    <n v="5"/>
    <n v="3.3050000000000006"/>
    <n v="69.405000000000001"/>
    <d v="2019-03-02T00:00:00"/>
    <d v="1899-12-30T19:26:00"/>
    <s v="Efectivo"/>
    <n v="66.099999999999994"/>
    <n v="3.3050000000000002"/>
    <n v="4.3"/>
    <n v="3"/>
  </r>
  <r>
    <s v="NuevaFactura5023"/>
    <x v="1"/>
    <x v="1"/>
    <x v="1"/>
    <x v="0"/>
    <x v="0"/>
    <n v="13.85"/>
    <n v="9"/>
    <n v="6.2324999999999999"/>
    <n v="130.88249999999999"/>
    <d v="2019-02-04T00:00:00"/>
    <d v="1899-12-30T12:50:00"/>
    <s v="Billetera electrónica"/>
    <n v="124.65"/>
    <n v="6.2324999999999999"/>
    <n v="6"/>
    <n v="2"/>
  </r>
  <r>
    <s v="NuevaFactura9557"/>
    <x v="0"/>
    <x v="0"/>
    <x v="0"/>
    <x v="1"/>
    <x v="3"/>
    <n v="89.06"/>
    <n v="6"/>
    <n v="26.718000000000004"/>
    <n v="561.07799999999997"/>
    <d v="2019-01-18T00:00:00"/>
    <d v="1899-12-30T17:26:00"/>
    <s v="Efectivo"/>
    <n v="534.36"/>
    <n v="26.718"/>
    <n v="9.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8F622-4B12-4179-BB6E-F2D2454AF364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:F9" firstHeaderRow="0" firstDataRow="1" firstDataCol="1"/>
  <pivotFields count="17"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5"/>
        <item x="1"/>
        <item x="4"/>
        <item x="3"/>
        <item x="2"/>
        <item x="0"/>
        <item t="default"/>
      </items>
    </pivotField>
    <pivotField numFmtId="164" showAll="0"/>
    <pivotField dataField="1" numFmtId="1" showAll="0"/>
    <pivotField numFmtId="164" showAll="0"/>
    <pivotField dataField="1" numFmtId="164" showAll="0"/>
    <pivotField numFmtId="14" showAll="0"/>
    <pivotField numFmtId="166" showAll="0"/>
    <pivotField showAll="0"/>
    <pivotField numFmtId="164" showAll="0"/>
    <pivotField numFmtId="164" showAll="0"/>
    <pivotField numFmtId="165" showAll="0"/>
    <pivotField numFmtI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" fld="9" baseField="0" baseItem="0"/>
    <dataField name="Suma de Cantidad" fld="7" baseField="0" baseItem="0"/>
  </dataFields>
  <formats count="7">
    <format dxfId="14">
      <pivotArea type="all" dataOnly="0" outline="0" fieldPosition="0"/>
    </format>
    <format dxfId="7">
      <pivotArea outline="0" collapsedLevelsAreSubtotals="1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5" count="0"/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69E9D6-752B-4144-ADD3-5BDAD319CF9B}" name="Tabla1" displayName="Tabla1" ref="A1:P1048576" totalsRowShown="0">
  <autoFilter ref="A1:P1048576" xr:uid="{6469E9D6-752B-4144-ADD3-5BDAD319CF9B}"/>
  <tableColumns count="16">
    <tableColumn id="1" xr3:uid="{20DD9352-BADA-4BDD-9EB2-D33E8B4F879F}" name="Número de factura"/>
    <tableColumn id="2" xr3:uid="{379E2674-F8D3-4AA1-8BE4-5D04AF34FCCA}" name="Sucursal"/>
    <tableColumn id="3" xr3:uid="{329EBC05-A577-4440-BE14-269B6856C846}" name="Ciudad"/>
    <tableColumn id="4" xr3:uid="{977A83AE-855D-43BE-BB34-C0D4FF0EF77A}" name="Tipo de cliente"/>
    <tableColumn id="5" xr3:uid="{72C2B057-F1A0-49D0-95B5-69F85538960E}" name="Género"/>
    <tableColumn id="6" xr3:uid="{D2DDB6ED-FE55-418C-B555-2EACC6E832D9}" name="Línea de producto"/>
    <tableColumn id="7" xr3:uid="{798A9497-C7C3-4430-8D2E-A04AF8DBD71C}" name="Precio unitario" dataDxfId="32"/>
    <tableColumn id="8" xr3:uid="{8B67CB12-4EFD-4BD2-B184-EE1CFDE5A677}" name="Cantidad" dataDxfId="31"/>
    <tableColumn id="9" xr3:uid="{7E37CB1B-9A58-497C-9614-0A9828050E88}" name="Impuesto 5%" dataDxfId="30"/>
    <tableColumn id="10" xr3:uid="{D7358B07-108D-4EC9-935E-E89CB029E0AF}" name="Total" dataDxfId="29"/>
    <tableColumn id="11" xr3:uid="{8ACCB346-6401-4730-8731-F1148D9B7527}" name="Fecha" dataDxfId="28"/>
    <tableColumn id="12" xr3:uid="{ACEF1DF5-BFA9-46BE-B699-54F24DF75903}" name="Hora" dataDxfId="27"/>
    <tableColumn id="13" xr3:uid="{1EDD6AD3-8683-4DF2-BB2E-5AFA0FACE158}" name="Método de pago"/>
    <tableColumn id="14" xr3:uid="{EAB823C1-546F-430B-AB8A-6C949723F03F}" name="Costo de bienes vendidos" dataDxfId="26"/>
    <tableColumn id="16" xr3:uid="{AB4D0AE1-F3F1-4711-92BB-2FD0EC549B6F}" name="Ingreso bruto" dataDxfId="25"/>
    <tableColumn id="17" xr3:uid="{3E6EE7C1-DD45-4CFC-A8CA-F71E01EE07F7}" name="Calificación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EFFA68-988F-4CAC-8224-70D20634E4B0}" name="Tabla2" displayName="Tabla2" ref="Q1:Q1048576" totalsRowShown="0" headerRowDxfId="23" tableBorderDxfId="22">
  <autoFilter ref="Q1:Q1048576" xr:uid="{E4EFFA68-988F-4CAC-8224-70D20634E4B0}"/>
  <tableColumns count="1">
    <tableColumn id="1" xr3:uid="{BBD9D5C0-4CB4-41FE-8BF0-8C83009DCEBB}" name="MES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E819-7C21-48AD-92C1-4415357B8A62}">
  <dimension ref="A1:A37"/>
  <sheetViews>
    <sheetView showGridLines="0" workbookViewId="0">
      <selection activeCell="A6" sqref="A6"/>
    </sheetView>
  </sheetViews>
  <sheetFormatPr baseColWidth="10" defaultRowHeight="15" x14ac:dyDescent="0.25"/>
  <cols>
    <col min="1" max="1" width="193.5703125" bestFit="1" customWidth="1"/>
  </cols>
  <sheetData>
    <row r="1" spans="1:1" ht="36.75" x14ac:dyDescent="0.25">
      <c r="A1" s="19" t="s">
        <v>3629</v>
      </c>
    </row>
    <row r="2" spans="1:1" x14ac:dyDescent="0.25">
      <c r="A2" s="20"/>
    </row>
    <row r="3" spans="1:1" ht="17.25" x14ac:dyDescent="0.25">
      <c r="A3" s="21" t="s">
        <v>3653</v>
      </c>
    </row>
    <row r="4" spans="1:1" ht="17.25" x14ac:dyDescent="0.25">
      <c r="A4" s="21" t="s">
        <v>3654</v>
      </c>
    </row>
    <row r="5" spans="1:1" x14ac:dyDescent="0.25">
      <c r="A5" s="20"/>
    </row>
    <row r="6" spans="1:1" ht="24.75" x14ac:dyDescent="0.25">
      <c r="A6" s="22" t="s">
        <v>3630</v>
      </c>
    </row>
    <row r="7" spans="1:1" x14ac:dyDescent="0.25">
      <c r="A7" s="23"/>
    </row>
    <row r="8" spans="1:1" ht="17.25" x14ac:dyDescent="0.25">
      <c r="A8" s="24" t="s">
        <v>3631</v>
      </c>
    </row>
    <row r="9" spans="1:1" ht="17.25" x14ac:dyDescent="0.25">
      <c r="A9" s="25" t="s">
        <v>3632</v>
      </c>
    </row>
    <row r="10" spans="1:1" ht="17.25" x14ac:dyDescent="0.25">
      <c r="A10" s="25" t="s">
        <v>3655</v>
      </c>
    </row>
    <row r="11" spans="1:1" ht="17.25" x14ac:dyDescent="0.25">
      <c r="A11" s="25"/>
    </row>
    <row r="12" spans="1:1" ht="17.25" x14ac:dyDescent="0.25">
      <c r="A12" s="24" t="s">
        <v>3633</v>
      </c>
    </row>
    <row r="13" spans="1:1" ht="17.25" x14ac:dyDescent="0.25">
      <c r="A13" s="25" t="s">
        <v>3634</v>
      </c>
    </row>
    <row r="14" spans="1:1" ht="17.25" x14ac:dyDescent="0.25">
      <c r="A14" s="25"/>
    </row>
    <row r="15" spans="1:1" ht="17.25" x14ac:dyDescent="0.25">
      <c r="A15" s="24" t="s">
        <v>3656</v>
      </c>
    </row>
    <row r="16" spans="1:1" ht="17.25" x14ac:dyDescent="0.25">
      <c r="A16" s="25" t="s">
        <v>3658</v>
      </c>
    </row>
    <row r="17" spans="1:1" ht="17.25" x14ac:dyDescent="0.25">
      <c r="A17" s="24"/>
    </row>
    <row r="18" spans="1:1" ht="24.75" x14ac:dyDescent="0.25">
      <c r="A18" s="22" t="s">
        <v>3635</v>
      </c>
    </row>
    <row r="19" spans="1:1" x14ac:dyDescent="0.25">
      <c r="A19" s="20"/>
    </row>
    <row r="20" spans="1:1" ht="21" x14ac:dyDescent="0.25">
      <c r="A20" s="26" t="s">
        <v>3636</v>
      </c>
    </row>
    <row r="21" spans="1:1" x14ac:dyDescent="0.25">
      <c r="A21" s="23"/>
    </row>
    <row r="22" spans="1:1" ht="17.25" x14ac:dyDescent="0.25">
      <c r="A22" s="24" t="s">
        <v>3637</v>
      </c>
    </row>
    <row r="23" spans="1:1" ht="17.25" x14ac:dyDescent="0.25">
      <c r="A23" s="24" t="s">
        <v>3638</v>
      </c>
    </row>
    <row r="24" spans="1:1" ht="17.25" x14ac:dyDescent="0.25">
      <c r="A24" s="24" t="s">
        <v>3639</v>
      </c>
    </row>
    <row r="25" spans="1:1" ht="17.25" x14ac:dyDescent="0.25">
      <c r="A25" s="24" t="s">
        <v>3640</v>
      </c>
    </row>
    <row r="26" spans="1:1" ht="17.25" x14ac:dyDescent="0.25">
      <c r="A26" s="24" t="s">
        <v>3641</v>
      </c>
    </row>
    <row r="27" spans="1:1" ht="17.25" x14ac:dyDescent="0.25">
      <c r="A27" s="24" t="s">
        <v>3642</v>
      </c>
    </row>
    <row r="28" spans="1:1" ht="17.25" x14ac:dyDescent="0.25">
      <c r="A28" s="24" t="s">
        <v>3643</v>
      </c>
    </row>
    <row r="29" spans="1:1" ht="17.25" x14ac:dyDescent="0.25">
      <c r="A29" s="24" t="s">
        <v>3644</v>
      </c>
    </row>
    <row r="30" spans="1:1" ht="17.25" x14ac:dyDescent="0.25">
      <c r="A30" s="24" t="s">
        <v>3645</v>
      </c>
    </row>
    <row r="31" spans="1:1" ht="17.25" x14ac:dyDescent="0.25">
      <c r="A31" s="24" t="s">
        <v>3646</v>
      </c>
    </row>
    <row r="32" spans="1:1" ht="17.25" x14ac:dyDescent="0.25">
      <c r="A32" s="24" t="s">
        <v>3647</v>
      </c>
    </row>
    <row r="33" spans="1:1" ht="17.25" x14ac:dyDescent="0.25">
      <c r="A33" s="24" t="s">
        <v>3648</v>
      </c>
    </row>
    <row r="34" spans="1:1" ht="17.25" x14ac:dyDescent="0.25">
      <c r="A34" s="24" t="s">
        <v>3649</v>
      </c>
    </row>
    <row r="35" spans="1:1" ht="17.25" x14ac:dyDescent="0.25">
      <c r="A35" s="24" t="s">
        <v>3650</v>
      </c>
    </row>
    <row r="36" spans="1:1" ht="17.25" x14ac:dyDescent="0.25">
      <c r="A36" s="24" t="s">
        <v>3651</v>
      </c>
    </row>
    <row r="37" spans="1:1" ht="17.25" x14ac:dyDescent="0.25">
      <c r="A37" s="24" t="s">
        <v>3652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96E8-C96B-4895-A8F0-06EA7CDEC333}">
  <dimension ref="D2:F9"/>
  <sheetViews>
    <sheetView tabSelected="1" workbookViewId="0">
      <selection activeCell="H4" sqref="H4"/>
    </sheetView>
  </sheetViews>
  <sheetFormatPr baseColWidth="10" defaultRowHeight="15" x14ac:dyDescent="0.25"/>
  <cols>
    <col min="2" max="2" width="17.85546875" bestFit="1" customWidth="1"/>
    <col min="4" max="4" width="22.28515625" bestFit="1" customWidth="1"/>
    <col min="5" max="5" width="15.85546875" bestFit="1" customWidth="1"/>
    <col min="6" max="6" width="19.7109375" bestFit="1" customWidth="1"/>
  </cols>
  <sheetData>
    <row r="2" spans="4:6" x14ac:dyDescent="0.25">
      <c r="D2" s="54" t="s">
        <v>3660</v>
      </c>
      <c r="E2" s="33" t="s">
        <v>3662</v>
      </c>
      <c r="F2" s="33" t="s">
        <v>3663</v>
      </c>
    </row>
    <row r="3" spans="4:6" x14ac:dyDescent="0.25">
      <c r="D3" s="55" t="s">
        <v>45</v>
      </c>
      <c r="E3" s="57">
        <v>215188.13399999958</v>
      </c>
      <c r="F3" s="56">
        <v>3603</v>
      </c>
    </row>
    <row r="4" spans="4:6" x14ac:dyDescent="0.25">
      <c r="D4" s="55" t="s">
        <v>27</v>
      </c>
      <c r="E4" s="57">
        <v>208482.46649999995</v>
      </c>
      <c r="F4" s="56">
        <v>3730</v>
      </c>
    </row>
    <row r="5" spans="4:6" x14ac:dyDescent="0.25">
      <c r="D5" s="55" t="s">
        <v>43</v>
      </c>
      <c r="E5" s="57">
        <v>225359.57849999997</v>
      </c>
      <c r="F5" s="56">
        <v>3780</v>
      </c>
    </row>
    <row r="6" spans="4:6" x14ac:dyDescent="0.25">
      <c r="D6" s="55" t="s">
        <v>35</v>
      </c>
      <c r="E6" s="57">
        <v>215890.96199999988</v>
      </c>
      <c r="F6" s="56">
        <v>3542</v>
      </c>
    </row>
    <row r="7" spans="4:6" x14ac:dyDescent="0.25">
      <c r="D7" s="55" t="s">
        <v>31</v>
      </c>
      <c r="E7" s="57">
        <v>230948.97000000032</v>
      </c>
      <c r="F7" s="56">
        <v>3883</v>
      </c>
    </row>
    <row r="8" spans="4:6" x14ac:dyDescent="0.25">
      <c r="D8" s="55" t="s">
        <v>21</v>
      </c>
      <c r="E8" s="57">
        <v>186939.31200000006</v>
      </c>
      <c r="F8" s="56">
        <v>3175</v>
      </c>
    </row>
    <row r="9" spans="4:6" x14ac:dyDescent="0.25">
      <c r="D9" s="55" t="s">
        <v>3661</v>
      </c>
      <c r="E9" s="56">
        <v>1282809.4229999997</v>
      </c>
      <c r="F9" s="56">
        <v>21713</v>
      </c>
    </row>
  </sheetData>
  <autoFilter ref="D2:F9" xr:uid="{B47496E8-C96B-4895-A8F0-06EA7CDEC333}"/>
  <conditionalFormatting pivot="1" sqref="F3:F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{9EE3D400-7728-4500-A295-479CA359F050}</x14:id>
        </ext>
      </extLst>
    </cfRule>
  </conditionalFormatting>
  <conditionalFormatting pivot="1" sqref="E3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EE3D400-7728-4500-A295-479CA359F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01"/>
  <sheetViews>
    <sheetView topLeftCell="J3996" zoomScale="90" zoomScaleNormal="90" workbookViewId="0">
      <selection activeCell="V18" sqref="V18"/>
    </sheetView>
  </sheetViews>
  <sheetFormatPr baseColWidth="10" defaultRowHeight="15" x14ac:dyDescent="0.25"/>
  <cols>
    <col min="1" max="1" width="19.5703125" customWidth="1"/>
    <col min="4" max="4" width="15.85546875" customWidth="1"/>
    <col min="6" max="6" width="22.28515625" bestFit="1" customWidth="1"/>
    <col min="7" max="7" width="16.140625" style="2" customWidth="1"/>
    <col min="8" max="8" width="11.42578125" style="4"/>
    <col min="9" max="9" width="14.42578125" style="2" customWidth="1"/>
    <col min="10" max="10" width="11.42578125" style="2"/>
    <col min="11" max="11" width="11.28515625" style="12" bestFit="1" customWidth="1"/>
    <col min="12" max="12" width="11.42578125" style="5"/>
    <col min="13" max="13" width="17.140625" customWidth="1"/>
    <col min="14" max="14" width="13.140625" style="2" customWidth="1"/>
    <col min="15" max="15" width="14.85546875" style="2" customWidth="1"/>
    <col min="16" max="16" width="14" style="3" customWidth="1"/>
    <col min="17" max="17" width="14.7109375" style="4" customWidth="1"/>
    <col min="18" max="18" width="11.42578125" customWidth="1"/>
    <col min="19" max="19" width="8.85546875" bestFit="1" customWidth="1"/>
    <col min="20" max="20" width="10.140625" bestFit="1" customWidth="1"/>
    <col min="21" max="21" width="11.5703125" bestFit="1" customWidth="1"/>
    <col min="22" max="22" width="10.28515625" bestFit="1" customWidth="1"/>
    <col min="23" max="23" width="22.28515625" bestFit="1" customWidth="1"/>
    <col min="24" max="24" width="18.7109375" bestFit="1" customWidth="1"/>
  </cols>
  <sheetData>
    <row r="1" spans="1:24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12" t="s">
        <v>10</v>
      </c>
      <c r="L1" s="5" t="s">
        <v>11</v>
      </c>
      <c r="M1" t="s">
        <v>12</v>
      </c>
      <c r="N1" s="2" t="s">
        <v>13</v>
      </c>
      <c r="O1" s="2" t="s">
        <v>14</v>
      </c>
      <c r="P1" s="3" t="s">
        <v>15</v>
      </c>
      <c r="Q1" s="13" t="s">
        <v>3628</v>
      </c>
      <c r="S1" s="31" t="s">
        <v>3659</v>
      </c>
      <c r="T1" s="31"/>
      <c r="U1" s="31"/>
      <c r="V1" s="31"/>
      <c r="W1" s="31"/>
      <c r="X1" s="31"/>
    </row>
    <row r="2" spans="1:24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2">
        <v>74.69</v>
      </c>
      <c r="H2" s="4">
        <v>7</v>
      </c>
      <c r="I2" s="2">
        <v>26.141499999999997</v>
      </c>
      <c r="J2" s="2">
        <v>548.97149999999999</v>
      </c>
      <c r="K2" s="12">
        <v>43470</v>
      </c>
      <c r="L2" s="5">
        <v>0.54722222222222217</v>
      </c>
      <c r="M2" t="s">
        <v>22</v>
      </c>
      <c r="N2" s="2">
        <v>522.83000000000004</v>
      </c>
      <c r="O2" s="2">
        <v>26.141500000000001</v>
      </c>
      <c r="P2" s="3">
        <v>9.1</v>
      </c>
      <c r="Q2" s="4">
        <f>MONTH(Tabla1[[#This Row],[Fecha]])</f>
        <v>1</v>
      </c>
      <c r="S2" s="32" t="s">
        <v>1</v>
      </c>
      <c r="T2" s="32" t="s">
        <v>2</v>
      </c>
      <c r="U2" s="32" t="s">
        <v>3599</v>
      </c>
      <c r="V2" s="32" t="s">
        <v>3600</v>
      </c>
      <c r="W2" s="32" t="s">
        <v>5</v>
      </c>
      <c r="X2" s="32" t="s">
        <v>3601</v>
      </c>
    </row>
    <row r="3" spans="1:24" x14ac:dyDescent="0.25">
      <c r="A3" t="s">
        <v>23</v>
      </c>
      <c r="B3" t="s">
        <v>24</v>
      </c>
      <c r="C3" t="s">
        <v>25</v>
      </c>
      <c r="D3" t="s">
        <v>26</v>
      </c>
      <c r="E3" t="s">
        <v>20</v>
      </c>
      <c r="F3" t="s">
        <v>27</v>
      </c>
      <c r="G3" s="2">
        <v>15.28</v>
      </c>
      <c r="H3" s="4">
        <v>5</v>
      </c>
      <c r="I3" s="2">
        <v>3.82</v>
      </c>
      <c r="J3" s="2">
        <v>80.22</v>
      </c>
      <c r="K3" s="12">
        <v>43532</v>
      </c>
      <c r="L3" s="5">
        <v>0.4368055555555555</v>
      </c>
      <c r="M3" t="s">
        <v>28</v>
      </c>
      <c r="N3" s="2">
        <v>76.400000000000006</v>
      </c>
      <c r="O3" s="2">
        <v>3.82</v>
      </c>
      <c r="P3" s="3">
        <v>9.6</v>
      </c>
      <c r="Q3" s="4">
        <f>MONTH(Tabla1[[#This Row],[Fecha]])</f>
        <v>3</v>
      </c>
      <c r="S3" s="30" t="s">
        <v>17</v>
      </c>
      <c r="T3" s="33" t="s">
        <v>18</v>
      </c>
      <c r="U3" s="33" t="s">
        <v>19</v>
      </c>
      <c r="V3" s="33" t="s">
        <v>30</v>
      </c>
      <c r="W3" s="33" t="s">
        <v>21</v>
      </c>
      <c r="X3" s="33" t="s">
        <v>22</v>
      </c>
    </row>
    <row r="4" spans="1:24" x14ac:dyDescent="0.25">
      <c r="A4" t="s">
        <v>29</v>
      </c>
      <c r="B4" t="s">
        <v>17</v>
      </c>
      <c r="C4" t="s">
        <v>18</v>
      </c>
      <c r="D4" t="s">
        <v>26</v>
      </c>
      <c r="E4" t="s">
        <v>30</v>
      </c>
      <c r="F4" t="s">
        <v>31</v>
      </c>
      <c r="G4" s="2">
        <v>46.33</v>
      </c>
      <c r="H4" s="4">
        <v>7</v>
      </c>
      <c r="I4" s="2">
        <v>16.215500000000002</v>
      </c>
      <c r="J4" s="2">
        <v>340.52550000000002</v>
      </c>
      <c r="K4" s="12">
        <v>43527</v>
      </c>
      <c r="L4" s="5">
        <v>0.55763888888888891</v>
      </c>
      <c r="M4" t="s">
        <v>32</v>
      </c>
      <c r="N4" s="2">
        <v>324.31</v>
      </c>
      <c r="O4" s="2">
        <v>16.215499999999999</v>
      </c>
      <c r="P4" s="3">
        <v>7.4</v>
      </c>
      <c r="Q4" s="4">
        <f>MONTH(Tabla1[[#This Row],[Fecha]])</f>
        <v>3</v>
      </c>
      <c r="S4" s="33" t="s">
        <v>41</v>
      </c>
      <c r="T4" s="33" t="s">
        <v>25</v>
      </c>
      <c r="U4" s="33" t="s">
        <v>26</v>
      </c>
      <c r="V4" s="33" t="s">
        <v>20</v>
      </c>
      <c r="W4" s="33" t="s">
        <v>27</v>
      </c>
      <c r="X4" s="33" t="s">
        <v>28</v>
      </c>
    </row>
    <row r="5" spans="1:24" x14ac:dyDescent="0.25">
      <c r="A5" t="s">
        <v>33</v>
      </c>
      <c r="B5" t="s">
        <v>17</v>
      </c>
      <c r="C5" t="s">
        <v>18</v>
      </c>
      <c r="D5" t="s">
        <v>19</v>
      </c>
      <c r="E5" t="s">
        <v>30</v>
      </c>
      <c r="F5" t="s">
        <v>21</v>
      </c>
      <c r="G5" s="2">
        <v>58.22</v>
      </c>
      <c r="H5" s="4">
        <v>8</v>
      </c>
      <c r="I5" s="2">
        <v>23.288</v>
      </c>
      <c r="J5" s="2">
        <v>489.048</v>
      </c>
      <c r="K5" s="12">
        <v>43492</v>
      </c>
      <c r="L5" s="5">
        <v>0.85625000000000007</v>
      </c>
      <c r="M5" t="s">
        <v>22</v>
      </c>
      <c r="N5" s="2">
        <v>465.76</v>
      </c>
      <c r="O5" s="2">
        <v>23.288</v>
      </c>
      <c r="P5" s="3">
        <v>8.4</v>
      </c>
      <c r="Q5" s="4">
        <f>MONTH(Tabla1[[#This Row],[Fecha]])</f>
        <v>1</v>
      </c>
      <c r="S5" s="33" t="s">
        <v>24</v>
      </c>
      <c r="T5" s="33" t="s">
        <v>42</v>
      </c>
      <c r="U5" s="33"/>
      <c r="V5" s="33"/>
      <c r="W5" s="33" t="s">
        <v>31</v>
      </c>
      <c r="X5" s="33" t="s">
        <v>32</v>
      </c>
    </row>
    <row r="6" spans="1:24" x14ac:dyDescent="0.25">
      <c r="A6" t="s">
        <v>34</v>
      </c>
      <c r="B6" t="s">
        <v>17</v>
      </c>
      <c r="C6" t="s">
        <v>18</v>
      </c>
      <c r="D6" t="s">
        <v>26</v>
      </c>
      <c r="E6" t="s">
        <v>30</v>
      </c>
      <c r="F6" t="s">
        <v>35</v>
      </c>
      <c r="G6" s="2">
        <v>86.31</v>
      </c>
      <c r="H6" s="4">
        <v>7</v>
      </c>
      <c r="I6" s="2">
        <v>30.208500000000004</v>
      </c>
      <c r="J6" s="2">
        <v>634.37850000000003</v>
      </c>
      <c r="K6" s="12">
        <v>43504</v>
      </c>
      <c r="L6" s="5">
        <v>0.44236111111111115</v>
      </c>
      <c r="M6" t="s">
        <v>22</v>
      </c>
      <c r="N6" s="2">
        <v>604.16999999999996</v>
      </c>
      <c r="O6" s="2">
        <v>30.208500000000001</v>
      </c>
      <c r="P6" s="3">
        <v>5.3</v>
      </c>
      <c r="Q6" s="4">
        <f>MONTH(Tabla1[[#This Row],[Fecha]])</f>
        <v>2</v>
      </c>
      <c r="S6" s="33"/>
      <c r="T6" s="33"/>
      <c r="U6" s="33"/>
      <c r="V6" s="33"/>
      <c r="W6" s="33" t="s">
        <v>35</v>
      </c>
      <c r="X6" s="33"/>
    </row>
    <row r="7" spans="1:24" x14ac:dyDescent="0.25">
      <c r="A7" t="s">
        <v>36</v>
      </c>
      <c r="B7" t="s">
        <v>24</v>
      </c>
      <c r="C7" t="s">
        <v>25</v>
      </c>
      <c r="D7" t="s">
        <v>26</v>
      </c>
      <c r="E7" t="s">
        <v>30</v>
      </c>
      <c r="F7" t="s">
        <v>27</v>
      </c>
      <c r="G7" s="2">
        <v>85.39</v>
      </c>
      <c r="H7" s="4">
        <v>7</v>
      </c>
      <c r="I7" s="2">
        <v>29.886500000000002</v>
      </c>
      <c r="J7" s="2">
        <v>627.61649999999997</v>
      </c>
      <c r="K7" s="12">
        <v>43549</v>
      </c>
      <c r="L7" s="5">
        <v>0.77083333333333337</v>
      </c>
      <c r="M7" t="s">
        <v>22</v>
      </c>
      <c r="N7" s="2">
        <v>597.73</v>
      </c>
      <c r="O7" s="2">
        <v>29.886500000000002</v>
      </c>
      <c r="P7" s="3">
        <v>4.0999999999999996</v>
      </c>
      <c r="Q7" s="4">
        <f>MONTH(Tabla1[[#This Row],[Fecha]])</f>
        <v>3</v>
      </c>
      <c r="S7" s="33"/>
      <c r="T7" s="33"/>
      <c r="U7" s="33"/>
      <c r="V7" s="33"/>
      <c r="W7" s="33" t="s">
        <v>43</v>
      </c>
      <c r="X7" s="33"/>
    </row>
    <row r="8" spans="1:24" x14ac:dyDescent="0.25">
      <c r="A8" t="s">
        <v>37</v>
      </c>
      <c r="B8" t="s">
        <v>17</v>
      </c>
      <c r="C8" t="s">
        <v>18</v>
      </c>
      <c r="D8" t="s">
        <v>19</v>
      </c>
      <c r="E8" t="s">
        <v>20</v>
      </c>
      <c r="F8" t="s">
        <v>27</v>
      </c>
      <c r="G8" s="2">
        <v>68.84</v>
      </c>
      <c r="H8" s="4">
        <v>6</v>
      </c>
      <c r="I8" s="2">
        <v>20.652000000000001</v>
      </c>
      <c r="J8" s="2">
        <v>433.69200000000001</v>
      </c>
      <c r="K8" s="12">
        <v>43521</v>
      </c>
      <c r="L8" s="5">
        <v>0.60833333333333328</v>
      </c>
      <c r="M8" t="s">
        <v>22</v>
      </c>
      <c r="N8" s="2">
        <v>413.04</v>
      </c>
      <c r="O8" s="2">
        <v>20.652000000000001</v>
      </c>
      <c r="P8" s="3">
        <v>5.8</v>
      </c>
      <c r="Q8" s="4">
        <f>MONTH(Tabla1[[#This Row],[Fecha]])</f>
        <v>2</v>
      </c>
      <c r="S8" s="33"/>
      <c r="T8" s="33"/>
      <c r="U8" s="33"/>
      <c r="V8" s="33"/>
      <c r="W8" s="33" t="s">
        <v>45</v>
      </c>
      <c r="X8" s="33"/>
    </row>
    <row r="9" spans="1:24" x14ac:dyDescent="0.25">
      <c r="A9" t="s">
        <v>38</v>
      </c>
      <c r="B9" t="s">
        <v>24</v>
      </c>
      <c r="C9" t="s">
        <v>25</v>
      </c>
      <c r="D9" t="s">
        <v>26</v>
      </c>
      <c r="E9" t="s">
        <v>20</v>
      </c>
      <c r="F9" t="s">
        <v>31</v>
      </c>
      <c r="G9" s="2">
        <v>73.56</v>
      </c>
      <c r="H9" s="4">
        <v>10</v>
      </c>
      <c r="I9" s="2">
        <v>36.78</v>
      </c>
      <c r="J9" s="2">
        <v>772.38</v>
      </c>
      <c r="K9" s="12">
        <v>43520</v>
      </c>
      <c r="L9" s="5">
        <v>0.48472222222222222</v>
      </c>
      <c r="M9" t="s">
        <v>22</v>
      </c>
      <c r="N9" s="2">
        <v>735.6</v>
      </c>
      <c r="O9" s="2">
        <v>36.78</v>
      </c>
      <c r="P9" s="3">
        <v>8</v>
      </c>
      <c r="Q9" s="4">
        <f>MONTH(Tabla1[[#This Row],[Fecha]])</f>
        <v>2</v>
      </c>
    </row>
    <row r="10" spans="1:24" x14ac:dyDescent="0.25">
      <c r="A10" t="s">
        <v>39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s="2">
        <v>36.26</v>
      </c>
      <c r="H10" s="4">
        <v>2</v>
      </c>
      <c r="I10" s="2">
        <v>3.6259999999999999</v>
      </c>
      <c r="J10" s="2">
        <v>76.146000000000001</v>
      </c>
      <c r="K10" s="12">
        <v>43475</v>
      </c>
      <c r="L10" s="5">
        <v>0.71875</v>
      </c>
      <c r="M10" t="s">
        <v>32</v>
      </c>
      <c r="N10" s="2">
        <v>72.52</v>
      </c>
      <c r="O10" s="2">
        <v>3.6259999999999999</v>
      </c>
      <c r="P10" s="3">
        <v>7.2</v>
      </c>
      <c r="Q10" s="4">
        <f>MONTH(Tabla1[[#This Row],[Fecha]])</f>
        <v>1</v>
      </c>
    </row>
    <row r="11" spans="1:24" x14ac:dyDescent="0.25">
      <c r="A11" t="s">
        <v>40</v>
      </c>
      <c r="B11" t="s">
        <v>41</v>
      </c>
      <c r="C11" t="s">
        <v>42</v>
      </c>
      <c r="D11" t="s">
        <v>19</v>
      </c>
      <c r="E11" t="s">
        <v>20</v>
      </c>
      <c r="F11" t="s">
        <v>43</v>
      </c>
      <c r="G11" s="2">
        <v>54.84</v>
      </c>
      <c r="H11" s="4">
        <v>3</v>
      </c>
      <c r="I11" s="2">
        <v>8.2260000000000009</v>
      </c>
      <c r="J11" s="2">
        <v>172.74600000000001</v>
      </c>
      <c r="K11" s="12">
        <v>43516</v>
      </c>
      <c r="L11" s="5">
        <v>0.56041666666666667</v>
      </c>
      <c r="M11" t="s">
        <v>32</v>
      </c>
      <c r="N11" s="2">
        <v>164.52</v>
      </c>
      <c r="O11" s="2">
        <v>8.2260000000000009</v>
      </c>
      <c r="P11" s="3">
        <v>5.9</v>
      </c>
      <c r="Q11" s="4">
        <f>MONTH(Tabla1[[#This Row],[Fecha]])</f>
        <v>2</v>
      </c>
    </row>
    <row r="12" spans="1:24" x14ac:dyDescent="0.25">
      <c r="A12" t="s">
        <v>44</v>
      </c>
      <c r="B12" t="s">
        <v>41</v>
      </c>
      <c r="C12" t="s">
        <v>42</v>
      </c>
      <c r="D12" t="s">
        <v>19</v>
      </c>
      <c r="E12" t="s">
        <v>20</v>
      </c>
      <c r="F12" t="s">
        <v>45</v>
      </c>
      <c r="G12" s="2">
        <v>14.48</v>
      </c>
      <c r="H12" s="4">
        <v>4</v>
      </c>
      <c r="I12" s="2">
        <v>2.8960000000000004</v>
      </c>
      <c r="J12" s="2">
        <v>60.816000000000003</v>
      </c>
      <c r="K12" s="12">
        <v>43502</v>
      </c>
      <c r="L12" s="5">
        <v>0.75486111111111109</v>
      </c>
      <c r="M12" t="s">
        <v>22</v>
      </c>
      <c r="N12" s="2">
        <v>57.92</v>
      </c>
      <c r="O12" s="2">
        <v>2.8959999999999999</v>
      </c>
      <c r="P12" s="3">
        <v>4.5</v>
      </c>
      <c r="Q12" s="4">
        <f>MONTH(Tabla1[[#This Row],[Fecha]])</f>
        <v>2</v>
      </c>
    </row>
    <row r="13" spans="1:24" x14ac:dyDescent="0.25">
      <c r="A13" t="s">
        <v>46</v>
      </c>
      <c r="B13" t="s">
        <v>41</v>
      </c>
      <c r="C13" t="s">
        <v>42</v>
      </c>
      <c r="D13" t="s">
        <v>19</v>
      </c>
      <c r="E13" t="s">
        <v>30</v>
      </c>
      <c r="F13" t="s">
        <v>27</v>
      </c>
      <c r="G13" s="2">
        <v>25.51</v>
      </c>
      <c r="H13" s="4">
        <v>4</v>
      </c>
      <c r="I13" s="2">
        <v>5.1020000000000003</v>
      </c>
      <c r="J13" s="2">
        <v>107.142</v>
      </c>
      <c r="K13" s="12">
        <v>43533</v>
      </c>
      <c r="L13" s="5">
        <v>0.7104166666666667</v>
      </c>
      <c r="M13" t="s">
        <v>28</v>
      </c>
      <c r="N13" s="2">
        <v>102.04</v>
      </c>
      <c r="O13" s="2">
        <v>5.1020000000000003</v>
      </c>
      <c r="P13" s="3">
        <v>6.8</v>
      </c>
      <c r="Q13" s="4">
        <f>MONTH(Tabla1[[#This Row],[Fecha]])</f>
        <v>3</v>
      </c>
    </row>
    <row r="14" spans="1:24" x14ac:dyDescent="0.25">
      <c r="A14" t="s">
        <v>47</v>
      </c>
      <c r="B14" t="s">
        <v>17</v>
      </c>
      <c r="C14" t="s">
        <v>18</v>
      </c>
      <c r="D14" t="s">
        <v>26</v>
      </c>
      <c r="E14" t="s">
        <v>20</v>
      </c>
      <c r="F14" t="s">
        <v>27</v>
      </c>
      <c r="G14" s="2">
        <v>46.95</v>
      </c>
      <c r="H14" s="4">
        <v>5</v>
      </c>
      <c r="I14" s="2">
        <v>11.737500000000001</v>
      </c>
      <c r="J14" s="2">
        <v>246.48750000000001</v>
      </c>
      <c r="K14" s="12">
        <v>43508</v>
      </c>
      <c r="L14" s="5">
        <v>0.43402777777777773</v>
      </c>
      <c r="M14" t="s">
        <v>22</v>
      </c>
      <c r="N14" s="2">
        <v>234.75</v>
      </c>
      <c r="O14" s="2">
        <v>11.737500000000001</v>
      </c>
      <c r="P14" s="3">
        <v>7.1</v>
      </c>
      <c r="Q14" s="4">
        <f>MONTH(Tabla1[[#This Row],[Fecha]])</f>
        <v>2</v>
      </c>
    </row>
    <row r="15" spans="1:24" x14ac:dyDescent="0.25">
      <c r="A15" t="s">
        <v>48</v>
      </c>
      <c r="B15" t="s">
        <v>17</v>
      </c>
      <c r="C15" t="s">
        <v>18</v>
      </c>
      <c r="D15" t="s">
        <v>26</v>
      </c>
      <c r="E15" t="s">
        <v>30</v>
      </c>
      <c r="F15" t="s">
        <v>43</v>
      </c>
      <c r="G15" s="2">
        <v>43.19</v>
      </c>
      <c r="H15" s="4">
        <v>10</v>
      </c>
      <c r="I15" s="2">
        <v>21.594999999999999</v>
      </c>
      <c r="J15" s="2">
        <v>453.495</v>
      </c>
      <c r="K15" s="12">
        <v>43503</v>
      </c>
      <c r="L15" s="5">
        <v>0.70000000000000007</v>
      </c>
      <c r="M15" t="s">
        <v>22</v>
      </c>
      <c r="N15" s="2">
        <v>431.9</v>
      </c>
      <c r="O15" s="2">
        <v>21.594999999999999</v>
      </c>
      <c r="P15" s="3">
        <v>8.1999999999999993</v>
      </c>
      <c r="Q15" s="4">
        <f>MONTH(Tabla1[[#This Row],[Fecha]])</f>
        <v>2</v>
      </c>
    </row>
    <row r="16" spans="1:24" x14ac:dyDescent="0.25">
      <c r="A16" t="s">
        <v>49</v>
      </c>
      <c r="B16" t="s">
        <v>17</v>
      </c>
      <c r="C16" t="s">
        <v>18</v>
      </c>
      <c r="D16" t="s">
        <v>26</v>
      </c>
      <c r="E16" t="s">
        <v>20</v>
      </c>
      <c r="F16" t="s">
        <v>21</v>
      </c>
      <c r="G16" s="2">
        <v>71.38</v>
      </c>
      <c r="H16" s="4">
        <v>10</v>
      </c>
      <c r="I16" s="2">
        <v>35.69</v>
      </c>
      <c r="J16" s="2">
        <v>749.49</v>
      </c>
      <c r="K16" s="12">
        <v>43553</v>
      </c>
      <c r="L16" s="5">
        <v>0.80625000000000002</v>
      </c>
      <c r="M16" t="s">
        <v>28</v>
      </c>
      <c r="N16" s="2">
        <v>713.8</v>
      </c>
      <c r="O16" s="2">
        <v>35.69</v>
      </c>
      <c r="P16" s="3">
        <v>5.7</v>
      </c>
      <c r="Q16" s="4">
        <f>MONTH(Tabla1[[#This Row],[Fecha]])</f>
        <v>3</v>
      </c>
    </row>
    <row r="17" spans="1:17" x14ac:dyDescent="0.25">
      <c r="A17" t="s">
        <v>50</v>
      </c>
      <c r="B17" t="s">
        <v>41</v>
      </c>
      <c r="C17" t="s">
        <v>42</v>
      </c>
      <c r="D17" t="s">
        <v>19</v>
      </c>
      <c r="E17" t="s">
        <v>20</v>
      </c>
      <c r="F17" t="s">
        <v>35</v>
      </c>
      <c r="G17" s="2">
        <v>93.72</v>
      </c>
      <c r="H17" s="4">
        <v>6</v>
      </c>
      <c r="I17" s="2">
        <v>28.116</v>
      </c>
      <c r="J17" s="2">
        <v>590.43600000000004</v>
      </c>
      <c r="K17" s="12">
        <v>43480</v>
      </c>
      <c r="L17" s="5">
        <v>0.67986111111111114</v>
      </c>
      <c r="M17" t="s">
        <v>28</v>
      </c>
      <c r="N17" s="2">
        <v>562.32000000000005</v>
      </c>
      <c r="O17" s="2">
        <v>28.116</v>
      </c>
      <c r="P17" s="3">
        <v>4.5</v>
      </c>
      <c r="Q17" s="4">
        <f>MONTH(Tabla1[[#This Row],[Fecha]])</f>
        <v>1</v>
      </c>
    </row>
    <row r="18" spans="1:17" x14ac:dyDescent="0.25">
      <c r="A18" t="s">
        <v>51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s="2">
        <v>68.930000000000007</v>
      </c>
      <c r="H18" s="4">
        <v>7</v>
      </c>
      <c r="I18" s="2">
        <v>24.125500000000002</v>
      </c>
      <c r="J18" s="2">
        <v>506.63549999999998</v>
      </c>
      <c r="K18" s="12">
        <v>43535</v>
      </c>
      <c r="L18" s="5">
        <v>0.4604166666666667</v>
      </c>
      <c r="M18" t="s">
        <v>32</v>
      </c>
      <c r="N18" s="2">
        <v>482.51</v>
      </c>
      <c r="O18" s="2">
        <v>24.125499999999999</v>
      </c>
      <c r="P18" s="3">
        <v>4.5999999999999996</v>
      </c>
      <c r="Q18" s="4">
        <f>MONTH(Tabla1[[#This Row],[Fecha]])</f>
        <v>3</v>
      </c>
    </row>
    <row r="19" spans="1:17" x14ac:dyDescent="0.25">
      <c r="A19" t="s">
        <v>52</v>
      </c>
      <c r="B19" t="s">
        <v>17</v>
      </c>
      <c r="C19" t="s">
        <v>18</v>
      </c>
      <c r="D19" t="s">
        <v>26</v>
      </c>
      <c r="E19" t="s">
        <v>30</v>
      </c>
      <c r="F19" t="s">
        <v>35</v>
      </c>
      <c r="G19" s="2">
        <v>72.61</v>
      </c>
      <c r="H19" s="4">
        <v>6</v>
      </c>
      <c r="I19" s="2">
        <v>21.783000000000001</v>
      </c>
      <c r="J19" s="2">
        <v>457.44299999999998</v>
      </c>
      <c r="K19" s="12">
        <v>43466</v>
      </c>
      <c r="L19" s="5">
        <v>0.44375000000000003</v>
      </c>
      <c r="M19" t="s">
        <v>32</v>
      </c>
      <c r="N19" s="2">
        <v>435.66</v>
      </c>
      <c r="O19" s="2">
        <v>21.783000000000001</v>
      </c>
      <c r="P19" s="3">
        <v>6.9</v>
      </c>
      <c r="Q19" s="4">
        <f>MONTH(Tabla1[[#This Row],[Fecha]])</f>
        <v>1</v>
      </c>
    </row>
    <row r="20" spans="1:17" x14ac:dyDescent="0.25">
      <c r="A20" t="s">
        <v>53</v>
      </c>
      <c r="B20" t="s">
        <v>17</v>
      </c>
      <c r="C20" t="s">
        <v>18</v>
      </c>
      <c r="D20" t="s">
        <v>26</v>
      </c>
      <c r="E20" t="s">
        <v>30</v>
      </c>
      <c r="F20" t="s">
        <v>43</v>
      </c>
      <c r="G20" s="2">
        <v>54.67</v>
      </c>
      <c r="H20" s="4">
        <v>3</v>
      </c>
      <c r="I20" s="2">
        <v>8.2004999999999999</v>
      </c>
      <c r="J20" s="2">
        <v>172.2105</v>
      </c>
      <c r="K20" s="12">
        <v>43486</v>
      </c>
      <c r="L20" s="5">
        <v>0.75</v>
      </c>
      <c r="M20" t="s">
        <v>32</v>
      </c>
      <c r="N20" s="2">
        <v>164.01</v>
      </c>
      <c r="O20" s="2">
        <v>8.2004999999999999</v>
      </c>
      <c r="P20" s="3">
        <v>8.6</v>
      </c>
      <c r="Q20" s="4">
        <f>MONTH(Tabla1[[#This Row],[Fecha]])</f>
        <v>1</v>
      </c>
    </row>
    <row r="21" spans="1:17" x14ac:dyDescent="0.25">
      <c r="A21" t="s">
        <v>54</v>
      </c>
      <c r="B21" t="s">
        <v>41</v>
      </c>
      <c r="C21" t="s">
        <v>42</v>
      </c>
      <c r="D21" t="s">
        <v>26</v>
      </c>
      <c r="E21" t="s">
        <v>20</v>
      </c>
      <c r="F21" t="s">
        <v>31</v>
      </c>
      <c r="G21" s="2">
        <v>40.299999999999997</v>
      </c>
      <c r="H21" s="4">
        <v>2</v>
      </c>
      <c r="I21" s="2">
        <v>4.03</v>
      </c>
      <c r="J21" s="2">
        <v>84.63</v>
      </c>
      <c r="K21" s="12">
        <v>43535</v>
      </c>
      <c r="L21" s="5">
        <v>0.64583333333333337</v>
      </c>
      <c r="M21" t="s">
        <v>22</v>
      </c>
      <c r="N21" s="2">
        <v>80.599999999999994</v>
      </c>
      <c r="O21" s="2">
        <v>4.03</v>
      </c>
      <c r="P21" s="3">
        <v>4.4000000000000004</v>
      </c>
      <c r="Q21" s="4">
        <f>MONTH(Tabla1[[#This Row],[Fecha]])</f>
        <v>3</v>
      </c>
    </row>
    <row r="22" spans="1:17" x14ac:dyDescent="0.25">
      <c r="A22" t="s">
        <v>55</v>
      </c>
      <c r="B22" t="s">
        <v>24</v>
      </c>
      <c r="C22" t="s">
        <v>25</v>
      </c>
      <c r="D22" t="s">
        <v>19</v>
      </c>
      <c r="E22" t="s">
        <v>30</v>
      </c>
      <c r="F22" t="s">
        <v>27</v>
      </c>
      <c r="G22" s="2">
        <v>86.04</v>
      </c>
      <c r="H22" s="4">
        <v>5</v>
      </c>
      <c r="I22" s="2">
        <v>21.510000000000005</v>
      </c>
      <c r="J22" s="2">
        <v>451.71</v>
      </c>
      <c r="K22" s="12">
        <v>43521</v>
      </c>
      <c r="L22" s="5">
        <v>0.47500000000000003</v>
      </c>
      <c r="M22" t="s">
        <v>22</v>
      </c>
      <c r="N22" s="2">
        <v>430.2</v>
      </c>
      <c r="O22" s="2">
        <v>21.51</v>
      </c>
      <c r="P22" s="3">
        <v>4.8</v>
      </c>
      <c r="Q22" s="4">
        <f>MONTH(Tabla1[[#This Row],[Fecha]])</f>
        <v>2</v>
      </c>
    </row>
    <row r="23" spans="1:17" x14ac:dyDescent="0.25">
      <c r="A23" t="s">
        <v>56</v>
      </c>
      <c r="B23" t="s">
        <v>41</v>
      </c>
      <c r="C23" t="s">
        <v>42</v>
      </c>
      <c r="D23" t="s">
        <v>26</v>
      </c>
      <c r="E23" t="s">
        <v>30</v>
      </c>
      <c r="F23" t="s">
        <v>21</v>
      </c>
      <c r="G23" s="2">
        <v>87.98</v>
      </c>
      <c r="H23" s="4">
        <v>3</v>
      </c>
      <c r="I23" s="2">
        <v>13.197000000000001</v>
      </c>
      <c r="J23" s="2">
        <v>277.137</v>
      </c>
      <c r="K23" s="12">
        <v>43529</v>
      </c>
      <c r="L23" s="5">
        <v>0.44444444444444442</v>
      </c>
      <c r="M23" t="s">
        <v>22</v>
      </c>
      <c r="N23" s="2">
        <v>263.94</v>
      </c>
      <c r="O23" s="2">
        <v>13.196999999999999</v>
      </c>
      <c r="P23" s="3">
        <v>5.0999999999999996</v>
      </c>
      <c r="Q23" s="4">
        <f>MONTH(Tabla1[[#This Row],[Fecha]])</f>
        <v>3</v>
      </c>
    </row>
    <row r="24" spans="1:17" x14ac:dyDescent="0.25">
      <c r="A24" t="s">
        <v>57</v>
      </c>
      <c r="B24" t="s">
        <v>41</v>
      </c>
      <c r="C24" t="s">
        <v>42</v>
      </c>
      <c r="D24" t="s">
        <v>26</v>
      </c>
      <c r="E24" t="s">
        <v>30</v>
      </c>
      <c r="F24" t="s">
        <v>31</v>
      </c>
      <c r="G24" s="2">
        <v>33.200000000000003</v>
      </c>
      <c r="H24" s="4">
        <v>2</v>
      </c>
      <c r="I24" s="2">
        <v>3.3200000000000003</v>
      </c>
      <c r="J24" s="2">
        <v>69.72</v>
      </c>
      <c r="K24" s="12">
        <v>43539</v>
      </c>
      <c r="L24" s="5">
        <v>0.51388888888888895</v>
      </c>
      <c r="M24" t="s">
        <v>32</v>
      </c>
      <c r="N24" s="2">
        <v>66.400000000000006</v>
      </c>
      <c r="O24" s="2">
        <v>3.32</v>
      </c>
      <c r="P24" s="3">
        <v>4.4000000000000004</v>
      </c>
      <c r="Q24" s="4">
        <f>MONTH(Tabla1[[#This Row],[Fecha]])</f>
        <v>3</v>
      </c>
    </row>
    <row r="25" spans="1:17" x14ac:dyDescent="0.25">
      <c r="A25" t="s">
        <v>58</v>
      </c>
      <c r="B25" t="s">
        <v>17</v>
      </c>
      <c r="C25" t="s">
        <v>18</v>
      </c>
      <c r="D25" t="s">
        <v>26</v>
      </c>
      <c r="E25" t="s">
        <v>30</v>
      </c>
      <c r="F25" t="s">
        <v>27</v>
      </c>
      <c r="G25" s="2">
        <v>34.56</v>
      </c>
      <c r="H25" s="4">
        <v>5</v>
      </c>
      <c r="I25" s="2">
        <v>8.64</v>
      </c>
      <c r="J25" s="2">
        <v>181.44</v>
      </c>
      <c r="K25" s="12">
        <v>43513</v>
      </c>
      <c r="L25" s="5">
        <v>0.46875</v>
      </c>
      <c r="M25" t="s">
        <v>22</v>
      </c>
      <c r="N25" s="2">
        <v>172.8</v>
      </c>
      <c r="O25" s="2">
        <v>8.64</v>
      </c>
      <c r="P25" s="3">
        <v>9.9</v>
      </c>
      <c r="Q25" s="4">
        <f>MONTH(Tabla1[[#This Row],[Fecha]])</f>
        <v>2</v>
      </c>
    </row>
    <row r="26" spans="1:17" x14ac:dyDescent="0.25">
      <c r="A26" t="s">
        <v>59</v>
      </c>
      <c r="B26" t="s">
        <v>17</v>
      </c>
      <c r="C26" t="s">
        <v>18</v>
      </c>
      <c r="D26" t="s">
        <v>19</v>
      </c>
      <c r="E26" t="s">
        <v>30</v>
      </c>
      <c r="F26" t="s">
        <v>35</v>
      </c>
      <c r="G26" s="2">
        <v>88.63</v>
      </c>
      <c r="H26" s="4">
        <v>3</v>
      </c>
      <c r="I26" s="2">
        <v>13.294499999999999</v>
      </c>
      <c r="J26" s="2">
        <v>279.18450000000001</v>
      </c>
      <c r="K26" s="12">
        <v>43526</v>
      </c>
      <c r="L26" s="5">
        <v>0.73333333333333339</v>
      </c>
      <c r="M26" t="s">
        <v>22</v>
      </c>
      <c r="N26" s="2">
        <v>265.89</v>
      </c>
      <c r="O26" s="2">
        <v>13.294499999999999</v>
      </c>
      <c r="P26" s="3">
        <v>6</v>
      </c>
      <c r="Q26" s="4">
        <f>MONTH(Tabla1[[#This Row],[Fecha]])</f>
        <v>3</v>
      </c>
    </row>
    <row r="27" spans="1:17" x14ac:dyDescent="0.25">
      <c r="A27" t="s">
        <v>60</v>
      </c>
      <c r="B27" t="s">
        <v>17</v>
      </c>
      <c r="C27" t="s">
        <v>18</v>
      </c>
      <c r="D27" t="s">
        <v>19</v>
      </c>
      <c r="E27" t="s">
        <v>20</v>
      </c>
      <c r="F27" t="s">
        <v>31</v>
      </c>
      <c r="G27" s="2">
        <v>52.59</v>
      </c>
      <c r="H27" s="4">
        <v>8</v>
      </c>
      <c r="I27" s="2">
        <v>21.036000000000001</v>
      </c>
      <c r="J27" s="2">
        <v>441.75599999999997</v>
      </c>
      <c r="K27" s="12">
        <v>43546</v>
      </c>
      <c r="L27" s="5">
        <v>0.80555555555555547</v>
      </c>
      <c r="M27" t="s">
        <v>32</v>
      </c>
      <c r="N27" s="2">
        <v>420.72</v>
      </c>
      <c r="O27" s="2">
        <v>21.036000000000001</v>
      </c>
      <c r="P27" s="3">
        <v>8.5</v>
      </c>
      <c r="Q27" s="4">
        <f>MONTH(Tabla1[[#This Row],[Fecha]])</f>
        <v>3</v>
      </c>
    </row>
    <row r="28" spans="1:17" x14ac:dyDescent="0.25">
      <c r="A28" t="s">
        <v>61</v>
      </c>
      <c r="B28" t="s">
        <v>41</v>
      </c>
      <c r="C28" t="s">
        <v>42</v>
      </c>
      <c r="D28" t="s">
        <v>26</v>
      </c>
      <c r="E28" t="s">
        <v>30</v>
      </c>
      <c r="F28" t="s">
        <v>45</v>
      </c>
      <c r="G28" s="2">
        <v>33.520000000000003</v>
      </c>
      <c r="H28" s="4">
        <v>1</v>
      </c>
      <c r="I28" s="2">
        <v>1.6760000000000002</v>
      </c>
      <c r="J28" s="2">
        <v>35.195999999999998</v>
      </c>
      <c r="K28" s="12">
        <v>43504</v>
      </c>
      <c r="L28" s="5">
        <v>0.64652777777777781</v>
      </c>
      <c r="M28" t="s">
        <v>28</v>
      </c>
      <c r="N28" s="2">
        <v>33.520000000000003</v>
      </c>
      <c r="O28" s="2">
        <v>1.6759999999999999</v>
      </c>
      <c r="P28" s="3">
        <v>6.7</v>
      </c>
      <c r="Q28" s="4">
        <f>MONTH(Tabla1[[#This Row],[Fecha]])</f>
        <v>2</v>
      </c>
    </row>
    <row r="29" spans="1:17" x14ac:dyDescent="0.25">
      <c r="A29" t="s">
        <v>62</v>
      </c>
      <c r="B29" t="s">
        <v>17</v>
      </c>
      <c r="C29" t="s">
        <v>18</v>
      </c>
      <c r="D29" t="s">
        <v>26</v>
      </c>
      <c r="E29" t="s">
        <v>20</v>
      </c>
      <c r="F29" t="s">
        <v>45</v>
      </c>
      <c r="G29" s="2">
        <v>87.67</v>
      </c>
      <c r="H29" s="4">
        <v>2</v>
      </c>
      <c r="I29" s="2">
        <v>8.7670000000000012</v>
      </c>
      <c r="J29" s="2">
        <v>184.107</v>
      </c>
      <c r="K29" s="12">
        <v>43534</v>
      </c>
      <c r="L29" s="5">
        <v>0.51180555555555551</v>
      </c>
      <c r="M29" t="s">
        <v>32</v>
      </c>
      <c r="N29" s="2">
        <v>175.34</v>
      </c>
      <c r="O29" s="2">
        <v>8.7669999999999995</v>
      </c>
      <c r="P29" s="3">
        <v>7.7</v>
      </c>
      <c r="Q29" s="4">
        <f>MONTH(Tabla1[[#This Row],[Fecha]])</f>
        <v>3</v>
      </c>
    </row>
    <row r="30" spans="1:17" x14ac:dyDescent="0.25">
      <c r="A30" t="s">
        <v>63</v>
      </c>
      <c r="B30" t="s">
        <v>41</v>
      </c>
      <c r="C30" t="s">
        <v>42</v>
      </c>
      <c r="D30" t="s">
        <v>26</v>
      </c>
      <c r="E30" t="s">
        <v>20</v>
      </c>
      <c r="F30" t="s">
        <v>43</v>
      </c>
      <c r="G30" s="2">
        <v>88.36</v>
      </c>
      <c r="H30" s="4">
        <v>5</v>
      </c>
      <c r="I30" s="2">
        <v>22.090000000000003</v>
      </c>
      <c r="J30" s="2">
        <v>463.89</v>
      </c>
      <c r="K30" s="12">
        <v>43490</v>
      </c>
      <c r="L30" s="5">
        <v>0.82500000000000007</v>
      </c>
      <c r="M30" t="s">
        <v>28</v>
      </c>
      <c r="N30" s="2">
        <v>441.8</v>
      </c>
      <c r="O30" s="2">
        <v>22.09</v>
      </c>
      <c r="P30" s="3">
        <v>9.6</v>
      </c>
      <c r="Q30" s="4">
        <f>MONTH(Tabla1[[#This Row],[Fecha]])</f>
        <v>1</v>
      </c>
    </row>
    <row r="31" spans="1:17" x14ac:dyDescent="0.25">
      <c r="A31" t="s">
        <v>64</v>
      </c>
      <c r="B31" t="s">
        <v>17</v>
      </c>
      <c r="C31" t="s">
        <v>18</v>
      </c>
      <c r="D31" t="s">
        <v>26</v>
      </c>
      <c r="E31" t="s">
        <v>30</v>
      </c>
      <c r="F31" t="s">
        <v>21</v>
      </c>
      <c r="G31" s="2">
        <v>24.89</v>
      </c>
      <c r="H31" s="4">
        <v>9</v>
      </c>
      <c r="I31" s="2">
        <v>11.2005</v>
      </c>
      <c r="J31" s="2">
        <v>235.2105</v>
      </c>
      <c r="K31" s="12">
        <v>43539</v>
      </c>
      <c r="L31" s="5">
        <v>0.65</v>
      </c>
      <c r="M31" t="s">
        <v>28</v>
      </c>
      <c r="N31" s="2">
        <v>224.01</v>
      </c>
      <c r="O31" s="2">
        <v>11.2005</v>
      </c>
      <c r="P31" s="3">
        <v>7.4</v>
      </c>
      <c r="Q31" s="4">
        <f>MONTH(Tabla1[[#This Row],[Fecha]])</f>
        <v>3</v>
      </c>
    </row>
    <row r="32" spans="1:17" x14ac:dyDescent="0.25">
      <c r="A32" t="s">
        <v>65</v>
      </c>
      <c r="B32" t="s">
        <v>41</v>
      </c>
      <c r="C32" t="s">
        <v>42</v>
      </c>
      <c r="D32" t="s">
        <v>26</v>
      </c>
      <c r="E32" t="s">
        <v>30</v>
      </c>
      <c r="F32" t="s">
        <v>45</v>
      </c>
      <c r="G32" s="2">
        <v>94.13</v>
      </c>
      <c r="H32" s="4">
        <v>5</v>
      </c>
      <c r="I32" s="2">
        <v>23.532499999999999</v>
      </c>
      <c r="J32" s="2">
        <v>494.1825</v>
      </c>
      <c r="K32" s="12">
        <v>43521</v>
      </c>
      <c r="L32" s="5">
        <v>0.81874999999999998</v>
      </c>
      <c r="M32" t="s">
        <v>32</v>
      </c>
      <c r="N32" s="2">
        <v>470.65</v>
      </c>
      <c r="O32" s="2">
        <v>23.532499999999999</v>
      </c>
      <c r="P32" s="3">
        <v>4.8</v>
      </c>
      <c r="Q32" s="4">
        <f>MONTH(Tabla1[[#This Row],[Fecha]])</f>
        <v>2</v>
      </c>
    </row>
    <row r="33" spans="1:17" x14ac:dyDescent="0.25">
      <c r="A33" t="s">
        <v>66</v>
      </c>
      <c r="B33" t="s">
        <v>41</v>
      </c>
      <c r="C33" t="s">
        <v>42</v>
      </c>
      <c r="D33" t="s">
        <v>19</v>
      </c>
      <c r="E33" t="s">
        <v>30</v>
      </c>
      <c r="F33" t="s">
        <v>35</v>
      </c>
      <c r="G33" s="2">
        <v>78.069999999999993</v>
      </c>
      <c r="H33" s="4">
        <v>9</v>
      </c>
      <c r="I33" s="2">
        <v>35.131499999999996</v>
      </c>
      <c r="J33" s="2">
        <v>737.76149999999996</v>
      </c>
      <c r="K33" s="12">
        <v>43493</v>
      </c>
      <c r="L33" s="5">
        <v>0.52986111111111112</v>
      </c>
      <c r="M33" t="s">
        <v>28</v>
      </c>
      <c r="N33" s="2">
        <v>702.63</v>
      </c>
      <c r="O33" s="2">
        <v>35.131500000000003</v>
      </c>
      <c r="P33" s="3">
        <v>4.5</v>
      </c>
      <c r="Q33" s="4">
        <f>MONTH(Tabla1[[#This Row],[Fecha]])</f>
        <v>1</v>
      </c>
    </row>
    <row r="34" spans="1:17" x14ac:dyDescent="0.25">
      <c r="A34" t="s">
        <v>67</v>
      </c>
      <c r="B34" t="s">
        <v>41</v>
      </c>
      <c r="C34" t="s">
        <v>42</v>
      </c>
      <c r="D34" t="s">
        <v>26</v>
      </c>
      <c r="E34" t="s">
        <v>30</v>
      </c>
      <c r="F34" t="s">
        <v>35</v>
      </c>
      <c r="G34" s="2">
        <v>83.78</v>
      </c>
      <c r="H34" s="4">
        <v>8</v>
      </c>
      <c r="I34" s="2">
        <v>33.512</v>
      </c>
      <c r="J34" s="2">
        <v>703.75199999999995</v>
      </c>
      <c r="K34" s="12">
        <v>43475</v>
      </c>
      <c r="L34" s="5">
        <v>0.61736111111111114</v>
      </c>
      <c r="M34" t="s">
        <v>28</v>
      </c>
      <c r="N34" s="2">
        <v>670.24</v>
      </c>
      <c r="O34" s="2">
        <v>33.512</v>
      </c>
      <c r="P34" s="3">
        <v>5.0999999999999996</v>
      </c>
      <c r="Q34" s="4">
        <f>MONTH(Tabla1[[#This Row],[Fecha]])</f>
        <v>1</v>
      </c>
    </row>
    <row r="35" spans="1:17" x14ac:dyDescent="0.25">
      <c r="A35" t="s">
        <v>68</v>
      </c>
      <c r="B35" t="s">
        <v>17</v>
      </c>
      <c r="C35" t="s">
        <v>18</v>
      </c>
      <c r="D35" t="s">
        <v>26</v>
      </c>
      <c r="E35" t="s">
        <v>30</v>
      </c>
      <c r="F35" t="s">
        <v>21</v>
      </c>
      <c r="G35" s="2">
        <v>96.58</v>
      </c>
      <c r="H35" s="4">
        <v>2</v>
      </c>
      <c r="I35" s="2">
        <v>9.6580000000000013</v>
      </c>
      <c r="J35" s="2">
        <v>202.81800000000001</v>
      </c>
      <c r="K35" s="12">
        <v>43539</v>
      </c>
      <c r="L35" s="5">
        <v>0.42499999999999999</v>
      </c>
      <c r="M35" t="s">
        <v>32</v>
      </c>
      <c r="N35" s="2">
        <v>193.16</v>
      </c>
      <c r="O35" s="2">
        <v>9.6579999999999995</v>
      </c>
      <c r="P35" s="3">
        <v>5.0999999999999996</v>
      </c>
      <c r="Q35" s="4">
        <f>MONTH(Tabla1[[#This Row],[Fecha]])</f>
        <v>3</v>
      </c>
    </row>
    <row r="36" spans="1:17" x14ac:dyDescent="0.25">
      <c r="A36" t="s">
        <v>69</v>
      </c>
      <c r="B36" t="s">
        <v>24</v>
      </c>
      <c r="C36" t="s">
        <v>25</v>
      </c>
      <c r="D36" t="s">
        <v>19</v>
      </c>
      <c r="E36" t="s">
        <v>20</v>
      </c>
      <c r="F36" t="s">
        <v>43</v>
      </c>
      <c r="G36" s="2">
        <v>99.42</v>
      </c>
      <c r="H36" s="4">
        <v>4</v>
      </c>
      <c r="I36" s="2">
        <v>19.884</v>
      </c>
      <c r="J36" s="2">
        <v>417.56400000000002</v>
      </c>
      <c r="K36" s="12">
        <v>43502</v>
      </c>
      <c r="L36" s="5">
        <v>0.4458333333333333</v>
      </c>
      <c r="M36" t="s">
        <v>22</v>
      </c>
      <c r="N36" s="2">
        <v>397.68</v>
      </c>
      <c r="O36" s="2">
        <v>19.884</v>
      </c>
      <c r="P36" s="3">
        <v>7.5</v>
      </c>
      <c r="Q36" s="4">
        <f>MONTH(Tabla1[[#This Row],[Fecha]])</f>
        <v>2</v>
      </c>
    </row>
    <row r="37" spans="1:17" x14ac:dyDescent="0.25">
      <c r="A37" t="s">
        <v>70</v>
      </c>
      <c r="B37" t="s">
        <v>24</v>
      </c>
      <c r="C37" t="s">
        <v>25</v>
      </c>
      <c r="D37" t="s">
        <v>19</v>
      </c>
      <c r="E37" t="s">
        <v>20</v>
      </c>
      <c r="F37" t="s">
        <v>35</v>
      </c>
      <c r="G37" s="2">
        <v>68.12</v>
      </c>
      <c r="H37" s="4">
        <v>1</v>
      </c>
      <c r="I37" s="2">
        <v>3.4060000000000006</v>
      </c>
      <c r="J37" s="2">
        <v>71.525999999999996</v>
      </c>
      <c r="K37" s="12">
        <v>43472</v>
      </c>
      <c r="L37" s="5">
        <v>0.51944444444444449</v>
      </c>
      <c r="M37" t="s">
        <v>22</v>
      </c>
      <c r="N37" s="2">
        <v>68.12</v>
      </c>
      <c r="O37" s="2">
        <v>3.4060000000000001</v>
      </c>
      <c r="P37" s="3">
        <v>6.8</v>
      </c>
      <c r="Q37" s="4">
        <f>MONTH(Tabla1[[#This Row],[Fecha]])</f>
        <v>1</v>
      </c>
    </row>
    <row r="38" spans="1:17" x14ac:dyDescent="0.25">
      <c r="A38" t="s">
        <v>71</v>
      </c>
      <c r="B38" t="s">
        <v>17</v>
      </c>
      <c r="C38" t="s">
        <v>18</v>
      </c>
      <c r="D38" t="s">
        <v>19</v>
      </c>
      <c r="E38" t="s">
        <v>30</v>
      </c>
      <c r="F38" t="s">
        <v>35</v>
      </c>
      <c r="G38" s="2">
        <v>62.62</v>
      </c>
      <c r="H38" s="4">
        <v>5</v>
      </c>
      <c r="I38" s="2">
        <v>15.654999999999999</v>
      </c>
      <c r="J38" s="2">
        <v>328.755</v>
      </c>
      <c r="K38" s="12">
        <v>43534</v>
      </c>
      <c r="L38" s="5">
        <v>0.80208333333333337</v>
      </c>
      <c r="M38" t="s">
        <v>22</v>
      </c>
      <c r="N38" s="2">
        <v>313.10000000000002</v>
      </c>
      <c r="O38" s="2">
        <v>15.654999999999999</v>
      </c>
      <c r="P38" s="3">
        <v>7</v>
      </c>
      <c r="Q38" s="4">
        <f>MONTH(Tabla1[[#This Row],[Fecha]])</f>
        <v>3</v>
      </c>
    </row>
    <row r="39" spans="1:17" x14ac:dyDescent="0.25">
      <c r="A39" t="s">
        <v>72</v>
      </c>
      <c r="B39" t="s">
        <v>17</v>
      </c>
      <c r="C39" t="s">
        <v>18</v>
      </c>
      <c r="D39" t="s">
        <v>26</v>
      </c>
      <c r="E39" t="s">
        <v>20</v>
      </c>
      <c r="F39" t="s">
        <v>27</v>
      </c>
      <c r="G39" s="2">
        <v>60.88</v>
      </c>
      <c r="H39" s="4">
        <v>9</v>
      </c>
      <c r="I39" s="2">
        <v>27.396000000000004</v>
      </c>
      <c r="J39" s="2">
        <v>575.31600000000003</v>
      </c>
      <c r="K39" s="12">
        <v>43480</v>
      </c>
      <c r="L39" s="5">
        <v>0.72013888888888899</v>
      </c>
      <c r="M39" t="s">
        <v>22</v>
      </c>
      <c r="N39" s="2">
        <v>547.91999999999996</v>
      </c>
      <c r="O39" s="2">
        <v>27.396000000000001</v>
      </c>
      <c r="P39" s="3">
        <v>4.7</v>
      </c>
      <c r="Q39" s="4">
        <f>MONTH(Tabla1[[#This Row],[Fecha]])</f>
        <v>1</v>
      </c>
    </row>
    <row r="40" spans="1:17" x14ac:dyDescent="0.25">
      <c r="A40" t="s">
        <v>73</v>
      </c>
      <c r="B40" t="s">
        <v>24</v>
      </c>
      <c r="C40" t="s">
        <v>25</v>
      </c>
      <c r="D40" t="s">
        <v>26</v>
      </c>
      <c r="E40" t="s">
        <v>20</v>
      </c>
      <c r="F40" t="s">
        <v>21</v>
      </c>
      <c r="G40" s="2">
        <v>54.92</v>
      </c>
      <c r="H40" s="4">
        <v>8</v>
      </c>
      <c r="I40" s="2">
        <v>21.968000000000004</v>
      </c>
      <c r="J40" s="2">
        <v>461.32799999999997</v>
      </c>
      <c r="K40" s="12">
        <v>43547</v>
      </c>
      <c r="L40" s="5">
        <v>0.55833333333333335</v>
      </c>
      <c r="M40" t="s">
        <v>22</v>
      </c>
      <c r="N40" s="2">
        <v>439.36</v>
      </c>
      <c r="O40" s="2">
        <v>21.968</v>
      </c>
      <c r="P40" s="3">
        <v>7.6</v>
      </c>
      <c r="Q40" s="4">
        <f>MONTH(Tabla1[[#This Row],[Fecha]])</f>
        <v>3</v>
      </c>
    </row>
    <row r="41" spans="1:17" x14ac:dyDescent="0.25">
      <c r="A41" t="s">
        <v>74</v>
      </c>
      <c r="B41" t="s">
        <v>41</v>
      </c>
      <c r="C41" t="s">
        <v>42</v>
      </c>
      <c r="D41" t="s">
        <v>19</v>
      </c>
      <c r="E41" t="s">
        <v>30</v>
      </c>
      <c r="F41" t="s">
        <v>31</v>
      </c>
      <c r="G41" s="2">
        <v>30.12</v>
      </c>
      <c r="H41" s="4">
        <v>8</v>
      </c>
      <c r="I41" s="2">
        <v>12.048000000000002</v>
      </c>
      <c r="J41" s="2">
        <v>253.00800000000001</v>
      </c>
      <c r="K41" s="12">
        <v>43527</v>
      </c>
      <c r="L41" s="5">
        <v>0.54236111111111118</v>
      </c>
      <c r="M41" t="s">
        <v>28</v>
      </c>
      <c r="N41" s="2">
        <v>240.96</v>
      </c>
      <c r="O41" s="2">
        <v>12.048</v>
      </c>
      <c r="P41" s="3">
        <v>7.7</v>
      </c>
      <c r="Q41" s="4">
        <f>MONTH(Tabla1[[#This Row],[Fecha]])</f>
        <v>3</v>
      </c>
    </row>
    <row r="42" spans="1:17" x14ac:dyDescent="0.25">
      <c r="A42" t="s">
        <v>75</v>
      </c>
      <c r="B42" t="s">
        <v>41</v>
      </c>
      <c r="C42" t="s">
        <v>42</v>
      </c>
      <c r="D42" t="s">
        <v>19</v>
      </c>
      <c r="E42" t="s">
        <v>20</v>
      </c>
      <c r="F42" t="s">
        <v>31</v>
      </c>
      <c r="G42" s="2">
        <v>86.72</v>
      </c>
      <c r="H42" s="4">
        <v>1</v>
      </c>
      <c r="I42" s="2">
        <v>4.3360000000000003</v>
      </c>
      <c r="J42" s="2">
        <v>91.055999999999997</v>
      </c>
      <c r="K42" s="12">
        <v>43482</v>
      </c>
      <c r="L42" s="5">
        <v>0.78125</v>
      </c>
      <c r="M42" t="s">
        <v>22</v>
      </c>
      <c r="N42" s="2">
        <v>86.72</v>
      </c>
      <c r="O42" s="2">
        <v>4.3360000000000003</v>
      </c>
      <c r="P42" s="3">
        <v>7.9</v>
      </c>
      <c r="Q42" s="4">
        <f>MONTH(Tabla1[[#This Row],[Fecha]])</f>
        <v>1</v>
      </c>
    </row>
    <row r="43" spans="1:17" x14ac:dyDescent="0.25">
      <c r="A43" t="s">
        <v>76</v>
      </c>
      <c r="B43" t="s">
        <v>24</v>
      </c>
      <c r="C43" t="s">
        <v>25</v>
      </c>
      <c r="D43" t="s">
        <v>19</v>
      </c>
      <c r="E43" t="s">
        <v>30</v>
      </c>
      <c r="F43" t="s">
        <v>31</v>
      </c>
      <c r="G43" s="2">
        <v>56.11</v>
      </c>
      <c r="H43" s="4">
        <v>2</v>
      </c>
      <c r="I43" s="2">
        <v>5.6110000000000007</v>
      </c>
      <c r="J43" s="2">
        <v>117.831</v>
      </c>
      <c r="K43" s="12">
        <v>43498</v>
      </c>
      <c r="L43" s="5">
        <v>0.42430555555555555</v>
      </c>
      <c r="M43" t="s">
        <v>28</v>
      </c>
      <c r="N43" s="2">
        <v>112.22</v>
      </c>
      <c r="O43" s="2">
        <v>5.6109999999999998</v>
      </c>
      <c r="P43" s="3">
        <v>6.3</v>
      </c>
      <c r="Q43" s="4">
        <f>MONTH(Tabla1[[#This Row],[Fecha]])</f>
        <v>2</v>
      </c>
    </row>
    <row r="44" spans="1:17" x14ac:dyDescent="0.25">
      <c r="A44" t="s">
        <v>77</v>
      </c>
      <c r="B44" t="s">
        <v>41</v>
      </c>
      <c r="C44" t="s">
        <v>42</v>
      </c>
      <c r="D44" t="s">
        <v>19</v>
      </c>
      <c r="E44" t="s">
        <v>20</v>
      </c>
      <c r="F44" t="s">
        <v>35</v>
      </c>
      <c r="G44" s="2">
        <v>69.12</v>
      </c>
      <c r="H44" s="4">
        <v>6</v>
      </c>
      <c r="I44" s="2">
        <v>20.736000000000004</v>
      </c>
      <c r="J44" s="2">
        <v>435.45600000000002</v>
      </c>
      <c r="K44" s="12">
        <v>43504</v>
      </c>
      <c r="L44" s="5">
        <v>0.54375000000000007</v>
      </c>
      <c r="M44" t="s">
        <v>28</v>
      </c>
      <c r="N44" s="2">
        <v>414.72</v>
      </c>
      <c r="O44" s="2">
        <v>20.736000000000001</v>
      </c>
      <c r="P44" s="3">
        <v>5.6</v>
      </c>
      <c r="Q44" s="4">
        <f>MONTH(Tabla1[[#This Row],[Fecha]])</f>
        <v>2</v>
      </c>
    </row>
    <row r="45" spans="1:17" x14ac:dyDescent="0.25">
      <c r="A45" t="s">
        <v>78</v>
      </c>
      <c r="B45" t="s">
        <v>24</v>
      </c>
      <c r="C45" t="s">
        <v>25</v>
      </c>
      <c r="D45" t="s">
        <v>19</v>
      </c>
      <c r="E45" t="s">
        <v>20</v>
      </c>
      <c r="F45" t="s">
        <v>43</v>
      </c>
      <c r="G45" s="2">
        <v>98.7</v>
      </c>
      <c r="H45" s="4">
        <v>8</v>
      </c>
      <c r="I45" s="2">
        <v>39.480000000000004</v>
      </c>
      <c r="J45" s="2">
        <v>829.08</v>
      </c>
      <c r="K45" s="12">
        <v>43528</v>
      </c>
      <c r="L45" s="5">
        <v>0.86041666666666661</v>
      </c>
      <c r="M45" t="s">
        <v>28</v>
      </c>
      <c r="N45" s="2">
        <v>789.6</v>
      </c>
      <c r="O45" s="2">
        <v>39.479999999999997</v>
      </c>
      <c r="P45" s="3">
        <v>7.6</v>
      </c>
      <c r="Q45" s="4">
        <f>MONTH(Tabla1[[#This Row],[Fecha]])</f>
        <v>3</v>
      </c>
    </row>
    <row r="46" spans="1:17" x14ac:dyDescent="0.25">
      <c r="A46" t="s">
        <v>79</v>
      </c>
      <c r="B46" t="s">
        <v>24</v>
      </c>
      <c r="C46" t="s">
        <v>25</v>
      </c>
      <c r="D46" t="s">
        <v>19</v>
      </c>
      <c r="E46" t="s">
        <v>30</v>
      </c>
      <c r="F46" t="s">
        <v>21</v>
      </c>
      <c r="G46" s="2">
        <v>15.37</v>
      </c>
      <c r="H46" s="4">
        <v>2</v>
      </c>
      <c r="I46" s="2">
        <v>1.5369999999999999</v>
      </c>
      <c r="J46" s="2">
        <v>32.277000000000001</v>
      </c>
      <c r="K46" s="12">
        <v>43540</v>
      </c>
      <c r="L46" s="5">
        <v>0.82430555555555562</v>
      </c>
      <c r="M46" t="s">
        <v>28</v>
      </c>
      <c r="N46" s="2">
        <v>30.74</v>
      </c>
      <c r="O46" s="2">
        <v>1.5369999999999999</v>
      </c>
      <c r="P46" s="3">
        <v>7.2</v>
      </c>
      <c r="Q46" s="4">
        <f>MONTH(Tabla1[[#This Row],[Fecha]])</f>
        <v>3</v>
      </c>
    </row>
    <row r="47" spans="1:17" x14ac:dyDescent="0.25">
      <c r="A47" t="s">
        <v>80</v>
      </c>
      <c r="B47" t="s">
        <v>41</v>
      </c>
      <c r="C47" t="s">
        <v>42</v>
      </c>
      <c r="D47" t="s">
        <v>19</v>
      </c>
      <c r="E47" t="s">
        <v>20</v>
      </c>
      <c r="F47" t="s">
        <v>27</v>
      </c>
      <c r="G47" s="2">
        <v>93.96</v>
      </c>
      <c r="H47" s="4">
        <v>4</v>
      </c>
      <c r="I47" s="2">
        <v>18.791999999999998</v>
      </c>
      <c r="J47" s="2">
        <v>394.63200000000001</v>
      </c>
      <c r="K47" s="12">
        <v>43533</v>
      </c>
      <c r="L47" s="5">
        <v>0.75</v>
      </c>
      <c r="M47" t="s">
        <v>28</v>
      </c>
      <c r="N47" s="2">
        <v>375.84</v>
      </c>
      <c r="O47" s="2">
        <v>18.792000000000002</v>
      </c>
      <c r="P47" s="3">
        <v>9.5</v>
      </c>
      <c r="Q47" s="4">
        <f>MONTH(Tabla1[[#This Row],[Fecha]])</f>
        <v>3</v>
      </c>
    </row>
    <row r="48" spans="1:17" x14ac:dyDescent="0.25">
      <c r="A48" t="s">
        <v>81</v>
      </c>
      <c r="B48" t="s">
        <v>41</v>
      </c>
      <c r="C48" t="s">
        <v>42</v>
      </c>
      <c r="D48" t="s">
        <v>19</v>
      </c>
      <c r="E48" t="s">
        <v>30</v>
      </c>
      <c r="F48" t="s">
        <v>21</v>
      </c>
      <c r="G48" s="2">
        <v>56.69</v>
      </c>
      <c r="H48" s="4">
        <v>9</v>
      </c>
      <c r="I48" s="2">
        <v>25.5105</v>
      </c>
      <c r="J48" s="2">
        <v>535.72050000000002</v>
      </c>
      <c r="K48" s="12">
        <v>43523</v>
      </c>
      <c r="L48" s="5">
        <v>0.72499999999999998</v>
      </c>
      <c r="M48" t="s">
        <v>32</v>
      </c>
      <c r="N48" s="2">
        <v>510.21</v>
      </c>
      <c r="O48" s="2">
        <v>25.5105</v>
      </c>
      <c r="P48" s="3">
        <v>8.4</v>
      </c>
      <c r="Q48" s="4">
        <f>MONTH(Tabla1[[#This Row],[Fecha]])</f>
        <v>2</v>
      </c>
    </row>
    <row r="49" spans="1:17" x14ac:dyDescent="0.25">
      <c r="A49" t="s">
        <v>82</v>
      </c>
      <c r="B49" t="s">
        <v>41</v>
      </c>
      <c r="C49" t="s">
        <v>42</v>
      </c>
      <c r="D49" t="s">
        <v>19</v>
      </c>
      <c r="E49" t="s">
        <v>20</v>
      </c>
      <c r="F49" t="s">
        <v>43</v>
      </c>
      <c r="G49" s="2">
        <v>20.010000000000002</v>
      </c>
      <c r="H49" s="4">
        <v>9</v>
      </c>
      <c r="I49" s="2">
        <v>9.0045000000000002</v>
      </c>
      <c r="J49" s="2">
        <v>189.09450000000001</v>
      </c>
      <c r="K49" s="12">
        <v>43502</v>
      </c>
      <c r="L49" s="5">
        <v>0.65763888888888888</v>
      </c>
      <c r="M49" t="s">
        <v>22</v>
      </c>
      <c r="N49" s="2">
        <v>180.09</v>
      </c>
      <c r="O49" s="2">
        <v>9.0045000000000002</v>
      </c>
      <c r="P49" s="3">
        <v>4.0999999999999996</v>
      </c>
      <c r="Q49" s="4">
        <f>MONTH(Tabla1[[#This Row],[Fecha]])</f>
        <v>2</v>
      </c>
    </row>
    <row r="50" spans="1:17" x14ac:dyDescent="0.25">
      <c r="A50" t="s">
        <v>83</v>
      </c>
      <c r="B50" t="s">
        <v>41</v>
      </c>
      <c r="C50" t="s">
        <v>42</v>
      </c>
      <c r="D50" t="s">
        <v>19</v>
      </c>
      <c r="E50" t="s">
        <v>30</v>
      </c>
      <c r="F50" t="s">
        <v>27</v>
      </c>
      <c r="G50" s="2">
        <v>18.93</v>
      </c>
      <c r="H50" s="4">
        <v>6</v>
      </c>
      <c r="I50" s="2">
        <v>5.6790000000000003</v>
      </c>
      <c r="J50" s="2">
        <v>119.259</v>
      </c>
      <c r="K50" s="12">
        <v>43506</v>
      </c>
      <c r="L50" s="5">
        <v>0.53125</v>
      </c>
      <c r="M50" t="s">
        <v>32</v>
      </c>
      <c r="N50" s="2">
        <v>113.58</v>
      </c>
      <c r="O50" s="2">
        <v>5.6790000000000003</v>
      </c>
      <c r="P50" s="3">
        <v>8.1</v>
      </c>
      <c r="Q50" s="4">
        <f>MONTH(Tabla1[[#This Row],[Fecha]])</f>
        <v>2</v>
      </c>
    </row>
    <row r="51" spans="1:17" x14ac:dyDescent="0.25">
      <c r="A51" t="s">
        <v>84</v>
      </c>
      <c r="B51" t="s">
        <v>24</v>
      </c>
      <c r="C51" t="s">
        <v>25</v>
      </c>
      <c r="D51" t="s">
        <v>19</v>
      </c>
      <c r="E51" t="s">
        <v>20</v>
      </c>
      <c r="F51" t="s">
        <v>45</v>
      </c>
      <c r="G51" s="2">
        <v>82.63</v>
      </c>
      <c r="H51" s="4">
        <v>10</v>
      </c>
      <c r="I51" s="2">
        <v>41.314999999999998</v>
      </c>
      <c r="J51" s="2">
        <v>867.61500000000001</v>
      </c>
      <c r="K51" s="12">
        <v>43543</v>
      </c>
      <c r="L51" s="5">
        <v>0.71388888888888891</v>
      </c>
      <c r="M51" t="s">
        <v>22</v>
      </c>
      <c r="N51" s="2">
        <v>826.3</v>
      </c>
      <c r="O51" s="2">
        <v>41.314999999999998</v>
      </c>
      <c r="P51" s="3">
        <v>7.9</v>
      </c>
      <c r="Q51" s="4">
        <f>MONTH(Tabla1[[#This Row],[Fecha]])</f>
        <v>3</v>
      </c>
    </row>
    <row r="52" spans="1:17" x14ac:dyDescent="0.25">
      <c r="A52" t="s">
        <v>85</v>
      </c>
      <c r="B52" t="s">
        <v>24</v>
      </c>
      <c r="C52" t="s">
        <v>25</v>
      </c>
      <c r="D52" t="s">
        <v>19</v>
      </c>
      <c r="E52" t="s">
        <v>30</v>
      </c>
      <c r="F52" t="s">
        <v>43</v>
      </c>
      <c r="G52" s="2">
        <v>91.4</v>
      </c>
      <c r="H52" s="4">
        <v>7</v>
      </c>
      <c r="I52" s="2">
        <v>31.990000000000006</v>
      </c>
      <c r="J52" s="2">
        <v>671.79</v>
      </c>
      <c r="K52" s="12">
        <v>43499</v>
      </c>
      <c r="L52" s="5">
        <v>0.42986111111111108</v>
      </c>
      <c r="M52" t="s">
        <v>28</v>
      </c>
      <c r="N52" s="2">
        <v>639.79999999999995</v>
      </c>
      <c r="O52" s="2">
        <v>31.99</v>
      </c>
      <c r="P52" s="3">
        <v>9.5</v>
      </c>
      <c r="Q52" s="4">
        <f>MONTH(Tabla1[[#This Row],[Fecha]])</f>
        <v>2</v>
      </c>
    </row>
    <row r="53" spans="1:17" x14ac:dyDescent="0.25">
      <c r="A53" t="s">
        <v>86</v>
      </c>
      <c r="B53" t="s">
        <v>17</v>
      </c>
      <c r="C53" t="s">
        <v>18</v>
      </c>
      <c r="D53" t="s">
        <v>19</v>
      </c>
      <c r="E53" t="s">
        <v>20</v>
      </c>
      <c r="F53" t="s">
        <v>43</v>
      </c>
      <c r="G53" s="2">
        <v>44.59</v>
      </c>
      <c r="H53" s="4">
        <v>5</v>
      </c>
      <c r="I53" s="2">
        <v>11.147500000000001</v>
      </c>
      <c r="J53" s="2">
        <v>234.0975</v>
      </c>
      <c r="K53" s="12">
        <v>43506</v>
      </c>
      <c r="L53" s="5">
        <v>0.63194444444444442</v>
      </c>
      <c r="M53" t="s">
        <v>28</v>
      </c>
      <c r="N53" s="2">
        <v>222.95</v>
      </c>
      <c r="O53" s="2">
        <v>11.147500000000001</v>
      </c>
      <c r="P53" s="3">
        <v>8.5</v>
      </c>
      <c r="Q53" s="4">
        <f>MONTH(Tabla1[[#This Row],[Fecha]])</f>
        <v>2</v>
      </c>
    </row>
    <row r="54" spans="1:17" x14ac:dyDescent="0.25">
      <c r="A54" t="s">
        <v>87</v>
      </c>
      <c r="B54" t="s">
        <v>41</v>
      </c>
      <c r="C54" t="s">
        <v>42</v>
      </c>
      <c r="D54" t="s">
        <v>19</v>
      </c>
      <c r="E54" t="s">
        <v>20</v>
      </c>
      <c r="F54" t="s">
        <v>45</v>
      </c>
      <c r="G54" s="2">
        <v>17.87</v>
      </c>
      <c r="H54" s="4">
        <v>4</v>
      </c>
      <c r="I54" s="2">
        <v>3.5740000000000003</v>
      </c>
      <c r="J54" s="2">
        <v>75.054000000000002</v>
      </c>
      <c r="K54" s="12">
        <v>43546</v>
      </c>
      <c r="L54" s="5">
        <v>0.61249999999999993</v>
      </c>
      <c r="M54" t="s">
        <v>22</v>
      </c>
      <c r="N54" s="2">
        <v>71.48</v>
      </c>
      <c r="O54" s="2">
        <v>3.5739999999999998</v>
      </c>
      <c r="P54" s="3">
        <v>6.5</v>
      </c>
      <c r="Q54" s="4">
        <f>MONTH(Tabla1[[#This Row],[Fecha]])</f>
        <v>3</v>
      </c>
    </row>
    <row r="55" spans="1:17" x14ac:dyDescent="0.25">
      <c r="A55" t="s">
        <v>88</v>
      </c>
      <c r="B55" t="s">
        <v>24</v>
      </c>
      <c r="C55" t="s">
        <v>25</v>
      </c>
      <c r="D55" t="s">
        <v>19</v>
      </c>
      <c r="E55" t="s">
        <v>30</v>
      </c>
      <c r="F55" t="s">
        <v>45</v>
      </c>
      <c r="G55" s="2">
        <v>15.43</v>
      </c>
      <c r="H55" s="4">
        <v>1</v>
      </c>
      <c r="I55" s="2">
        <v>0.77150000000000007</v>
      </c>
      <c r="J55" s="2">
        <v>16.201499999999999</v>
      </c>
      <c r="K55" s="12">
        <v>43490</v>
      </c>
      <c r="L55" s="5">
        <v>0.65694444444444444</v>
      </c>
      <c r="M55" t="s">
        <v>32</v>
      </c>
      <c r="N55" s="2">
        <v>15.43</v>
      </c>
      <c r="O55" s="2">
        <v>0.77149999999999996</v>
      </c>
      <c r="P55" s="3">
        <v>6.1</v>
      </c>
      <c r="Q55" s="4">
        <f>MONTH(Tabla1[[#This Row],[Fecha]])</f>
        <v>1</v>
      </c>
    </row>
    <row r="56" spans="1:17" x14ac:dyDescent="0.25">
      <c r="A56" t="s">
        <v>89</v>
      </c>
      <c r="B56" t="s">
        <v>41</v>
      </c>
      <c r="C56" t="s">
        <v>42</v>
      </c>
      <c r="D56" t="s">
        <v>26</v>
      </c>
      <c r="E56" t="s">
        <v>30</v>
      </c>
      <c r="F56" t="s">
        <v>31</v>
      </c>
      <c r="G56" s="2">
        <v>16.16</v>
      </c>
      <c r="H56" s="4">
        <v>2</v>
      </c>
      <c r="I56" s="2">
        <v>1.6160000000000001</v>
      </c>
      <c r="J56" s="2">
        <v>33.936</v>
      </c>
      <c r="K56" s="12">
        <v>43531</v>
      </c>
      <c r="L56" s="5">
        <v>0.49236111111111108</v>
      </c>
      <c r="M56" t="s">
        <v>22</v>
      </c>
      <c r="N56" s="2">
        <v>32.32</v>
      </c>
      <c r="O56" s="2">
        <v>1.6160000000000001</v>
      </c>
      <c r="P56" s="3">
        <v>6.5</v>
      </c>
      <c r="Q56" s="4">
        <f>MONTH(Tabla1[[#This Row],[Fecha]])</f>
        <v>3</v>
      </c>
    </row>
    <row r="57" spans="1:17" x14ac:dyDescent="0.25">
      <c r="A57" t="s">
        <v>90</v>
      </c>
      <c r="B57" t="s">
        <v>24</v>
      </c>
      <c r="C57" t="s">
        <v>25</v>
      </c>
      <c r="D57" t="s">
        <v>26</v>
      </c>
      <c r="E57" t="s">
        <v>20</v>
      </c>
      <c r="F57" t="s">
        <v>27</v>
      </c>
      <c r="G57" s="2">
        <v>85.98</v>
      </c>
      <c r="H57" s="4">
        <v>8</v>
      </c>
      <c r="I57" s="2">
        <v>34.392000000000003</v>
      </c>
      <c r="J57" s="2">
        <v>722.23199999999997</v>
      </c>
      <c r="K57" s="12">
        <v>43524</v>
      </c>
      <c r="L57" s="5">
        <v>0.79236111111111107</v>
      </c>
      <c r="M57" t="s">
        <v>28</v>
      </c>
      <c r="N57" s="2">
        <v>687.84</v>
      </c>
      <c r="O57" s="2">
        <v>34.392000000000003</v>
      </c>
      <c r="P57" s="3">
        <v>8.1999999999999993</v>
      </c>
      <c r="Q57" s="4">
        <f>MONTH(Tabla1[[#This Row],[Fecha]])</f>
        <v>2</v>
      </c>
    </row>
    <row r="58" spans="1:17" x14ac:dyDescent="0.25">
      <c r="A58" t="s">
        <v>91</v>
      </c>
      <c r="B58" t="s">
        <v>17</v>
      </c>
      <c r="C58" t="s">
        <v>18</v>
      </c>
      <c r="D58" t="s">
        <v>19</v>
      </c>
      <c r="E58" t="s">
        <v>30</v>
      </c>
      <c r="F58" t="s">
        <v>31</v>
      </c>
      <c r="G58" s="2">
        <v>44.34</v>
      </c>
      <c r="H58" s="4">
        <v>2</v>
      </c>
      <c r="I58" s="2">
        <v>4.4340000000000002</v>
      </c>
      <c r="J58" s="2">
        <v>93.114000000000004</v>
      </c>
      <c r="K58" s="12">
        <v>43551</v>
      </c>
      <c r="L58" s="5">
        <v>0.47638888888888892</v>
      </c>
      <c r="M58" t="s">
        <v>28</v>
      </c>
      <c r="N58" s="2">
        <v>88.68</v>
      </c>
      <c r="O58" s="2">
        <v>4.4340000000000002</v>
      </c>
      <c r="P58" s="3">
        <v>5.8</v>
      </c>
      <c r="Q58" s="4">
        <f>MONTH(Tabla1[[#This Row],[Fecha]])</f>
        <v>3</v>
      </c>
    </row>
    <row r="59" spans="1:17" x14ac:dyDescent="0.25">
      <c r="A59" t="s">
        <v>92</v>
      </c>
      <c r="B59" t="s">
        <v>17</v>
      </c>
      <c r="C59" t="s">
        <v>18</v>
      </c>
      <c r="D59" t="s">
        <v>26</v>
      </c>
      <c r="E59" t="s">
        <v>30</v>
      </c>
      <c r="F59" t="s">
        <v>21</v>
      </c>
      <c r="G59" s="2">
        <v>89.6</v>
      </c>
      <c r="H59" s="4">
        <v>8</v>
      </c>
      <c r="I59" s="2">
        <v>35.839999999999996</v>
      </c>
      <c r="J59" s="2">
        <v>752.64</v>
      </c>
      <c r="K59" s="12">
        <v>43503</v>
      </c>
      <c r="L59" s="5">
        <v>0.4777777777777778</v>
      </c>
      <c r="M59" t="s">
        <v>22</v>
      </c>
      <c r="N59" s="2">
        <v>716.8</v>
      </c>
      <c r="O59" s="2">
        <v>35.840000000000003</v>
      </c>
      <c r="P59" s="3">
        <v>6.6</v>
      </c>
      <c r="Q59" s="4">
        <f>MONTH(Tabla1[[#This Row],[Fecha]])</f>
        <v>2</v>
      </c>
    </row>
    <row r="60" spans="1:17" x14ac:dyDescent="0.25">
      <c r="A60" t="s">
        <v>93</v>
      </c>
      <c r="B60" t="s">
        <v>17</v>
      </c>
      <c r="C60" t="s">
        <v>18</v>
      </c>
      <c r="D60" t="s">
        <v>19</v>
      </c>
      <c r="E60" t="s">
        <v>20</v>
      </c>
      <c r="F60" t="s">
        <v>31</v>
      </c>
      <c r="G60" s="2">
        <v>72.349999999999994</v>
      </c>
      <c r="H60" s="4">
        <v>10</v>
      </c>
      <c r="I60" s="2">
        <v>36.175000000000004</v>
      </c>
      <c r="J60" s="2">
        <v>759.67499999999995</v>
      </c>
      <c r="K60" s="12">
        <v>43485</v>
      </c>
      <c r="L60" s="5">
        <v>0.66319444444444442</v>
      </c>
      <c r="M60" t="s">
        <v>28</v>
      </c>
      <c r="N60" s="2">
        <v>723.5</v>
      </c>
      <c r="O60" s="2">
        <v>36.174999999999997</v>
      </c>
      <c r="P60" s="3">
        <v>5.4</v>
      </c>
      <c r="Q60" s="4">
        <f>MONTH(Tabla1[[#This Row],[Fecha]])</f>
        <v>1</v>
      </c>
    </row>
    <row r="61" spans="1:17" x14ac:dyDescent="0.25">
      <c r="A61" t="s">
        <v>94</v>
      </c>
      <c r="B61" t="s">
        <v>24</v>
      </c>
      <c r="C61" t="s">
        <v>25</v>
      </c>
      <c r="D61" t="s">
        <v>26</v>
      </c>
      <c r="E61" t="s">
        <v>30</v>
      </c>
      <c r="F61" t="s">
        <v>27</v>
      </c>
      <c r="G61" s="2">
        <v>30.61</v>
      </c>
      <c r="H61" s="4">
        <v>6</v>
      </c>
      <c r="I61" s="2">
        <v>9.1829999999999998</v>
      </c>
      <c r="J61" s="2">
        <v>192.84299999999999</v>
      </c>
      <c r="K61" s="12">
        <v>43536</v>
      </c>
      <c r="L61" s="5">
        <v>0.85833333333333339</v>
      </c>
      <c r="M61" t="s">
        <v>28</v>
      </c>
      <c r="N61" s="2">
        <v>183.66</v>
      </c>
      <c r="O61" s="2">
        <v>9.1829999999999998</v>
      </c>
      <c r="P61" s="3">
        <v>9.3000000000000007</v>
      </c>
      <c r="Q61" s="4">
        <f>MONTH(Tabla1[[#This Row],[Fecha]])</f>
        <v>3</v>
      </c>
    </row>
    <row r="62" spans="1:17" x14ac:dyDescent="0.25">
      <c r="A62" t="s">
        <v>95</v>
      </c>
      <c r="B62" t="s">
        <v>24</v>
      </c>
      <c r="C62" t="s">
        <v>25</v>
      </c>
      <c r="D62" t="s">
        <v>19</v>
      </c>
      <c r="E62" t="s">
        <v>20</v>
      </c>
      <c r="F62" t="s">
        <v>35</v>
      </c>
      <c r="G62" s="2">
        <v>24.74</v>
      </c>
      <c r="H62" s="4">
        <v>3</v>
      </c>
      <c r="I62" s="2">
        <v>3.7110000000000003</v>
      </c>
      <c r="J62" s="2">
        <v>77.930999999999997</v>
      </c>
      <c r="K62" s="12">
        <v>43511</v>
      </c>
      <c r="L62" s="5">
        <v>0.74097222222222225</v>
      </c>
      <c r="M62" t="s">
        <v>32</v>
      </c>
      <c r="N62" s="2">
        <v>74.22</v>
      </c>
      <c r="O62" s="2">
        <v>3.7109999999999999</v>
      </c>
      <c r="P62" s="3">
        <v>10</v>
      </c>
      <c r="Q62" s="4">
        <f>MONTH(Tabla1[[#This Row],[Fecha]])</f>
        <v>2</v>
      </c>
    </row>
    <row r="63" spans="1:17" x14ac:dyDescent="0.25">
      <c r="A63" t="s">
        <v>96</v>
      </c>
      <c r="B63" t="s">
        <v>24</v>
      </c>
      <c r="C63" t="s">
        <v>25</v>
      </c>
      <c r="D63" t="s">
        <v>26</v>
      </c>
      <c r="E63" t="s">
        <v>30</v>
      </c>
      <c r="F63" t="s">
        <v>31</v>
      </c>
      <c r="G63" s="2">
        <v>55.73</v>
      </c>
      <c r="H63" s="4">
        <v>6</v>
      </c>
      <c r="I63" s="2">
        <v>16.719000000000001</v>
      </c>
      <c r="J63" s="2">
        <v>351.09899999999999</v>
      </c>
      <c r="K63" s="12">
        <v>43520</v>
      </c>
      <c r="L63" s="5">
        <v>0.4548611111111111</v>
      </c>
      <c r="M63" t="s">
        <v>22</v>
      </c>
      <c r="N63" s="2">
        <v>334.38</v>
      </c>
      <c r="O63" s="2">
        <v>16.719000000000001</v>
      </c>
      <c r="P63" s="3">
        <v>7</v>
      </c>
      <c r="Q63" s="4">
        <f>MONTH(Tabla1[[#This Row],[Fecha]])</f>
        <v>2</v>
      </c>
    </row>
    <row r="64" spans="1:17" x14ac:dyDescent="0.25">
      <c r="A64" t="s">
        <v>97</v>
      </c>
      <c r="B64" t="s">
        <v>41</v>
      </c>
      <c r="C64" t="s">
        <v>42</v>
      </c>
      <c r="D64" t="s">
        <v>19</v>
      </c>
      <c r="E64" t="s">
        <v>20</v>
      </c>
      <c r="F64" t="s">
        <v>35</v>
      </c>
      <c r="G64" s="2">
        <v>55.07</v>
      </c>
      <c r="H64" s="4">
        <v>9</v>
      </c>
      <c r="I64" s="2">
        <v>24.781500000000001</v>
      </c>
      <c r="J64" s="2">
        <v>520.41150000000005</v>
      </c>
      <c r="K64" s="12">
        <v>43499</v>
      </c>
      <c r="L64" s="5">
        <v>0.56944444444444442</v>
      </c>
      <c r="M64" t="s">
        <v>22</v>
      </c>
      <c r="N64" s="2">
        <v>495.63</v>
      </c>
      <c r="O64" s="2">
        <v>24.781500000000001</v>
      </c>
      <c r="P64" s="3">
        <v>10</v>
      </c>
      <c r="Q64" s="4">
        <f>MONTH(Tabla1[[#This Row],[Fecha]])</f>
        <v>2</v>
      </c>
    </row>
    <row r="65" spans="1:17" x14ac:dyDescent="0.25">
      <c r="A65" t="s">
        <v>98</v>
      </c>
      <c r="B65" t="s">
        <v>17</v>
      </c>
      <c r="C65" t="s">
        <v>18</v>
      </c>
      <c r="D65" t="s">
        <v>19</v>
      </c>
      <c r="E65" t="s">
        <v>30</v>
      </c>
      <c r="F65" t="s">
        <v>35</v>
      </c>
      <c r="G65" s="2">
        <v>15.81</v>
      </c>
      <c r="H65" s="4">
        <v>10</v>
      </c>
      <c r="I65" s="2">
        <v>7.9050000000000002</v>
      </c>
      <c r="J65" s="2">
        <v>166.005</v>
      </c>
      <c r="K65" s="12">
        <v>43530</v>
      </c>
      <c r="L65" s="5">
        <v>0.51874999999999993</v>
      </c>
      <c r="M65" t="s">
        <v>32</v>
      </c>
      <c r="N65" s="2">
        <v>158.1</v>
      </c>
      <c r="O65" s="2">
        <v>7.9050000000000002</v>
      </c>
      <c r="P65" s="3">
        <v>8.6</v>
      </c>
      <c r="Q65" s="4">
        <f>MONTH(Tabla1[[#This Row],[Fecha]])</f>
        <v>3</v>
      </c>
    </row>
    <row r="66" spans="1:17" x14ac:dyDescent="0.25">
      <c r="A66" t="s">
        <v>99</v>
      </c>
      <c r="B66" t="s">
        <v>41</v>
      </c>
      <c r="C66" t="s">
        <v>42</v>
      </c>
      <c r="D66" t="s">
        <v>19</v>
      </c>
      <c r="E66" t="s">
        <v>30</v>
      </c>
      <c r="F66" t="s">
        <v>21</v>
      </c>
      <c r="G66" s="2">
        <v>75.739999999999995</v>
      </c>
      <c r="H66" s="4">
        <v>4</v>
      </c>
      <c r="I66" s="2">
        <v>15.148</v>
      </c>
      <c r="J66" s="2">
        <v>318.108</v>
      </c>
      <c r="K66" s="12">
        <v>43510</v>
      </c>
      <c r="L66" s="5">
        <v>0.60763888888888895</v>
      </c>
      <c r="M66" t="s">
        <v>28</v>
      </c>
      <c r="N66" s="2">
        <v>302.95999999999998</v>
      </c>
      <c r="O66" s="2">
        <v>15.148</v>
      </c>
      <c r="P66" s="3">
        <v>7.6</v>
      </c>
      <c r="Q66" s="4">
        <f>MONTH(Tabla1[[#This Row],[Fecha]])</f>
        <v>2</v>
      </c>
    </row>
    <row r="67" spans="1:17" x14ac:dyDescent="0.25">
      <c r="A67" t="s">
        <v>100</v>
      </c>
      <c r="B67" t="s">
        <v>17</v>
      </c>
      <c r="C67" t="s">
        <v>18</v>
      </c>
      <c r="D67" t="s">
        <v>19</v>
      </c>
      <c r="E67" t="s">
        <v>30</v>
      </c>
      <c r="F67" t="s">
        <v>21</v>
      </c>
      <c r="G67" s="2">
        <v>15.87</v>
      </c>
      <c r="H67" s="4">
        <v>10</v>
      </c>
      <c r="I67" s="2">
        <v>7.9349999999999996</v>
      </c>
      <c r="J67" s="2">
        <v>166.63499999999999</v>
      </c>
      <c r="K67" s="12">
        <v>43537</v>
      </c>
      <c r="L67" s="5">
        <v>0.69444444444444453</v>
      </c>
      <c r="M67" t="s">
        <v>28</v>
      </c>
      <c r="N67" s="2">
        <v>158.69999999999999</v>
      </c>
      <c r="O67" s="2">
        <v>7.9349999999999996</v>
      </c>
      <c r="P67" s="3">
        <v>5.8</v>
      </c>
      <c r="Q67" s="4">
        <f>MONTH(Tabla1[[#This Row],[Fecha]])</f>
        <v>3</v>
      </c>
    </row>
    <row r="68" spans="1:17" x14ac:dyDescent="0.25">
      <c r="A68" t="s">
        <v>101</v>
      </c>
      <c r="B68" t="s">
        <v>24</v>
      </c>
      <c r="C68" t="s">
        <v>25</v>
      </c>
      <c r="D68" t="s">
        <v>26</v>
      </c>
      <c r="E68" t="s">
        <v>20</v>
      </c>
      <c r="F68" t="s">
        <v>21</v>
      </c>
      <c r="G68" s="2">
        <v>33.47</v>
      </c>
      <c r="H68" s="4">
        <v>2</v>
      </c>
      <c r="I68" s="2">
        <v>3.347</v>
      </c>
      <c r="J68" s="2">
        <v>70.287000000000006</v>
      </c>
      <c r="K68" s="12">
        <v>43506</v>
      </c>
      <c r="L68" s="5">
        <v>0.65486111111111112</v>
      </c>
      <c r="M68" t="s">
        <v>22</v>
      </c>
      <c r="N68" s="2">
        <v>66.94</v>
      </c>
      <c r="O68" s="2">
        <v>3.347</v>
      </c>
      <c r="P68" s="3">
        <v>6.7</v>
      </c>
      <c r="Q68" s="4">
        <f>MONTH(Tabla1[[#This Row],[Fecha]])</f>
        <v>2</v>
      </c>
    </row>
    <row r="69" spans="1:17" x14ac:dyDescent="0.25">
      <c r="A69" t="s">
        <v>102</v>
      </c>
      <c r="B69" t="s">
        <v>41</v>
      </c>
      <c r="C69" t="s">
        <v>42</v>
      </c>
      <c r="D69" t="s">
        <v>19</v>
      </c>
      <c r="E69" t="s">
        <v>20</v>
      </c>
      <c r="F69" t="s">
        <v>45</v>
      </c>
      <c r="G69" s="2">
        <v>97.61</v>
      </c>
      <c r="H69" s="4">
        <v>6</v>
      </c>
      <c r="I69" s="2">
        <v>29.283000000000001</v>
      </c>
      <c r="J69" s="2">
        <v>614.94299999999998</v>
      </c>
      <c r="K69" s="12">
        <v>43472</v>
      </c>
      <c r="L69" s="5">
        <v>0.62569444444444444</v>
      </c>
      <c r="M69" t="s">
        <v>22</v>
      </c>
      <c r="N69" s="2">
        <v>585.66</v>
      </c>
      <c r="O69" s="2">
        <v>29.283000000000001</v>
      </c>
      <c r="P69" s="3">
        <v>9.9</v>
      </c>
      <c r="Q69" s="4">
        <f>MONTH(Tabla1[[#This Row],[Fecha]])</f>
        <v>1</v>
      </c>
    </row>
    <row r="70" spans="1:17" x14ac:dyDescent="0.25">
      <c r="A70" t="s">
        <v>103</v>
      </c>
      <c r="B70" t="s">
        <v>17</v>
      </c>
      <c r="C70" t="s">
        <v>18</v>
      </c>
      <c r="D70" t="s">
        <v>26</v>
      </c>
      <c r="E70" t="s">
        <v>30</v>
      </c>
      <c r="F70" t="s">
        <v>35</v>
      </c>
      <c r="G70" s="2">
        <v>78.77</v>
      </c>
      <c r="H70" s="4">
        <v>10</v>
      </c>
      <c r="I70" s="2">
        <v>39.384999999999998</v>
      </c>
      <c r="J70" s="2">
        <v>827.08500000000004</v>
      </c>
      <c r="K70" s="12">
        <v>43489</v>
      </c>
      <c r="L70" s="5">
        <v>0.41944444444444445</v>
      </c>
      <c r="M70" t="s">
        <v>28</v>
      </c>
      <c r="N70" s="2">
        <v>787.7</v>
      </c>
      <c r="O70" s="2">
        <v>39.384999999999998</v>
      </c>
      <c r="P70" s="3">
        <v>6.4</v>
      </c>
      <c r="Q70" s="4">
        <f>MONTH(Tabla1[[#This Row],[Fecha]])</f>
        <v>1</v>
      </c>
    </row>
    <row r="71" spans="1:17" x14ac:dyDescent="0.25">
      <c r="A71" t="s">
        <v>104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 s="2">
        <v>18.329999999999998</v>
      </c>
      <c r="H71" s="4">
        <v>1</v>
      </c>
      <c r="I71" s="2">
        <v>0.91649999999999998</v>
      </c>
      <c r="J71" s="2">
        <v>19.246500000000001</v>
      </c>
      <c r="K71" s="12">
        <v>43498</v>
      </c>
      <c r="L71" s="5">
        <v>0.78472222222222221</v>
      </c>
      <c r="M71" t="s">
        <v>28</v>
      </c>
      <c r="N71" s="2">
        <v>18.329999999999998</v>
      </c>
      <c r="O71" s="2">
        <v>0.91649999999999998</v>
      </c>
      <c r="P71" s="3">
        <v>4.3</v>
      </c>
      <c r="Q71" s="4">
        <f>MONTH(Tabla1[[#This Row],[Fecha]])</f>
        <v>2</v>
      </c>
    </row>
    <row r="72" spans="1:17" x14ac:dyDescent="0.25">
      <c r="A72" t="s">
        <v>105</v>
      </c>
      <c r="B72" t="s">
        <v>24</v>
      </c>
      <c r="C72" t="s">
        <v>25</v>
      </c>
      <c r="D72" t="s">
        <v>26</v>
      </c>
      <c r="E72" t="s">
        <v>30</v>
      </c>
      <c r="F72" t="s">
        <v>43</v>
      </c>
      <c r="G72" s="2">
        <v>89.48</v>
      </c>
      <c r="H72" s="4">
        <v>10</v>
      </c>
      <c r="I72" s="2">
        <v>44.740000000000009</v>
      </c>
      <c r="J72" s="2">
        <v>939.54</v>
      </c>
      <c r="K72" s="12">
        <v>43471</v>
      </c>
      <c r="L72" s="5">
        <v>0.53194444444444444</v>
      </c>
      <c r="M72" t="s">
        <v>32</v>
      </c>
      <c r="N72" s="2">
        <v>894.8</v>
      </c>
      <c r="O72" s="2">
        <v>44.74</v>
      </c>
      <c r="P72" s="3">
        <v>9.6</v>
      </c>
      <c r="Q72" s="4">
        <f>MONTH(Tabla1[[#This Row],[Fecha]])</f>
        <v>1</v>
      </c>
    </row>
    <row r="73" spans="1:17" x14ac:dyDescent="0.25">
      <c r="A73" t="s">
        <v>106</v>
      </c>
      <c r="B73" t="s">
        <v>24</v>
      </c>
      <c r="C73" t="s">
        <v>25</v>
      </c>
      <c r="D73" t="s">
        <v>26</v>
      </c>
      <c r="E73" t="s">
        <v>30</v>
      </c>
      <c r="F73" t="s">
        <v>45</v>
      </c>
      <c r="G73" s="2">
        <v>62.12</v>
      </c>
      <c r="H73" s="4">
        <v>10</v>
      </c>
      <c r="I73" s="2">
        <v>31.06</v>
      </c>
      <c r="J73" s="2">
        <v>652.26</v>
      </c>
      <c r="K73" s="12">
        <v>43507</v>
      </c>
      <c r="L73" s="5">
        <v>0.67986111111111114</v>
      </c>
      <c r="M73" t="s">
        <v>28</v>
      </c>
      <c r="N73" s="2">
        <v>621.20000000000005</v>
      </c>
      <c r="O73" s="2">
        <v>31.06</v>
      </c>
      <c r="P73" s="3">
        <v>5.9</v>
      </c>
      <c r="Q73" s="4">
        <f>MONTH(Tabla1[[#This Row],[Fecha]])</f>
        <v>2</v>
      </c>
    </row>
    <row r="74" spans="1:17" x14ac:dyDescent="0.25">
      <c r="A74" t="s">
        <v>107</v>
      </c>
      <c r="B74" t="s">
        <v>41</v>
      </c>
      <c r="C74" t="s">
        <v>42</v>
      </c>
      <c r="D74" t="s">
        <v>19</v>
      </c>
      <c r="E74" t="s">
        <v>20</v>
      </c>
      <c r="F74" t="s">
        <v>43</v>
      </c>
      <c r="G74" s="2">
        <v>48.52</v>
      </c>
      <c r="H74" s="4">
        <v>3</v>
      </c>
      <c r="I74" s="2">
        <v>7.2780000000000005</v>
      </c>
      <c r="J74" s="2">
        <v>152.83799999999999</v>
      </c>
      <c r="K74" s="12">
        <v>43529</v>
      </c>
      <c r="L74" s="5">
        <v>0.76180555555555562</v>
      </c>
      <c r="M74" t="s">
        <v>22</v>
      </c>
      <c r="N74" s="2">
        <v>145.56</v>
      </c>
      <c r="O74" s="2">
        <v>7.2779999999999996</v>
      </c>
      <c r="P74" s="3">
        <v>4</v>
      </c>
      <c r="Q74" s="4">
        <f>MONTH(Tabla1[[#This Row],[Fecha]])</f>
        <v>3</v>
      </c>
    </row>
    <row r="75" spans="1:17" x14ac:dyDescent="0.25">
      <c r="A75" t="s">
        <v>108</v>
      </c>
      <c r="B75" t="s">
        <v>24</v>
      </c>
      <c r="C75" t="s">
        <v>25</v>
      </c>
      <c r="D75" t="s">
        <v>26</v>
      </c>
      <c r="E75" t="s">
        <v>20</v>
      </c>
      <c r="F75" t="s">
        <v>27</v>
      </c>
      <c r="G75" s="2">
        <v>75.91</v>
      </c>
      <c r="H75" s="4">
        <v>6</v>
      </c>
      <c r="I75" s="2">
        <v>22.773</v>
      </c>
      <c r="J75" s="2">
        <v>478.233</v>
      </c>
      <c r="K75" s="12">
        <v>43533</v>
      </c>
      <c r="L75" s="5">
        <v>0.76458333333333339</v>
      </c>
      <c r="M75" t="s">
        <v>28</v>
      </c>
      <c r="N75" s="2">
        <v>455.46</v>
      </c>
      <c r="O75" s="2">
        <v>22.773</v>
      </c>
      <c r="P75" s="3">
        <v>8.6999999999999993</v>
      </c>
      <c r="Q75" s="4">
        <f>MONTH(Tabla1[[#This Row],[Fecha]])</f>
        <v>3</v>
      </c>
    </row>
    <row r="76" spans="1:17" x14ac:dyDescent="0.25">
      <c r="A76" t="s">
        <v>109</v>
      </c>
      <c r="B76" t="s">
        <v>17</v>
      </c>
      <c r="C76" t="s">
        <v>18</v>
      </c>
      <c r="D76" t="s">
        <v>26</v>
      </c>
      <c r="E76" t="s">
        <v>30</v>
      </c>
      <c r="F76" t="s">
        <v>31</v>
      </c>
      <c r="G76" s="2">
        <v>74.67</v>
      </c>
      <c r="H76" s="4">
        <v>9</v>
      </c>
      <c r="I76" s="2">
        <v>33.601500000000001</v>
      </c>
      <c r="J76" s="2">
        <v>705.63149999999996</v>
      </c>
      <c r="K76" s="12">
        <v>43487</v>
      </c>
      <c r="L76" s="5">
        <v>0.4548611111111111</v>
      </c>
      <c r="M76" t="s">
        <v>22</v>
      </c>
      <c r="N76" s="2">
        <v>672.03</v>
      </c>
      <c r="O76" s="2">
        <v>33.601500000000001</v>
      </c>
      <c r="P76" s="3">
        <v>9.4</v>
      </c>
      <c r="Q76" s="4">
        <f>MONTH(Tabla1[[#This Row],[Fecha]])</f>
        <v>1</v>
      </c>
    </row>
    <row r="77" spans="1:17" x14ac:dyDescent="0.25">
      <c r="A77" t="s">
        <v>110</v>
      </c>
      <c r="B77" t="s">
        <v>24</v>
      </c>
      <c r="C77" t="s">
        <v>25</v>
      </c>
      <c r="D77" t="s">
        <v>26</v>
      </c>
      <c r="E77" t="s">
        <v>20</v>
      </c>
      <c r="F77" t="s">
        <v>27</v>
      </c>
      <c r="G77" s="2">
        <v>41.65</v>
      </c>
      <c r="H77" s="4">
        <v>10</v>
      </c>
      <c r="I77" s="2">
        <v>20.825000000000003</v>
      </c>
      <c r="J77" s="2">
        <v>437.32499999999999</v>
      </c>
      <c r="K77" s="12">
        <v>43478</v>
      </c>
      <c r="L77" s="5">
        <v>0.71111111111111114</v>
      </c>
      <c r="M77" t="s">
        <v>32</v>
      </c>
      <c r="N77" s="2">
        <v>416.5</v>
      </c>
      <c r="O77" s="2">
        <v>20.824999999999999</v>
      </c>
      <c r="P77" s="3">
        <v>5.4</v>
      </c>
      <c r="Q77" s="4">
        <f>MONTH(Tabla1[[#This Row],[Fecha]])</f>
        <v>1</v>
      </c>
    </row>
    <row r="78" spans="1:17" x14ac:dyDescent="0.25">
      <c r="A78" t="s">
        <v>111</v>
      </c>
      <c r="B78" t="s">
        <v>24</v>
      </c>
      <c r="C78" t="s">
        <v>25</v>
      </c>
      <c r="D78" t="s">
        <v>19</v>
      </c>
      <c r="E78" t="s">
        <v>30</v>
      </c>
      <c r="F78" t="s">
        <v>45</v>
      </c>
      <c r="G78" s="2">
        <v>49.04</v>
      </c>
      <c r="H78" s="4">
        <v>9</v>
      </c>
      <c r="I78" s="2">
        <v>22.068000000000001</v>
      </c>
      <c r="J78" s="2">
        <v>463.428</v>
      </c>
      <c r="K78" s="12">
        <v>43474</v>
      </c>
      <c r="L78" s="5">
        <v>0.59722222222222221</v>
      </c>
      <c r="M78" t="s">
        <v>32</v>
      </c>
      <c r="N78" s="2">
        <v>441.36</v>
      </c>
      <c r="O78" s="2">
        <v>22.068000000000001</v>
      </c>
      <c r="P78" s="3">
        <v>8.6</v>
      </c>
      <c r="Q78" s="4">
        <f>MONTH(Tabla1[[#This Row],[Fecha]])</f>
        <v>1</v>
      </c>
    </row>
    <row r="79" spans="1:17" x14ac:dyDescent="0.25">
      <c r="A79" t="s">
        <v>112</v>
      </c>
      <c r="B79" t="s">
        <v>17</v>
      </c>
      <c r="C79" t="s">
        <v>18</v>
      </c>
      <c r="D79" t="s">
        <v>19</v>
      </c>
      <c r="E79" t="s">
        <v>20</v>
      </c>
      <c r="F79" t="s">
        <v>45</v>
      </c>
      <c r="G79" s="2">
        <v>20.010000000000002</v>
      </c>
      <c r="H79" s="4">
        <v>9</v>
      </c>
      <c r="I79" s="2">
        <v>9.0045000000000002</v>
      </c>
      <c r="J79" s="2">
        <v>189.09450000000001</v>
      </c>
      <c r="K79" s="12">
        <v>43477</v>
      </c>
      <c r="L79" s="5">
        <v>0.65833333333333333</v>
      </c>
      <c r="M79" t="s">
        <v>32</v>
      </c>
      <c r="N79" s="2">
        <v>180.09</v>
      </c>
      <c r="O79" s="2">
        <v>9.0045000000000002</v>
      </c>
      <c r="P79" s="3">
        <v>5.7</v>
      </c>
      <c r="Q79" s="4">
        <f>MONTH(Tabla1[[#This Row],[Fecha]])</f>
        <v>1</v>
      </c>
    </row>
    <row r="80" spans="1:17" x14ac:dyDescent="0.25">
      <c r="A80" t="s">
        <v>113</v>
      </c>
      <c r="B80" t="s">
        <v>24</v>
      </c>
      <c r="C80" t="s">
        <v>25</v>
      </c>
      <c r="D80" t="s">
        <v>19</v>
      </c>
      <c r="E80" t="s">
        <v>20</v>
      </c>
      <c r="F80" t="s">
        <v>43</v>
      </c>
      <c r="G80" s="2">
        <v>78.31</v>
      </c>
      <c r="H80" s="4">
        <v>10</v>
      </c>
      <c r="I80" s="2">
        <v>39.155000000000001</v>
      </c>
      <c r="J80" s="2">
        <v>822.255</v>
      </c>
      <c r="K80" s="12">
        <v>43529</v>
      </c>
      <c r="L80" s="5">
        <v>0.68333333333333324</v>
      </c>
      <c r="M80" t="s">
        <v>22</v>
      </c>
      <c r="N80" s="2">
        <v>783.1</v>
      </c>
      <c r="O80" s="2">
        <v>39.155000000000001</v>
      </c>
      <c r="P80" s="3">
        <v>6.6</v>
      </c>
      <c r="Q80" s="4">
        <f>MONTH(Tabla1[[#This Row],[Fecha]])</f>
        <v>3</v>
      </c>
    </row>
    <row r="81" spans="1:17" x14ac:dyDescent="0.25">
      <c r="A81" t="s">
        <v>114</v>
      </c>
      <c r="B81" t="s">
        <v>24</v>
      </c>
      <c r="C81" t="s">
        <v>25</v>
      </c>
      <c r="D81" t="s">
        <v>26</v>
      </c>
      <c r="E81" t="s">
        <v>20</v>
      </c>
      <c r="F81" t="s">
        <v>21</v>
      </c>
      <c r="G81" s="2">
        <v>20.38</v>
      </c>
      <c r="H81" s="4">
        <v>5</v>
      </c>
      <c r="I81" s="2">
        <v>5.0949999999999998</v>
      </c>
      <c r="J81" s="2">
        <v>106.995</v>
      </c>
      <c r="K81" s="12">
        <v>43487</v>
      </c>
      <c r="L81" s="5">
        <v>0.78888888888888886</v>
      </c>
      <c r="M81" t="s">
        <v>28</v>
      </c>
      <c r="N81" s="2">
        <v>101.9</v>
      </c>
      <c r="O81" s="2">
        <v>5.0949999999999998</v>
      </c>
      <c r="P81" s="3">
        <v>6</v>
      </c>
      <c r="Q81" s="4">
        <f>MONTH(Tabla1[[#This Row],[Fecha]])</f>
        <v>1</v>
      </c>
    </row>
    <row r="82" spans="1:17" x14ac:dyDescent="0.25">
      <c r="A82" t="s">
        <v>115</v>
      </c>
      <c r="B82" t="s">
        <v>24</v>
      </c>
      <c r="C82" t="s">
        <v>25</v>
      </c>
      <c r="D82" t="s">
        <v>26</v>
      </c>
      <c r="E82" t="s">
        <v>20</v>
      </c>
      <c r="F82" t="s">
        <v>21</v>
      </c>
      <c r="G82" s="2">
        <v>99.19</v>
      </c>
      <c r="H82" s="4">
        <v>6</v>
      </c>
      <c r="I82" s="2">
        <v>29.757000000000001</v>
      </c>
      <c r="J82" s="2">
        <v>624.89700000000005</v>
      </c>
      <c r="K82" s="12">
        <v>43486</v>
      </c>
      <c r="L82" s="5">
        <v>0.61249999999999993</v>
      </c>
      <c r="M82" t="s">
        <v>32</v>
      </c>
      <c r="N82" s="2">
        <v>595.14</v>
      </c>
      <c r="O82" s="2">
        <v>29.757000000000001</v>
      </c>
      <c r="P82" s="3">
        <v>5.5</v>
      </c>
      <c r="Q82" s="4">
        <f>MONTH(Tabla1[[#This Row],[Fecha]])</f>
        <v>1</v>
      </c>
    </row>
    <row r="83" spans="1:17" x14ac:dyDescent="0.25">
      <c r="A83" t="s">
        <v>116</v>
      </c>
      <c r="B83" t="s">
        <v>41</v>
      </c>
      <c r="C83" t="s">
        <v>42</v>
      </c>
      <c r="D83" t="s">
        <v>26</v>
      </c>
      <c r="E83" t="s">
        <v>20</v>
      </c>
      <c r="F83" t="s">
        <v>43</v>
      </c>
      <c r="G83" s="2">
        <v>96.68</v>
      </c>
      <c r="H83" s="4">
        <v>3</v>
      </c>
      <c r="I83" s="2">
        <v>14.502000000000002</v>
      </c>
      <c r="J83" s="2">
        <v>304.54199999999997</v>
      </c>
      <c r="K83" s="12">
        <v>43491</v>
      </c>
      <c r="L83" s="5">
        <v>0.8305555555555556</v>
      </c>
      <c r="M83" t="s">
        <v>22</v>
      </c>
      <c r="N83" s="2">
        <v>290.04000000000002</v>
      </c>
      <c r="O83" s="2">
        <v>14.502000000000001</v>
      </c>
      <c r="P83" s="3">
        <v>6.4</v>
      </c>
      <c r="Q83" s="4">
        <f>MONTH(Tabla1[[#This Row],[Fecha]])</f>
        <v>1</v>
      </c>
    </row>
    <row r="84" spans="1:17" x14ac:dyDescent="0.25">
      <c r="A84" t="s">
        <v>117</v>
      </c>
      <c r="B84" t="s">
        <v>24</v>
      </c>
      <c r="C84" t="s">
        <v>25</v>
      </c>
      <c r="D84" t="s">
        <v>26</v>
      </c>
      <c r="E84" t="s">
        <v>30</v>
      </c>
      <c r="F84" t="s">
        <v>43</v>
      </c>
      <c r="G84" s="2">
        <v>19.25</v>
      </c>
      <c r="H84" s="4">
        <v>8</v>
      </c>
      <c r="I84" s="2">
        <v>7.7</v>
      </c>
      <c r="J84" s="2">
        <v>161.69999999999999</v>
      </c>
      <c r="K84" s="12">
        <v>43488</v>
      </c>
      <c r="L84" s="5">
        <v>0.77569444444444446</v>
      </c>
      <c r="M84" t="s">
        <v>22</v>
      </c>
      <c r="N84" s="2">
        <v>154</v>
      </c>
      <c r="O84" s="2">
        <v>7.7</v>
      </c>
      <c r="P84" s="3">
        <v>6.6</v>
      </c>
      <c r="Q84" s="4">
        <f>MONTH(Tabla1[[#This Row],[Fecha]])</f>
        <v>1</v>
      </c>
    </row>
    <row r="85" spans="1:17" x14ac:dyDescent="0.25">
      <c r="A85" t="s">
        <v>118</v>
      </c>
      <c r="B85" t="s">
        <v>24</v>
      </c>
      <c r="C85" t="s">
        <v>25</v>
      </c>
      <c r="D85" t="s">
        <v>19</v>
      </c>
      <c r="E85" t="s">
        <v>20</v>
      </c>
      <c r="F85" t="s">
        <v>43</v>
      </c>
      <c r="G85" s="2">
        <v>80.36</v>
      </c>
      <c r="H85" s="4">
        <v>4</v>
      </c>
      <c r="I85" s="2">
        <v>16.071999999999999</v>
      </c>
      <c r="J85" s="2">
        <v>337.512</v>
      </c>
      <c r="K85" s="12">
        <v>43519</v>
      </c>
      <c r="L85" s="5">
        <v>0.78125</v>
      </c>
      <c r="M85" t="s">
        <v>32</v>
      </c>
      <c r="N85" s="2">
        <v>321.44</v>
      </c>
      <c r="O85" s="2">
        <v>16.071999999999999</v>
      </c>
      <c r="P85" s="3">
        <v>8.3000000000000007</v>
      </c>
      <c r="Q85" s="4">
        <f>MONTH(Tabla1[[#This Row],[Fecha]])</f>
        <v>2</v>
      </c>
    </row>
    <row r="86" spans="1:17" x14ac:dyDescent="0.25">
      <c r="A86" t="s">
        <v>119</v>
      </c>
      <c r="B86" t="s">
        <v>24</v>
      </c>
      <c r="C86" t="s">
        <v>25</v>
      </c>
      <c r="D86" t="s">
        <v>19</v>
      </c>
      <c r="E86" t="s">
        <v>30</v>
      </c>
      <c r="F86" t="s">
        <v>35</v>
      </c>
      <c r="G86" s="2">
        <v>48.91</v>
      </c>
      <c r="H86" s="4">
        <v>5</v>
      </c>
      <c r="I86" s="2">
        <v>12.227499999999999</v>
      </c>
      <c r="J86" s="2">
        <v>256.77749999999997</v>
      </c>
      <c r="K86" s="12">
        <v>43533</v>
      </c>
      <c r="L86" s="5">
        <v>0.4284722222222222</v>
      </c>
      <c r="M86" t="s">
        <v>28</v>
      </c>
      <c r="N86" s="2">
        <v>244.55</v>
      </c>
      <c r="O86" s="2">
        <v>12.227499999999999</v>
      </c>
      <c r="P86" s="3">
        <v>6.6</v>
      </c>
      <c r="Q86" s="4">
        <f>MONTH(Tabla1[[#This Row],[Fecha]])</f>
        <v>3</v>
      </c>
    </row>
    <row r="87" spans="1:17" x14ac:dyDescent="0.25">
      <c r="A87" t="s">
        <v>120</v>
      </c>
      <c r="B87" t="s">
        <v>24</v>
      </c>
      <c r="C87" t="s">
        <v>25</v>
      </c>
      <c r="D87" t="s">
        <v>26</v>
      </c>
      <c r="E87" t="s">
        <v>20</v>
      </c>
      <c r="F87" t="s">
        <v>35</v>
      </c>
      <c r="G87" s="2">
        <v>83.06</v>
      </c>
      <c r="H87" s="4">
        <v>7</v>
      </c>
      <c r="I87" s="2">
        <v>29.071000000000005</v>
      </c>
      <c r="J87" s="2">
        <v>610.49099999999999</v>
      </c>
      <c r="K87" s="12">
        <v>43529</v>
      </c>
      <c r="L87" s="5">
        <v>0.60486111111111118</v>
      </c>
      <c r="M87" t="s">
        <v>22</v>
      </c>
      <c r="N87" s="2">
        <v>581.41999999999996</v>
      </c>
      <c r="O87" s="2">
        <v>29.071000000000002</v>
      </c>
      <c r="P87" s="3">
        <v>4</v>
      </c>
      <c r="Q87" s="4">
        <f>MONTH(Tabla1[[#This Row],[Fecha]])</f>
        <v>3</v>
      </c>
    </row>
    <row r="88" spans="1:17" x14ac:dyDescent="0.25">
      <c r="A88" t="s">
        <v>121</v>
      </c>
      <c r="B88" t="s">
        <v>24</v>
      </c>
      <c r="C88" t="s">
        <v>25</v>
      </c>
      <c r="D88" t="s">
        <v>26</v>
      </c>
      <c r="E88" t="s">
        <v>30</v>
      </c>
      <c r="F88" t="s">
        <v>45</v>
      </c>
      <c r="G88" s="2">
        <v>76.52</v>
      </c>
      <c r="H88" s="4">
        <v>5</v>
      </c>
      <c r="I88" s="2">
        <v>19.13</v>
      </c>
      <c r="J88" s="2">
        <v>401.73</v>
      </c>
      <c r="K88" s="12">
        <v>43549</v>
      </c>
      <c r="L88" s="5">
        <v>0.43263888888888885</v>
      </c>
      <c r="M88" t="s">
        <v>28</v>
      </c>
      <c r="N88" s="2">
        <v>382.6</v>
      </c>
      <c r="O88" s="2">
        <v>19.13</v>
      </c>
      <c r="P88" s="3">
        <v>9.9</v>
      </c>
      <c r="Q88" s="4">
        <f>MONTH(Tabla1[[#This Row],[Fecha]])</f>
        <v>3</v>
      </c>
    </row>
    <row r="89" spans="1:17" x14ac:dyDescent="0.25">
      <c r="A89" t="s">
        <v>122</v>
      </c>
      <c r="B89" t="s">
        <v>17</v>
      </c>
      <c r="C89" t="s">
        <v>18</v>
      </c>
      <c r="D89" t="s">
        <v>19</v>
      </c>
      <c r="E89" t="s">
        <v>30</v>
      </c>
      <c r="F89" t="s">
        <v>43</v>
      </c>
      <c r="G89" s="2">
        <v>49.38</v>
      </c>
      <c r="H89" s="4">
        <v>7</v>
      </c>
      <c r="I89" s="2">
        <v>17.283000000000001</v>
      </c>
      <c r="J89" s="2">
        <v>362.94299999999998</v>
      </c>
      <c r="K89" s="12">
        <v>43551</v>
      </c>
      <c r="L89" s="5">
        <v>0.85763888888888884</v>
      </c>
      <c r="M89" t="s">
        <v>32</v>
      </c>
      <c r="N89" s="2">
        <v>345.66</v>
      </c>
      <c r="O89" s="2">
        <v>17.283000000000001</v>
      </c>
      <c r="P89" s="3">
        <v>7.3</v>
      </c>
      <c r="Q89" s="4">
        <f>MONTH(Tabla1[[#This Row],[Fecha]])</f>
        <v>3</v>
      </c>
    </row>
    <row r="90" spans="1:17" x14ac:dyDescent="0.25">
      <c r="A90" t="s">
        <v>123</v>
      </c>
      <c r="B90" t="s">
        <v>17</v>
      </c>
      <c r="C90" t="s">
        <v>18</v>
      </c>
      <c r="D90" t="s">
        <v>26</v>
      </c>
      <c r="E90" t="s">
        <v>30</v>
      </c>
      <c r="F90" t="s">
        <v>35</v>
      </c>
      <c r="G90" s="2">
        <v>42.47</v>
      </c>
      <c r="H90" s="4">
        <v>1</v>
      </c>
      <c r="I90" s="2">
        <v>2.1234999999999999</v>
      </c>
      <c r="J90" s="2">
        <v>44.593499999999999</v>
      </c>
      <c r="K90" s="12">
        <v>43467</v>
      </c>
      <c r="L90" s="5">
        <v>0.70624999999999993</v>
      </c>
      <c r="M90" t="s">
        <v>28</v>
      </c>
      <c r="N90" s="2">
        <v>42.47</v>
      </c>
      <c r="O90" s="2">
        <v>2.1234999999999999</v>
      </c>
      <c r="P90" s="3">
        <v>5.7</v>
      </c>
      <c r="Q90" s="4">
        <f>MONTH(Tabla1[[#This Row],[Fecha]])</f>
        <v>1</v>
      </c>
    </row>
    <row r="91" spans="1:17" x14ac:dyDescent="0.25">
      <c r="A91" t="s">
        <v>124</v>
      </c>
      <c r="B91" t="s">
        <v>41</v>
      </c>
      <c r="C91" t="s">
        <v>42</v>
      </c>
      <c r="D91" t="s">
        <v>26</v>
      </c>
      <c r="E91" t="s">
        <v>20</v>
      </c>
      <c r="F91" t="s">
        <v>21</v>
      </c>
      <c r="G91" s="2">
        <v>76.989999999999995</v>
      </c>
      <c r="H91" s="4">
        <v>6</v>
      </c>
      <c r="I91" s="2">
        <v>23.096999999999998</v>
      </c>
      <c r="J91" s="2">
        <v>485.03699999999998</v>
      </c>
      <c r="K91" s="12">
        <v>43523</v>
      </c>
      <c r="L91" s="5">
        <v>0.74652777777777779</v>
      </c>
      <c r="M91" t="s">
        <v>28</v>
      </c>
      <c r="N91" s="2">
        <v>461.94</v>
      </c>
      <c r="O91" s="2">
        <v>23.097000000000001</v>
      </c>
      <c r="P91" s="3">
        <v>6.1</v>
      </c>
      <c r="Q91" s="4">
        <f>MONTH(Tabla1[[#This Row],[Fecha]])</f>
        <v>2</v>
      </c>
    </row>
    <row r="92" spans="1:17" x14ac:dyDescent="0.25">
      <c r="A92" t="s">
        <v>125</v>
      </c>
      <c r="B92" t="s">
        <v>24</v>
      </c>
      <c r="C92" t="s">
        <v>25</v>
      </c>
      <c r="D92" t="s">
        <v>19</v>
      </c>
      <c r="E92" t="s">
        <v>20</v>
      </c>
      <c r="F92" t="s">
        <v>31</v>
      </c>
      <c r="G92" s="2">
        <v>47.38</v>
      </c>
      <c r="H92" s="4">
        <v>4</v>
      </c>
      <c r="I92" s="2">
        <v>9.4760000000000009</v>
      </c>
      <c r="J92" s="2">
        <v>198.99600000000001</v>
      </c>
      <c r="K92" s="12">
        <v>43488</v>
      </c>
      <c r="L92" s="5">
        <v>0.43402777777777773</v>
      </c>
      <c r="M92" t="s">
        <v>28</v>
      </c>
      <c r="N92" s="2">
        <v>189.52</v>
      </c>
      <c r="O92" s="2">
        <v>9.4760000000000009</v>
      </c>
      <c r="P92" s="3">
        <v>7.1</v>
      </c>
      <c r="Q92" s="4">
        <f>MONTH(Tabla1[[#This Row],[Fecha]])</f>
        <v>1</v>
      </c>
    </row>
    <row r="93" spans="1:17" x14ac:dyDescent="0.25">
      <c r="A93" t="s">
        <v>126</v>
      </c>
      <c r="B93" t="s">
        <v>24</v>
      </c>
      <c r="C93" t="s">
        <v>25</v>
      </c>
      <c r="D93" t="s">
        <v>26</v>
      </c>
      <c r="E93" t="s">
        <v>20</v>
      </c>
      <c r="F93" t="s">
        <v>35</v>
      </c>
      <c r="G93" s="2">
        <v>44.86</v>
      </c>
      <c r="H93" s="4">
        <v>10</v>
      </c>
      <c r="I93" s="2">
        <v>22.430000000000003</v>
      </c>
      <c r="J93" s="2">
        <v>471.03</v>
      </c>
      <c r="K93" s="12">
        <v>43491</v>
      </c>
      <c r="L93" s="5">
        <v>0.82916666666666661</v>
      </c>
      <c r="M93" t="s">
        <v>22</v>
      </c>
      <c r="N93" s="2">
        <v>448.6</v>
      </c>
      <c r="O93" s="2">
        <v>22.43</v>
      </c>
      <c r="P93" s="3">
        <v>8.1999999999999993</v>
      </c>
      <c r="Q93" s="4">
        <f>MONTH(Tabla1[[#This Row],[Fecha]])</f>
        <v>1</v>
      </c>
    </row>
    <row r="94" spans="1:17" x14ac:dyDescent="0.25">
      <c r="A94" t="s">
        <v>127</v>
      </c>
      <c r="B94" t="s">
        <v>17</v>
      </c>
      <c r="C94" t="s">
        <v>18</v>
      </c>
      <c r="D94" t="s">
        <v>19</v>
      </c>
      <c r="E94" t="s">
        <v>20</v>
      </c>
      <c r="F94" t="s">
        <v>35</v>
      </c>
      <c r="G94" s="2">
        <v>21.98</v>
      </c>
      <c r="H94" s="4">
        <v>7</v>
      </c>
      <c r="I94" s="2">
        <v>7.6930000000000014</v>
      </c>
      <c r="J94" s="2">
        <v>161.553</v>
      </c>
      <c r="K94" s="12">
        <v>43475</v>
      </c>
      <c r="L94" s="5">
        <v>0.6958333333333333</v>
      </c>
      <c r="M94" t="s">
        <v>22</v>
      </c>
      <c r="N94" s="2">
        <v>153.86000000000001</v>
      </c>
      <c r="O94" s="2">
        <v>7.6929999999999996</v>
      </c>
      <c r="P94" s="3">
        <v>5.0999999999999996</v>
      </c>
      <c r="Q94" s="4">
        <f>MONTH(Tabla1[[#This Row],[Fecha]])</f>
        <v>1</v>
      </c>
    </row>
    <row r="95" spans="1:17" x14ac:dyDescent="0.25">
      <c r="A95" t="s">
        <v>128</v>
      </c>
      <c r="B95" t="s">
        <v>41</v>
      </c>
      <c r="C95" t="s">
        <v>42</v>
      </c>
      <c r="D95" t="s">
        <v>19</v>
      </c>
      <c r="E95" t="s">
        <v>30</v>
      </c>
      <c r="F95" t="s">
        <v>21</v>
      </c>
      <c r="G95" s="2">
        <v>64.36</v>
      </c>
      <c r="H95" s="4">
        <v>9</v>
      </c>
      <c r="I95" s="2">
        <v>28.962000000000003</v>
      </c>
      <c r="J95" s="2">
        <v>608.202</v>
      </c>
      <c r="K95" s="12">
        <v>43536</v>
      </c>
      <c r="L95" s="5">
        <v>0.50624999999999998</v>
      </c>
      <c r="M95" t="s">
        <v>32</v>
      </c>
      <c r="N95" s="2">
        <v>579.24</v>
      </c>
      <c r="O95" s="2">
        <v>28.962</v>
      </c>
      <c r="P95" s="3">
        <v>8.6</v>
      </c>
      <c r="Q95" s="4">
        <f>MONTH(Tabla1[[#This Row],[Fecha]])</f>
        <v>3</v>
      </c>
    </row>
    <row r="96" spans="1:17" x14ac:dyDescent="0.25">
      <c r="A96" t="s">
        <v>129</v>
      </c>
      <c r="B96" t="s">
        <v>24</v>
      </c>
      <c r="C96" t="s">
        <v>25</v>
      </c>
      <c r="D96" t="s">
        <v>26</v>
      </c>
      <c r="E96" t="s">
        <v>30</v>
      </c>
      <c r="F96" t="s">
        <v>21</v>
      </c>
      <c r="G96" s="2">
        <v>89.75</v>
      </c>
      <c r="H96" s="4">
        <v>1</v>
      </c>
      <c r="I96" s="2">
        <v>4.4874999999999998</v>
      </c>
      <c r="J96" s="2">
        <v>94.237499999999997</v>
      </c>
      <c r="K96" s="12">
        <v>43502</v>
      </c>
      <c r="L96" s="5">
        <v>0.83680555555555547</v>
      </c>
      <c r="M96" t="s">
        <v>32</v>
      </c>
      <c r="N96" s="2">
        <v>89.75</v>
      </c>
      <c r="O96" s="2">
        <v>4.4874999999999998</v>
      </c>
      <c r="P96" s="3">
        <v>6.6</v>
      </c>
      <c r="Q96" s="4">
        <f>MONTH(Tabla1[[#This Row],[Fecha]])</f>
        <v>2</v>
      </c>
    </row>
    <row r="97" spans="1:17" x14ac:dyDescent="0.25">
      <c r="A97" t="s">
        <v>130</v>
      </c>
      <c r="B97" t="s">
        <v>17</v>
      </c>
      <c r="C97" t="s">
        <v>18</v>
      </c>
      <c r="D97" t="s">
        <v>26</v>
      </c>
      <c r="E97" t="s">
        <v>30</v>
      </c>
      <c r="F97" t="s">
        <v>27</v>
      </c>
      <c r="G97" s="2">
        <v>97.16</v>
      </c>
      <c r="H97" s="4">
        <v>1</v>
      </c>
      <c r="I97" s="2">
        <v>4.8580000000000005</v>
      </c>
      <c r="J97" s="2">
        <v>102.018</v>
      </c>
      <c r="K97" s="12">
        <v>43532</v>
      </c>
      <c r="L97" s="5">
        <v>0.85972222222222217</v>
      </c>
      <c r="M97" t="s">
        <v>22</v>
      </c>
      <c r="N97" s="2">
        <v>97.16</v>
      </c>
      <c r="O97" s="2">
        <v>4.8579999999999997</v>
      </c>
      <c r="P97" s="3">
        <v>7.2</v>
      </c>
      <c r="Q97" s="4">
        <f>MONTH(Tabla1[[#This Row],[Fecha]])</f>
        <v>3</v>
      </c>
    </row>
    <row r="98" spans="1:17" x14ac:dyDescent="0.25">
      <c r="A98" t="s">
        <v>131</v>
      </c>
      <c r="B98" t="s">
        <v>41</v>
      </c>
      <c r="C98" t="s">
        <v>42</v>
      </c>
      <c r="D98" t="s">
        <v>26</v>
      </c>
      <c r="E98" t="s">
        <v>30</v>
      </c>
      <c r="F98" t="s">
        <v>21</v>
      </c>
      <c r="G98" s="2">
        <v>87.87</v>
      </c>
      <c r="H98" s="4">
        <v>10</v>
      </c>
      <c r="I98" s="2">
        <v>43.935000000000002</v>
      </c>
      <c r="J98" s="2">
        <v>922.63499999999999</v>
      </c>
      <c r="K98" s="12">
        <v>43553</v>
      </c>
      <c r="L98" s="5">
        <v>0.43402777777777773</v>
      </c>
      <c r="M98" t="s">
        <v>22</v>
      </c>
      <c r="N98" s="2">
        <v>878.7</v>
      </c>
      <c r="O98" s="2">
        <v>43.935000000000002</v>
      </c>
      <c r="P98" s="3">
        <v>5.0999999999999996</v>
      </c>
      <c r="Q98" s="4">
        <f>MONTH(Tabla1[[#This Row],[Fecha]])</f>
        <v>3</v>
      </c>
    </row>
    <row r="99" spans="1:17" x14ac:dyDescent="0.25">
      <c r="A99" t="s">
        <v>132</v>
      </c>
      <c r="B99" t="s">
        <v>24</v>
      </c>
      <c r="C99" t="s">
        <v>25</v>
      </c>
      <c r="D99" t="s">
        <v>26</v>
      </c>
      <c r="E99" t="s">
        <v>20</v>
      </c>
      <c r="F99" t="s">
        <v>27</v>
      </c>
      <c r="G99" s="2">
        <v>12.45</v>
      </c>
      <c r="H99" s="4">
        <v>6</v>
      </c>
      <c r="I99" s="2">
        <v>3.7349999999999994</v>
      </c>
      <c r="J99" s="2">
        <v>78.435000000000002</v>
      </c>
      <c r="K99" s="12">
        <v>43505</v>
      </c>
      <c r="L99" s="5">
        <v>0.5493055555555556</v>
      </c>
      <c r="M99" t="s">
        <v>28</v>
      </c>
      <c r="N99" s="2">
        <v>74.7</v>
      </c>
      <c r="O99" s="2">
        <v>3.7349999999999999</v>
      </c>
      <c r="P99" s="3">
        <v>4.0999999999999996</v>
      </c>
      <c r="Q99" s="4">
        <f>MONTH(Tabla1[[#This Row],[Fecha]])</f>
        <v>2</v>
      </c>
    </row>
    <row r="100" spans="1:17" x14ac:dyDescent="0.25">
      <c r="A100" t="s">
        <v>133</v>
      </c>
      <c r="B100" t="s">
        <v>17</v>
      </c>
      <c r="C100" t="s">
        <v>18</v>
      </c>
      <c r="D100" t="s">
        <v>26</v>
      </c>
      <c r="E100" t="s">
        <v>30</v>
      </c>
      <c r="F100" t="s">
        <v>43</v>
      </c>
      <c r="G100" s="2">
        <v>52.75</v>
      </c>
      <c r="H100" s="4">
        <v>3</v>
      </c>
      <c r="I100" s="2">
        <v>7.9125000000000005</v>
      </c>
      <c r="J100" s="2">
        <v>166.16249999999999</v>
      </c>
      <c r="K100" s="12">
        <v>43547</v>
      </c>
      <c r="L100" s="5">
        <v>0.42777777777777781</v>
      </c>
      <c r="M100" t="s">
        <v>22</v>
      </c>
      <c r="N100" s="2">
        <v>158.25</v>
      </c>
      <c r="O100" s="2">
        <v>7.9124999999999996</v>
      </c>
      <c r="P100" s="3">
        <v>9.3000000000000007</v>
      </c>
      <c r="Q100" s="4">
        <f>MONTH(Tabla1[[#This Row],[Fecha]])</f>
        <v>3</v>
      </c>
    </row>
    <row r="101" spans="1:17" x14ac:dyDescent="0.25">
      <c r="A101" t="s">
        <v>134</v>
      </c>
      <c r="B101" t="s">
        <v>41</v>
      </c>
      <c r="C101" t="s">
        <v>42</v>
      </c>
      <c r="D101" t="s">
        <v>26</v>
      </c>
      <c r="E101" t="s">
        <v>30</v>
      </c>
      <c r="F101" t="s">
        <v>31</v>
      </c>
      <c r="G101" s="2">
        <v>82.7</v>
      </c>
      <c r="H101" s="4">
        <v>6</v>
      </c>
      <c r="I101" s="2">
        <v>24.810000000000002</v>
      </c>
      <c r="J101" s="2">
        <v>521.01</v>
      </c>
      <c r="K101" s="12">
        <v>43529</v>
      </c>
      <c r="L101" s="5">
        <v>0.7597222222222223</v>
      </c>
      <c r="M101" t="s">
        <v>28</v>
      </c>
      <c r="N101" s="2">
        <v>496.2</v>
      </c>
      <c r="O101" s="2">
        <v>24.81</v>
      </c>
      <c r="P101" s="3">
        <v>7.4</v>
      </c>
      <c r="Q101" s="4">
        <f>MONTH(Tabla1[[#This Row],[Fecha]])</f>
        <v>3</v>
      </c>
    </row>
    <row r="102" spans="1:17" x14ac:dyDescent="0.25">
      <c r="A102" t="s">
        <v>135</v>
      </c>
      <c r="B102" t="s">
        <v>24</v>
      </c>
      <c r="C102" t="s">
        <v>25</v>
      </c>
      <c r="D102" t="s">
        <v>19</v>
      </c>
      <c r="E102" t="s">
        <v>30</v>
      </c>
      <c r="F102" t="s">
        <v>45</v>
      </c>
      <c r="G102" s="2">
        <v>48.71</v>
      </c>
      <c r="H102" s="4">
        <v>1</v>
      </c>
      <c r="I102" s="2">
        <v>2.4355000000000002</v>
      </c>
      <c r="J102" s="2">
        <v>51.145499999999998</v>
      </c>
      <c r="K102" s="12">
        <v>43550</v>
      </c>
      <c r="L102" s="5">
        <v>0.80555555555555547</v>
      </c>
      <c r="M102" t="s">
        <v>28</v>
      </c>
      <c r="N102" s="2">
        <v>48.71</v>
      </c>
      <c r="O102" s="2">
        <v>2.4355000000000002</v>
      </c>
      <c r="P102" s="3">
        <v>4.0999999999999996</v>
      </c>
      <c r="Q102" s="4">
        <f>MONTH(Tabla1[[#This Row],[Fecha]])</f>
        <v>3</v>
      </c>
    </row>
    <row r="103" spans="1:17" x14ac:dyDescent="0.25">
      <c r="A103" t="s">
        <v>136</v>
      </c>
      <c r="B103" t="s">
        <v>24</v>
      </c>
      <c r="C103" t="s">
        <v>25</v>
      </c>
      <c r="D103" t="s">
        <v>26</v>
      </c>
      <c r="E103" t="s">
        <v>30</v>
      </c>
      <c r="F103" t="s">
        <v>45</v>
      </c>
      <c r="G103" s="2">
        <v>78.55</v>
      </c>
      <c r="H103" s="4">
        <v>9</v>
      </c>
      <c r="I103" s="2">
        <v>35.347499999999997</v>
      </c>
      <c r="J103" s="2">
        <v>742.29750000000001</v>
      </c>
      <c r="K103" s="12">
        <v>43525</v>
      </c>
      <c r="L103" s="5">
        <v>0.55694444444444446</v>
      </c>
      <c r="M103" t="s">
        <v>28</v>
      </c>
      <c r="N103" s="2">
        <v>706.95</v>
      </c>
      <c r="O103" s="2">
        <v>35.347499999999997</v>
      </c>
      <c r="P103" s="3">
        <v>7.2</v>
      </c>
      <c r="Q103" s="4">
        <f>MONTH(Tabla1[[#This Row],[Fecha]])</f>
        <v>3</v>
      </c>
    </row>
    <row r="104" spans="1:17" x14ac:dyDescent="0.25">
      <c r="A104" t="s">
        <v>137</v>
      </c>
      <c r="B104" t="s">
        <v>24</v>
      </c>
      <c r="C104" t="s">
        <v>25</v>
      </c>
      <c r="D104" t="s">
        <v>26</v>
      </c>
      <c r="E104" t="s">
        <v>20</v>
      </c>
      <c r="F104" t="s">
        <v>27</v>
      </c>
      <c r="G104" s="2">
        <v>23.07</v>
      </c>
      <c r="H104" s="4">
        <v>9</v>
      </c>
      <c r="I104" s="2">
        <v>10.381500000000001</v>
      </c>
      <c r="J104" s="2">
        <v>218.01150000000001</v>
      </c>
      <c r="K104" s="12">
        <v>43497</v>
      </c>
      <c r="L104" s="5">
        <v>0.4770833333333333</v>
      </c>
      <c r="M104" t="s">
        <v>28</v>
      </c>
      <c r="N104" s="2">
        <v>207.63</v>
      </c>
      <c r="O104" s="2">
        <v>10.381500000000001</v>
      </c>
      <c r="P104" s="3">
        <v>4.9000000000000004</v>
      </c>
      <c r="Q104" s="4">
        <f>MONTH(Tabla1[[#This Row],[Fecha]])</f>
        <v>2</v>
      </c>
    </row>
    <row r="105" spans="1:17" x14ac:dyDescent="0.25">
      <c r="A105" t="s">
        <v>138</v>
      </c>
      <c r="B105" t="s">
        <v>17</v>
      </c>
      <c r="C105" t="s">
        <v>18</v>
      </c>
      <c r="D105" t="s">
        <v>26</v>
      </c>
      <c r="E105" t="s">
        <v>30</v>
      </c>
      <c r="F105" t="s">
        <v>43</v>
      </c>
      <c r="G105" s="2">
        <v>58.26</v>
      </c>
      <c r="H105" s="4">
        <v>6</v>
      </c>
      <c r="I105" s="2">
        <v>17.478000000000002</v>
      </c>
      <c r="J105" s="2">
        <v>367.03800000000001</v>
      </c>
      <c r="K105" s="12">
        <v>43552</v>
      </c>
      <c r="L105" s="5">
        <v>0.6972222222222223</v>
      </c>
      <c r="M105" t="s">
        <v>28</v>
      </c>
      <c r="N105" s="2">
        <v>349.56</v>
      </c>
      <c r="O105" s="2">
        <v>17.478000000000002</v>
      </c>
      <c r="P105" s="3">
        <v>9.9</v>
      </c>
      <c r="Q105" s="4">
        <f>MONTH(Tabla1[[#This Row],[Fecha]])</f>
        <v>3</v>
      </c>
    </row>
    <row r="106" spans="1:17" x14ac:dyDescent="0.25">
      <c r="A106" t="s">
        <v>139</v>
      </c>
      <c r="B106" t="s">
        <v>41</v>
      </c>
      <c r="C106" t="s">
        <v>42</v>
      </c>
      <c r="D106" t="s">
        <v>26</v>
      </c>
      <c r="E106" t="s">
        <v>30</v>
      </c>
      <c r="F106" t="s">
        <v>21</v>
      </c>
      <c r="G106" s="2">
        <v>30.35</v>
      </c>
      <c r="H106" s="4">
        <v>7</v>
      </c>
      <c r="I106" s="2">
        <v>10.622500000000002</v>
      </c>
      <c r="J106" s="2">
        <v>223.07249999999999</v>
      </c>
      <c r="K106" s="12">
        <v>43543</v>
      </c>
      <c r="L106" s="5">
        <v>0.7631944444444444</v>
      </c>
      <c r="M106" t="s">
        <v>28</v>
      </c>
      <c r="N106" s="2">
        <v>212.45</v>
      </c>
      <c r="O106" s="2">
        <v>10.6225</v>
      </c>
      <c r="P106" s="3">
        <v>8</v>
      </c>
      <c r="Q106" s="4">
        <f>MONTH(Tabla1[[#This Row],[Fecha]])</f>
        <v>3</v>
      </c>
    </row>
    <row r="107" spans="1:17" x14ac:dyDescent="0.25">
      <c r="A107" t="s">
        <v>140</v>
      </c>
      <c r="B107" t="s">
        <v>17</v>
      </c>
      <c r="C107" t="s">
        <v>18</v>
      </c>
      <c r="D107" t="s">
        <v>19</v>
      </c>
      <c r="E107" t="s">
        <v>30</v>
      </c>
      <c r="F107" t="s">
        <v>27</v>
      </c>
      <c r="G107" s="2">
        <v>88.67</v>
      </c>
      <c r="H107" s="4">
        <v>10</v>
      </c>
      <c r="I107" s="2">
        <v>44.335000000000008</v>
      </c>
      <c r="J107" s="2">
        <v>931.03499999999997</v>
      </c>
      <c r="K107" s="12">
        <v>43477</v>
      </c>
      <c r="L107" s="5">
        <v>0.61805555555555558</v>
      </c>
      <c r="M107" t="s">
        <v>22</v>
      </c>
      <c r="N107" s="2">
        <v>886.7</v>
      </c>
      <c r="O107" s="2">
        <v>44.335000000000001</v>
      </c>
      <c r="P107" s="3">
        <v>7.3</v>
      </c>
      <c r="Q107" s="4">
        <f>MONTH(Tabla1[[#This Row],[Fecha]])</f>
        <v>1</v>
      </c>
    </row>
    <row r="108" spans="1:17" x14ac:dyDescent="0.25">
      <c r="A108" t="s">
        <v>141</v>
      </c>
      <c r="B108" t="s">
        <v>24</v>
      </c>
      <c r="C108" t="s">
        <v>25</v>
      </c>
      <c r="D108" t="s">
        <v>26</v>
      </c>
      <c r="E108" t="s">
        <v>30</v>
      </c>
      <c r="F108" t="s">
        <v>45</v>
      </c>
      <c r="G108" s="2">
        <v>27.38</v>
      </c>
      <c r="H108" s="4">
        <v>6</v>
      </c>
      <c r="I108" s="2">
        <v>8.2140000000000004</v>
      </c>
      <c r="J108" s="2">
        <v>172.494</v>
      </c>
      <c r="K108" s="12">
        <v>43470</v>
      </c>
      <c r="L108" s="5">
        <v>0.87083333333333324</v>
      </c>
      <c r="M108" t="s">
        <v>32</v>
      </c>
      <c r="N108" s="2">
        <v>164.28</v>
      </c>
      <c r="O108" s="2">
        <v>8.2140000000000004</v>
      </c>
      <c r="P108" s="3">
        <v>7.9</v>
      </c>
      <c r="Q108" s="4">
        <f>MONTH(Tabla1[[#This Row],[Fecha]])</f>
        <v>1</v>
      </c>
    </row>
    <row r="109" spans="1:17" x14ac:dyDescent="0.25">
      <c r="A109" t="s">
        <v>142</v>
      </c>
      <c r="B109" t="s">
        <v>17</v>
      </c>
      <c r="C109" t="s">
        <v>18</v>
      </c>
      <c r="D109" t="s">
        <v>26</v>
      </c>
      <c r="E109" t="s">
        <v>30</v>
      </c>
      <c r="F109" t="s">
        <v>35</v>
      </c>
      <c r="G109" s="2">
        <v>62.13</v>
      </c>
      <c r="H109" s="4">
        <v>6</v>
      </c>
      <c r="I109" s="2">
        <v>18.639000000000003</v>
      </c>
      <c r="J109" s="2">
        <v>391.41899999999998</v>
      </c>
      <c r="K109" s="12">
        <v>43546</v>
      </c>
      <c r="L109" s="5">
        <v>0.84652777777777777</v>
      </c>
      <c r="M109" t="s">
        <v>28</v>
      </c>
      <c r="N109" s="2">
        <v>372.78</v>
      </c>
      <c r="O109" s="2">
        <v>18.638999999999999</v>
      </c>
      <c r="P109" s="3">
        <v>7.4</v>
      </c>
      <c r="Q109" s="4">
        <f>MONTH(Tabla1[[#This Row],[Fecha]])</f>
        <v>3</v>
      </c>
    </row>
    <row r="110" spans="1:17" x14ac:dyDescent="0.25">
      <c r="A110" t="s">
        <v>143</v>
      </c>
      <c r="B110" t="s">
        <v>24</v>
      </c>
      <c r="C110" t="s">
        <v>25</v>
      </c>
      <c r="D110" t="s">
        <v>26</v>
      </c>
      <c r="E110" t="s">
        <v>20</v>
      </c>
      <c r="F110" t="s">
        <v>43</v>
      </c>
      <c r="G110" s="2">
        <v>33.979999999999997</v>
      </c>
      <c r="H110" s="4">
        <v>9</v>
      </c>
      <c r="I110" s="2">
        <v>15.291</v>
      </c>
      <c r="J110" s="2">
        <v>321.11099999999999</v>
      </c>
      <c r="K110" s="12">
        <v>43548</v>
      </c>
      <c r="L110" s="5">
        <v>0.4465277777777778</v>
      </c>
      <c r="M110" t="s">
        <v>28</v>
      </c>
      <c r="N110" s="2">
        <v>305.82</v>
      </c>
      <c r="O110" s="2">
        <v>15.291</v>
      </c>
      <c r="P110" s="3">
        <v>4.2</v>
      </c>
      <c r="Q110" s="4">
        <f>MONTH(Tabla1[[#This Row],[Fecha]])</f>
        <v>3</v>
      </c>
    </row>
    <row r="111" spans="1:17" x14ac:dyDescent="0.25">
      <c r="A111" t="s">
        <v>144</v>
      </c>
      <c r="B111" t="s">
        <v>24</v>
      </c>
      <c r="C111" t="s">
        <v>25</v>
      </c>
      <c r="D111" t="s">
        <v>19</v>
      </c>
      <c r="E111" t="s">
        <v>30</v>
      </c>
      <c r="F111" t="s">
        <v>27</v>
      </c>
      <c r="G111" s="2">
        <v>81.97</v>
      </c>
      <c r="H111" s="4">
        <v>10</v>
      </c>
      <c r="I111" s="2">
        <v>40.985000000000007</v>
      </c>
      <c r="J111" s="2">
        <v>860.68499999999995</v>
      </c>
      <c r="K111" s="12">
        <v>43527</v>
      </c>
      <c r="L111" s="5">
        <v>0.60416666666666663</v>
      </c>
      <c r="M111" t="s">
        <v>28</v>
      </c>
      <c r="N111" s="2">
        <v>819.7</v>
      </c>
      <c r="O111" s="2">
        <v>40.984999999999999</v>
      </c>
      <c r="P111" s="3">
        <v>9.1999999999999993</v>
      </c>
      <c r="Q111" s="4">
        <f>MONTH(Tabla1[[#This Row],[Fecha]])</f>
        <v>3</v>
      </c>
    </row>
    <row r="112" spans="1:17" x14ac:dyDescent="0.25">
      <c r="A112" t="s">
        <v>145</v>
      </c>
      <c r="B112" t="s">
        <v>41</v>
      </c>
      <c r="C112" t="s">
        <v>42</v>
      </c>
      <c r="D112" t="s">
        <v>19</v>
      </c>
      <c r="E112" t="s">
        <v>20</v>
      </c>
      <c r="F112" t="s">
        <v>35</v>
      </c>
      <c r="G112" s="2">
        <v>16.489999999999998</v>
      </c>
      <c r="H112" s="4">
        <v>2</v>
      </c>
      <c r="I112" s="2">
        <v>1.649</v>
      </c>
      <c r="J112" s="2">
        <v>34.628999999999998</v>
      </c>
      <c r="K112" s="12">
        <v>43501</v>
      </c>
      <c r="L112" s="5">
        <v>0.48055555555555557</v>
      </c>
      <c r="M112" t="s">
        <v>22</v>
      </c>
      <c r="N112" s="2">
        <v>32.979999999999997</v>
      </c>
      <c r="O112" s="2">
        <v>1.649</v>
      </c>
      <c r="P112" s="3">
        <v>4.5999999999999996</v>
      </c>
      <c r="Q112" s="4">
        <f>MONTH(Tabla1[[#This Row],[Fecha]])</f>
        <v>2</v>
      </c>
    </row>
    <row r="113" spans="1:17" x14ac:dyDescent="0.25">
      <c r="A113" t="s">
        <v>146</v>
      </c>
      <c r="B113" t="s">
        <v>24</v>
      </c>
      <c r="C113" t="s">
        <v>25</v>
      </c>
      <c r="D113" t="s">
        <v>19</v>
      </c>
      <c r="E113" t="s">
        <v>20</v>
      </c>
      <c r="F113" t="s">
        <v>21</v>
      </c>
      <c r="G113" s="2">
        <v>98.21</v>
      </c>
      <c r="H113" s="4">
        <v>3</v>
      </c>
      <c r="I113" s="2">
        <v>14.7315</v>
      </c>
      <c r="J113" s="2">
        <v>309.36149999999998</v>
      </c>
      <c r="K113" s="12">
        <v>43501</v>
      </c>
      <c r="L113" s="5">
        <v>0.44513888888888892</v>
      </c>
      <c r="M113" t="s">
        <v>32</v>
      </c>
      <c r="N113" s="2">
        <v>294.63</v>
      </c>
      <c r="O113" s="2">
        <v>14.7315</v>
      </c>
      <c r="P113" s="3">
        <v>7.8</v>
      </c>
      <c r="Q113" s="4">
        <f>MONTH(Tabla1[[#This Row],[Fecha]])</f>
        <v>2</v>
      </c>
    </row>
    <row r="114" spans="1:17" x14ac:dyDescent="0.25">
      <c r="A114" t="s">
        <v>147</v>
      </c>
      <c r="B114" t="s">
        <v>41</v>
      </c>
      <c r="C114" t="s">
        <v>42</v>
      </c>
      <c r="D114" t="s">
        <v>26</v>
      </c>
      <c r="E114" t="s">
        <v>20</v>
      </c>
      <c r="F114" t="s">
        <v>45</v>
      </c>
      <c r="G114" s="2">
        <v>72.84</v>
      </c>
      <c r="H114" s="4">
        <v>7</v>
      </c>
      <c r="I114" s="2">
        <v>25.494</v>
      </c>
      <c r="J114" s="2">
        <v>535.37400000000002</v>
      </c>
      <c r="K114" s="12">
        <v>43511</v>
      </c>
      <c r="L114" s="5">
        <v>0.53055555555555556</v>
      </c>
      <c r="M114" t="s">
        <v>28</v>
      </c>
      <c r="N114" s="2">
        <v>509.88</v>
      </c>
      <c r="O114" s="2">
        <v>25.494</v>
      </c>
      <c r="P114" s="3">
        <v>8.4</v>
      </c>
      <c r="Q114" s="4">
        <f>MONTH(Tabla1[[#This Row],[Fecha]])</f>
        <v>2</v>
      </c>
    </row>
    <row r="115" spans="1:17" x14ac:dyDescent="0.25">
      <c r="A115" t="s">
        <v>148</v>
      </c>
      <c r="B115" t="s">
        <v>17</v>
      </c>
      <c r="C115" t="s">
        <v>18</v>
      </c>
      <c r="D115" t="s">
        <v>19</v>
      </c>
      <c r="E115" t="s">
        <v>30</v>
      </c>
      <c r="F115" t="s">
        <v>31</v>
      </c>
      <c r="G115" s="2">
        <v>58.07</v>
      </c>
      <c r="H115" s="4">
        <v>9</v>
      </c>
      <c r="I115" s="2">
        <v>26.131500000000003</v>
      </c>
      <c r="J115" s="2">
        <v>548.76149999999996</v>
      </c>
      <c r="K115" s="12">
        <v>43484</v>
      </c>
      <c r="L115" s="5">
        <v>0.83819444444444446</v>
      </c>
      <c r="M115" t="s">
        <v>22</v>
      </c>
      <c r="N115" s="2">
        <v>522.63</v>
      </c>
      <c r="O115" s="2">
        <v>26.131499999999999</v>
      </c>
      <c r="P115" s="3">
        <v>4.3</v>
      </c>
      <c r="Q115" s="4">
        <f>MONTH(Tabla1[[#This Row],[Fecha]])</f>
        <v>1</v>
      </c>
    </row>
    <row r="116" spans="1:17" x14ac:dyDescent="0.25">
      <c r="A116" t="s">
        <v>149</v>
      </c>
      <c r="B116" t="s">
        <v>24</v>
      </c>
      <c r="C116" t="s">
        <v>25</v>
      </c>
      <c r="D116" t="s">
        <v>19</v>
      </c>
      <c r="E116" t="s">
        <v>20</v>
      </c>
      <c r="F116" t="s">
        <v>31</v>
      </c>
      <c r="G116" s="2">
        <v>80.790000000000006</v>
      </c>
      <c r="H116" s="4">
        <v>9</v>
      </c>
      <c r="I116" s="2">
        <v>36.355499999999999</v>
      </c>
      <c r="J116" s="2">
        <v>763.46550000000002</v>
      </c>
      <c r="K116" s="12">
        <v>43497</v>
      </c>
      <c r="L116" s="5">
        <v>0.85486111111111107</v>
      </c>
      <c r="M116" t="s">
        <v>32</v>
      </c>
      <c r="N116" s="2">
        <v>727.11</v>
      </c>
      <c r="O116" s="2">
        <v>36.355499999999999</v>
      </c>
      <c r="P116" s="3">
        <v>9.5</v>
      </c>
      <c r="Q116" s="4">
        <f>MONTH(Tabla1[[#This Row],[Fecha]])</f>
        <v>2</v>
      </c>
    </row>
    <row r="117" spans="1:17" x14ac:dyDescent="0.25">
      <c r="A117" t="s">
        <v>150</v>
      </c>
      <c r="B117" t="s">
        <v>24</v>
      </c>
      <c r="C117" t="s">
        <v>25</v>
      </c>
      <c r="D117" t="s">
        <v>26</v>
      </c>
      <c r="E117" t="s">
        <v>20</v>
      </c>
      <c r="F117" t="s">
        <v>45</v>
      </c>
      <c r="G117" s="2">
        <v>27.02</v>
      </c>
      <c r="H117" s="4">
        <v>3</v>
      </c>
      <c r="I117" s="2">
        <v>4.0529999999999999</v>
      </c>
      <c r="J117" s="2">
        <v>85.113</v>
      </c>
      <c r="K117" s="12">
        <v>43526</v>
      </c>
      <c r="L117" s="5">
        <v>0.54236111111111118</v>
      </c>
      <c r="M117" t="s">
        <v>32</v>
      </c>
      <c r="N117" s="2">
        <v>81.06</v>
      </c>
      <c r="O117" s="2">
        <v>4.0529999999999999</v>
      </c>
      <c r="P117" s="3">
        <v>7.1</v>
      </c>
      <c r="Q117" s="4">
        <f>MONTH(Tabla1[[#This Row],[Fecha]])</f>
        <v>3</v>
      </c>
    </row>
    <row r="118" spans="1:17" x14ac:dyDescent="0.25">
      <c r="A118" t="s">
        <v>151</v>
      </c>
      <c r="B118" t="s">
        <v>41</v>
      </c>
      <c r="C118" t="s">
        <v>42</v>
      </c>
      <c r="D118" t="s">
        <v>19</v>
      </c>
      <c r="E118" t="s">
        <v>30</v>
      </c>
      <c r="F118" t="s">
        <v>45</v>
      </c>
      <c r="G118" s="2">
        <v>21.94</v>
      </c>
      <c r="H118" s="4">
        <v>5</v>
      </c>
      <c r="I118" s="2">
        <v>5.4850000000000003</v>
      </c>
      <c r="J118" s="2">
        <v>115.185</v>
      </c>
      <c r="K118" s="12">
        <v>43529</v>
      </c>
      <c r="L118" s="5">
        <v>0.52013888888888882</v>
      </c>
      <c r="M118" t="s">
        <v>22</v>
      </c>
      <c r="N118" s="2">
        <v>109.7</v>
      </c>
      <c r="O118" s="2">
        <v>5.4850000000000003</v>
      </c>
      <c r="P118" s="3">
        <v>5.3</v>
      </c>
      <c r="Q118" s="4">
        <f>MONTH(Tabla1[[#This Row],[Fecha]])</f>
        <v>3</v>
      </c>
    </row>
    <row r="119" spans="1:17" x14ac:dyDescent="0.25">
      <c r="A119" t="s">
        <v>152</v>
      </c>
      <c r="B119" t="s">
        <v>41</v>
      </c>
      <c r="C119" t="s">
        <v>42</v>
      </c>
      <c r="D119" t="s">
        <v>19</v>
      </c>
      <c r="E119" t="s">
        <v>30</v>
      </c>
      <c r="F119" t="s">
        <v>45</v>
      </c>
      <c r="G119" s="2">
        <v>51.36</v>
      </c>
      <c r="H119" s="4">
        <v>1</v>
      </c>
      <c r="I119" s="2">
        <v>2.5680000000000001</v>
      </c>
      <c r="J119" s="2">
        <v>53.927999999999997</v>
      </c>
      <c r="K119" s="12">
        <v>43481</v>
      </c>
      <c r="L119" s="5">
        <v>0.6430555555555556</v>
      </c>
      <c r="M119" t="s">
        <v>22</v>
      </c>
      <c r="N119" s="2">
        <v>51.36</v>
      </c>
      <c r="O119" s="2">
        <v>2.5680000000000001</v>
      </c>
      <c r="P119" s="3">
        <v>5.2</v>
      </c>
      <c r="Q119" s="4">
        <f>MONTH(Tabla1[[#This Row],[Fecha]])</f>
        <v>1</v>
      </c>
    </row>
    <row r="120" spans="1:17" x14ac:dyDescent="0.25">
      <c r="A120" t="s">
        <v>153</v>
      </c>
      <c r="B120" t="s">
        <v>17</v>
      </c>
      <c r="C120" t="s">
        <v>18</v>
      </c>
      <c r="D120" t="s">
        <v>26</v>
      </c>
      <c r="E120" t="s">
        <v>20</v>
      </c>
      <c r="F120" t="s">
        <v>43</v>
      </c>
      <c r="G120" s="2">
        <v>10.96</v>
      </c>
      <c r="H120" s="4">
        <v>10</v>
      </c>
      <c r="I120" s="2">
        <v>5.48</v>
      </c>
      <c r="J120" s="2">
        <v>115.08</v>
      </c>
      <c r="K120" s="12">
        <v>43498</v>
      </c>
      <c r="L120" s="5">
        <v>0.8666666666666667</v>
      </c>
      <c r="M120" t="s">
        <v>22</v>
      </c>
      <c r="N120" s="2">
        <v>109.6</v>
      </c>
      <c r="O120" s="2">
        <v>5.48</v>
      </c>
      <c r="P120" s="3">
        <v>6</v>
      </c>
      <c r="Q120" s="4">
        <f>MONTH(Tabla1[[#This Row],[Fecha]])</f>
        <v>2</v>
      </c>
    </row>
    <row r="121" spans="1:17" x14ac:dyDescent="0.25">
      <c r="A121" t="s">
        <v>154</v>
      </c>
      <c r="B121" t="s">
        <v>41</v>
      </c>
      <c r="C121" t="s">
        <v>42</v>
      </c>
      <c r="D121" t="s">
        <v>26</v>
      </c>
      <c r="E121" t="s">
        <v>30</v>
      </c>
      <c r="F121" t="s">
        <v>31</v>
      </c>
      <c r="G121" s="2">
        <v>53.44</v>
      </c>
      <c r="H121" s="4">
        <v>2</v>
      </c>
      <c r="I121" s="2">
        <v>5.3440000000000003</v>
      </c>
      <c r="J121" s="2">
        <v>112.224</v>
      </c>
      <c r="K121" s="12">
        <v>43485</v>
      </c>
      <c r="L121" s="5">
        <v>0.85972222222222217</v>
      </c>
      <c r="M121" t="s">
        <v>22</v>
      </c>
      <c r="N121" s="2">
        <v>106.88</v>
      </c>
      <c r="O121" s="2">
        <v>5.3440000000000003</v>
      </c>
      <c r="P121" s="3">
        <v>4.0999999999999996</v>
      </c>
      <c r="Q121" s="4">
        <f>MONTH(Tabla1[[#This Row],[Fecha]])</f>
        <v>1</v>
      </c>
    </row>
    <row r="122" spans="1:17" x14ac:dyDescent="0.25">
      <c r="A122" t="s">
        <v>155</v>
      </c>
      <c r="B122" t="s">
        <v>17</v>
      </c>
      <c r="C122" t="s">
        <v>18</v>
      </c>
      <c r="D122" t="s">
        <v>26</v>
      </c>
      <c r="E122" t="s">
        <v>20</v>
      </c>
      <c r="F122" t="s">
        <v>27</v>
      </c>
      <c r="G122" s="2">
        <v>99.56</v>
      </c>
      <c r="H122" s="4">
        <v>8</v>
      </c>
      <c r="I122" s="2">
        <v>39.824000000000005</v>
      </c>
      <c r="J122" s="2">
        <v>836.30399999999997</v>
      </c>
      <c r="K122" s="12">
        <v>43510</v>
      </c>
      <c r="L122" s="5">
        <v>0.7104166666666667</v>
      </c>
      <c r="M122" t="s">
        <v>32</v>
      </c>
      <c r="N122" s="2">
        <v>796.48</v>
      </c>
      <c r="O122" s="2">
        <v>39.823999999999998</v>
      </c>
      <c r="P122" s="3">
        <v>5.2</v>
      </c>
      <c r="Q122" s="4">
        <f>MONTH(Tabla1[[#This Row],[Fecha]])</f>
        <v>2</v>
      </c>
    </row>
    <row r="123" spans="1:17" x14ac:dyDescent="0.25">
      <c r="A123" t="s">
        <v>156</v>
      </c>
      <c r="B123" t="s">
        <v>24</v>
      </c>
      <c r="C123" t="s">
        <v>25</v>
      </c>
      <c r="D123" t="s">
        <v>19</v>
      </c>
      <c r="E123" t="s">
        <v>30</v>
      </c>
      <c r="F123" t="s">
        <v>35</v>
      </c>
      <c r="G123" s="2">
        <v>57.12</v>
      </c>
      <c r="H123" s="4">
        <v>7</v>
      </c>
      <c r="I123" s="2">
        <v>19.992000000000001</v>
      </c>
      <c r="J123" s="2">
        <v>419.83199999999999</v>
      </c>
      <c r="K123" s="12">
        <v>43477</v>
      </c>
      <c r="L123" s="5">
        <v>0.50138888888888888</v>
      </c>
      <c r="M123" t="s">
        <v>32</v>
      </c>
      <c r="N123" s="2">
        <v>399.84</v>
      </c>
      <c r="O123" s="2">
        <v>19.992000000000001</v>
      </c>
      <c r="P123" s="3">
        <v>6.5</v>
      </c>
      <c r="Q123" s="4">
        <f>MONTH(Tabla1[[#This Row],[Fecha]])</f>
        <v>1</v>
      </c>
    </row>
    <row r="124" spans="1:17" x14ac:dyDescent="0.25">
      <c r="A124" t="s">
        <v>157</v>
      </c>
      <c r="B124" t="s">
        <v>41</v>
      </c>
      <c r="C124" t="s">
        <v>42</v>
      </c>
      <c r="D124" t="s">
        <v>19</v>
      </c>
      <c r="E124" t="s">
        <v>30</v>
      </c>
      <c r="F124" t="s">
        <v>35</v>
      </c>
      <c r="G124" s="2">
        <v>99.96</v>
      </c>
      <c r="H124" s="4">
        <v>9</v>
      </c>
      <c r="I124" s="2">
        <v>44.981999999999999</v>
      </c>
      <c r="J124" s="2">
        <v>944.62199999999996</v>
      </c>
      <c r="K124" s="12">
        <v>43533</v>
      </c>
      <c r="L124" s="5">
        <v>0.72638888888888886</v>
      </c>
      <c r="M124" t="s">
        <v>32</v>
      </c>
      <c r="N124" s="2">
        <v>899.64</v>
      </c>
      <c r="O124" s="2">
        <v>44.981999999999999</v>
      </c>
      <c r="P124" s="3">
        <v>4.2</v>
      </c>
      <c r="Q124" s="4">
        <f>MONTH(Tabla1[[#This Row],[Fecha]])</f>
        <v>3</v>
      </c>
    </row>
    <row r="125" spans="1:17" x14ac:dyDescent="0.25">
      <c r="A125" t="s">
        <v>158</v>
      </c>
      <c r="B125" t="s">
        <v>24</v>
      </c>
      <c r="C125" t="s">
        <v>25</v>
      </c>
      <c r="D125" t="s">
        <v>19</v>
      </c>
      <c r="E125" t="s">
        <v>30</v>
      </c>
      <c r="F125" t="s">
        <v>31</v>
      </c>
      <c r="G125" s="2">
        <v>63.91</v>
      </c>
      <c r="H125" s="4">
        <v>8</v>
      </c>
      <c r="I125" s="2">
        <v>25.564</v>
      </c>
      <c r="J125" s="2">
        <v>536.84400000000005</v>
      </c>
      <c r="K125" s="12">
        <v>43537</v>
      </c>
      <c r="L125" s="5">
        <v>0.82777777777777783</v>
      </c>
      <c r="M125" t="s">
        <v>32</v>
      </c>
      <c r="N125" s="2">
        <v>511.28</v>
      </c>
      <c r="O125" s="2">
        <v>25.564</v>
      </c>
      <c r="P125" s="3">
        <v>4.5999999999999996</v>
      </c>
      <c r="Q125" s="4">
        <f>MONTH(Tabla1[[#This Row],[Fecha]])</f>
        <v>3</v>
      </c>
    </row>
    <row r="126" spans="1:17" x14ac:dyDescent="0.25">
      <c r="A126" t="s">
        <v>159</v>
      </c>
      <c r="B126" t="s">
        <v>41</v>
      </c>
      <c r="C126" t="s">
        <v>42</v>
      </c>
      <c r="D126" t="s">
        <v>19</v>
      </c>
      <c r="E126" t="s">
        <v>20</v>
      </c>
      <c r="F126" t="s">
        <v>45</v>
      </c>
      <c r="G126" s="2">
        <v>56.47</v>
      </c>
      <c r="H126" s="4">
        <v>8</v>
      </c>
      <c r="I126" s="2">
        <v>22.588000000000001</v>
      </c>
      <c r="J126" s="2">
        <v>474.34800000000001</v>
      </c>
      <c r="K126" s="12">
        <v>43533</v>
      </c>
      <c r="L126" s="5">
        <v>0.62291666666666667</v>
      </c>
      <c r="M126" t="s">
        <v>22</v>
      </c>
      <c r="N126" s="2">
        <v>451.76</v>
      </c>
      <c r="O126" s="2">
        <v>22.588000000000001</v>
      </c>
      <c r="P126" s="3">
        <v>7.3</v>
      </c>
      <c r="Q126" s="4">
        <f>MONTH(Tabla1[[#This Row],[Fecha]])</f>
        <v>3</v>
      </c>
    </row>
    <row r="127" spans="1:17" x14ac:dyDescent="0.25">
      <c r="A127" t="s">
        <v>160</v>
      </c>
      <c r="B127" t="s">
        <v>17</v>
      </c>
      <c r="C127" t="s">
        <v>18</v>
      </c>
      <c r="D127" t="s">
        <v>26</v>
      </c>
      <c r="E127" t="s">
        <v>20</v>
      </c>
      <c r="F127" t="s">
        <v>31</v>
      </c>
      <c r="G127" s="2">
        <v>93.69</v>
      </c>
      <c r="H127" s="4">
        <v>7</v>
      </c>
      <c r="I127" s="2">
        <v>32.791499999999999</v>
      </c>
      <c r="J127" s="2">
        <v>688.62149999999997</v>
      </c>
      <c r="K127" s="12">
        <v>43534</v>
      </c>
      <c r="L127" s="5">
        <v>0.78055555555555556</v>
      </c>
      <c r="M127" t="s">
        <v>32</v>
      </c>
      <c r="N127" s="2">
        <v>655.83</v>
      </c>
      <c r="O127" s="2">
        <v>32.791499999999999</v>
      </c>
      <c r="P127" s="3">
        <v>4.5</v>
      </c>
      <c r="Q127" s="4">
        <f>MONTH(Tabla1[[#This Row],[Fecha]])</f>
        <v>3</v>
      </c>
    </row>
    <row r="128" spans="1:17" x14ac:dyDescent="0.25">
      <c r="A128" t="s">
        <v>161</v>
      </c>
      <c r="B128" t="s">
        <v>17</v>
      </c>
      <c r="C128" t="s">
        <v>18</v>
      </c>
      <c r="D128" t="s">
        <v>26</v>
      </c>
      <c r="E128" t="s">
        <v>20</v>
      </c>
      <c r="F128" t="s">
        <v>35</v>
      </c>
      <c r="G128" s="2">
        <v>32.25</v>
      </c>
      <c r="H128" s="4">
        <v>5</v>
      </c>
      <c r="I128" s="2">
        <v>8.0625</v>
      </c>
      <c r="J128" s="2">
        <v>169.3125</v>
      </c>
      <c r="K128" s="12">
        <v>43492</v>
      </c>
      <c r="L128" s="5">
        <v>0.55972222222222223</v>
      </c>
      <c r="M128" t="s">
        <v>28</v>
      </c>
      <c r="N128" s="2">
        <v>161.25</v>
      </c>
      <c r="O128" s="2">
        <v>8.0625</v>
      </c>
      <c r="P128" s="3">
        <v>9</v>
      </c>
      <c r="Q128" s="4">
        <f>MONTH(Tabla1[[#This Row],[Fecha]])</f>
        <v>1</v>
      </c>
    </row>
    <row r="129" spans="1:17" x14ac:dyDescent="0.25">
      <c r="A129" t="s">
        <v>162</v>
      </c>
      <c r="B129" t="s">
        <v>24</v>
      </c>
      <c r="C129" t="s">
        <v>25</v>
      </c>
      <c r="D129" t="s">
        <v>26</v>
      </c>
      <c r="E129" t="s">
        <v>20</v>
      </c>
      <c r="F129" t="s">
        <v>45</v>
      </c>
      <c r="G129" s="2">
        <v>31.73</v>
      </c>
      <c r="H129" s="4">
        <v>9</v>
      </c>
      <c r="I129" s="2">
        <v>14.278500000000001</v>
      </c>
      <c r="J129" s="2">
        <v>299.8485</v>
      </c>
      <c r="K129" s="12">
        <v>43473</v>
      </c>
      <c r="L129" s="5">
        <v>0.67847222222222225</v>
      </c>
      <c r="M129" t="s">
        <v>32</v>
      </c>
      <c r="N129" s="2">
        <v>285.57</v>
      </c>
      <c r="O129" s="2">
        <v>14.278499999999999</v>
      </c>
      <c r="P129" s="3">
        <v>5.9</v>
      </c>
      <c r="Q129" s="4">
        <f>MONTH(Tabla1[[#This Row],[Fecha]])</f>
        <v>1</v>
      </c>
    </row>
    <row r="130" spans="1:17" x14ac:dyDescent="0.25">
      <c r="A130" t="s">
        <v>163</v>
      </c>
      <c r="B130" t="s">
        <v>24</v>
      </c>
      <c r="C130" t="s">
        <v>25</v>
      </c>
      <c r="D130" t="s">
        <v>19</v>
      </c>
      <c r="E130" t="s">
        <v>20</v>
      </c>
      <c r="F130" t="s">
        <v>43</v>
      </c>
      <c r="G130" s="2">
        <v>68.540000000000006</v>
      </c>
      <c r="H130" s="4">
        <v>8</v>
      </c>
      <c r="I130" s="2">
        <v>27.416000000000004</v>
      </c>
      <c r="J130" s="2">
        <v>575.73599999999999</v>
      </c>
      <c r="K130" s="12">
        <v>43473</v>
      </c>
      <c r="L130" s="5">
        <v>0.6645833333333333</v>
      </c>
      <c r="M130" t="s">
        <v>22</v>
      </c>
      <c r="N130" s="2">
        <v>548.32000000000005</v>
      </c>
      <c r="O130" s="2">
        <v>27.416</v>
      </c>
      <c r="P130" s="3">
        <v>8.5</v>
      </c>
      <c r="Q130" s="4">
        <f>MONTH(Tabla1[[#This Row],[Fecha]])</f>
        <v>1</v>
      </c>
    </row>
    <row r="131" spans="1:17" x14ac:dyDescent="0.25">
      <c r="A131" t="s">
        <v>164</v>
      </c>
      <c r="B131" t="s">
        <v>41</v>
      </c>
      <c r="C131" t="s">
        <v>42</v>
      </c>
      <c r="D131" t="s">
        <v>26</v>
      </c>
      <c r="E131" t="s">
        <v>20</v>
      </c>
      <c r="F131" t="s">
        <v>35</v>
      </c>
      <c r="G131" s="2">
        <v>90.28</v>
      </c>
      <c r="H131" s="4">
        <v>9</v>
      </c>
      <c r="I131" s="2">
        <v>40.626000000000005</v>
      </c>
      <c r="J131" s="2">
        <v>853.14599999999996</v>
      </c>
      <c r="K131" s="12">
        <v>43504</v>
      </c>
      <c r="L131" s="5">
        <v>0.46875</v>
      </c>
      <c r="M131" t="s">
        <v>22</v>
      </c>
      <c r="N131" s="2">
        <v>812.52</v>
      </c>
      <c r="O131" s="2">
        <v>40.625999999999998</v>
      </c>
      <c r="P131" s="3">
        <v>7.2</v>
      </c>
      <c r="Q131" s="4">
        <f>MONTH(Tabla1[[#This Row],[Fecha]])</f>
        <v>2</v>
      </c>
    </row>
    <row r="132" spans="1:17" x14ac:dyDescent="0.25">
      <c r="A132" t="s">
        <v>165</v>
      </c>
      <c r="B132" t="s">
        <v>41</v>
      </c>
      <c r="C132" t="s">
        <v>42</v>
      </c>
      <c r="D132" t="s">
        <v>26</v>
      </c>
      <c r="E132" t="s">
        <v>20</v>
      </c>
      <c r="F132" t="s">
        <v>45</v>
      </c>
      <c r="G132" s="2">
        <v>39.619999999999997</v>
      </c>
      <c r="H132" s="4">
        <v>7</v>
      </c>
      <c r="I132" s="2">
        <v>13.866999999999999</v>
      </c>
      <c r="J132" s="2">
        <v>291.20699999999999</v>
      </c>
      <c r="K132" s="12">
        <v>43490</v>
      </c>
      <c r="L132" s="5">
        <v>0.5541666666666667</v>
      </c>
      <c r="M132" t="s">
        <v>28</v>
      </c>
      <c r="N132" s="2">
        <v>277.33999999999997</v>
      </c>
      <c r="O132" s="2">
        <v>13.867000000000001</v>
      </c>
      <c r="P132" s="3">
        <v>7.5</v>
      </c>
      <c r="Q132" s="4">
        <f>MONTH(Tabla1[[#This Row],[Fecha]])</f>
        <v>1</v>
      </c>
    </row>
    <row r="133" spans="1:17" x14ac:dyDescent="0.25">
      <c r="A133" t="s">
        <v>166</v>
      </c>
      <c r="B133" t="s">
        <v>17</v>
      </c>
      <c r="C133" t="s">
        <v>18</v>
      </c>
      <c r="D133" t="s">
        <v>19</v>
      </c>
      <c r="E133" t="s">
        <v>20</v>
      </c>
      <c r="F133" t="s">
        <v>35</v>
      </c>
      <c r="G133" s="2">
        <v>92.13</v>
      </c>
      <c r="H133" s="4">
        <v>6</v>
      </c>
      <c r="I133" s="2">
        <v>27.638999999999999</v>
      </c>
      <c r="J133" s="2">
        <v>580.41899999999998</v>
      </c>
      <c r="K133" s="12">
        <v>43530</v>
      </c>
      <c r="L133" s="5">
        <v>0.8569444444444444</v>
      </c>
      <c r="M133" t="s">
        <v>28</v>
      </c>
      <c r="N133" s="2">
        <v>552.78</v>
      </c>
      <c r="O133" s="2">
        <v>27.638999999999999</v>
      </c>
      <c r="P133" s="3">
        <v>8.3000000000000007</v>
      </c>
      <c r="Q133" s="4">
        <f>MONTH(Tabla1[[#This Row],[Fecha]])</f>
        <v>3</v>
      </c>
    </row>
    <row r="134" spans="1:17" x14ac:dyDescent="0.25">
      <c r="A134" t="s">
        <v>167</v>
      </c>
      <c r="B134" t="s">
        <v>41</v>
      </c>
      <c r="C134" t="s">
        <v>42</v>
      </c>
      <c r="D134" t="s">
        <v>26</v>
      </c>
      <c r="E134" t="s">
        <v>20</v>
      </c>
      <c r="F134" t="s">
        <v>35</v>
      </c>
      <c r="G134" s="2">
        <v>34.840000000000003</v>
      </c>
      <c r="H134" s="4">
        <v>4</v>
      </c>
      <c r="I134" s="2">
        <v>6.9680000000000009</v>
      </c>
      <c r="J134" s="2">
        <v>146.328</v>
      </c>
      <c r="K134" s="12">
        <v>43506</v>
      </c>
      <c r="L134" s="5">
        <v>0.77500000000000002</v>
      </c>
      <c r="M134" t="s">
        <v>28</v>
      </c>
      <c r="N134" s="2">
        <v>139.36000000000001</v>
      </c>
      <c r="O134" s="2">
        <v>6.968</v>
      </c>
      <c r="P134" s="3">
        <v>7.4</v>
      </c>
      <c r="Q134" s="4">
        <f>MONTH(Tabla1[[#This Row],[Fecha]])</f>
        <v>2</v>
      </c>
    </row>
    <row r="135" spans="1:17" x14ac:dyDescent="0.25">
      <c r="A135" t="s">
        <v>168</v>
      </c>
      <c r="B135" t="s">
        <v>41</v>
      </c>
      <c r="C135" t="s">
        <v>42</v>
      </c>
      <c r="D135" t="s">
        <v>19</v>
      </c>
      <c r="E135" t="s">
        <v>30</v>
      </c>
      <c r="F135" t="s">
        <v>27</v>
      </c>
      <c r="G135" s="2">
        <v>87.45</v>
      </c>
      <c r="H135" s="4">
        <v>6</v>
      </c>
      <c r="I135" s="2">
        <v>26.235000000000003</v>
      </c>
      <c r="J135" s="2">
        <v>550.93499999999995</v>
      </c>
      <c r="K135" s="12">
        <v>43513</v>
      </c>
      <c r="L135" s="5">
        <v>0.61111111111111105</v>
      </c>
      <c r="M135" t="s">
        <v>32</v>
      </c>
      <c r="N135" s="2">
        <v>524.70000000000005</v>
      </c>
      <c r="O135" s="2">
        <v>26.234999999999999</v>
      </c>
      <c r="P135" s="3">
        <v>8.8000000000000007</v>
      </c>
      <c r="Q135" s="4">
        <f>MONTH(Tabla1[[#This Row],[Fecha]])</f>
        <v>2</v>
      </c>
    </row>
    <row r="136" spans="1:17" x14ac:dyDescent="0.25">
      <c r="A136" t="s">
        <v>169</v>
      </c>
      <c r="B136" t="s">
        <v>24</v>
      </c>
      <c r="C136" t="s">
        <v>25</v>
      </c>
      <c r="D136" t="s">
        <v>26</v>
      </c>
      <c r="E136" t="s">
        <v>20</v>
      </c>
      <c r="F136" t="s">
        <v>21</v>
      </c>
      <c r="G136" s="2">
        <v>81.3</v>
      </c>
      <c r="H136" s="4">
        <v>6</v>
      </c>
      <c r="I136" s="2">
        <v>24.39</v>
      </c>
      <c r="J136" s="2">
        <v>512.19000000000005</v>
      </c>
      <c r="K136" s="12">
        <v>43532</v>
      </c>
      <c r="L136" s="5">
        <v>0.69652777777777775</v>
      </c>
      <c r="M136" t="s">
        <v>22</v>
      </c>
      <c r="N136" s="2">
        <v>487.8</v>
      </c>
      <c r="O136" s="2">
        <v>24.39</v>
      </c>
      <c r="P136" s="3">
        <v>5.3</v>
      </c>
      <c r="Q136" s="4">
        <f>MONTH(Tabla1[[#This Row],[Fecha]])</f>
        <v>3</v>
      </c>
    </row>
    <row r="137" spans="1:17" x14ac:dyDescent="0.25">
      <c r="A137" t="s">
        <v>170</v>
      </c>
      <c r="B137" t="s">
        <v>24</v>
      </c>
      <c r="C137" t="s">
        <v>25</v>
      </c>
      <c r="D137" t="s">
        <v>26</v>
      </c>
      <c r="E137" t="s">
        <v>30</v>
      </c>
      <c r="F137" t="s">
        <v>45</v>
      </c>
      <c r="G137" s="2">
        <v>90.22</v>
      </c>
      <c r="H137" s="4">
        <v>3</v>
      </c>
      <c r="I137" s="2">
        <v>13.532999999999999</v>
      </c>
      <c r="J137" s="2">
        <v>284.19299999999998</v>
      </c>
      <c r="K137" s="12">
        <v>43514</v>
      </c>
      <c r="L137" s="5">
        <v>0.81874999999999998</v>
      </c>
      <c r="M137" t="s">
        <v>28</v>
      </c>
      <c r="N137" s="2">
        <v>270.66000000000003</v>
      </c>
      <c r="O137" s="2">
        <v>13.532999999999999</v>
      </c>
      <c r="P137" s="3">
        <v>6.2</v>
      </c>
      <c r="Q137" s="4">
        <f>MONTH(Tabla1[[#This Row],[Fecha]])</f>
        <v>2</v>
      </c>
    </row>
    <row r="138" spans="1:17" x14ac:dyDescent="0.25">
      <c r="A138" t="s">
        <v>171</v>
      </c>
      <c r="B138" t="s">
        <v>17</v>
      </c>
      <c r="C138" t="s">
        <v>18</v>
      </c>
      <c r="D138" t="s">
        <v>26</v>
      </c>
      <c r="E138" t="s">
        <v>20</v>
      </c>
      <c r="F138" t="s">
        <v>27</v>
      </c>
      <c r="G138" s="2">
        <v>26.31</v>
      </c>
      <c r="H138" s="4">
        <v>5</v>
      </c>
      <c r="I138" s="2">
        <v>6.5774999999999997</v>
      </c>
      <c r="J138" s="2">
        <v>138.1275</v>
      </c>
      <c r="K138" s="12">
        <v>43483</v>
      </c>
      <c r="L138" s="5">
        <v>0.87430555555555556</v>
      </c>
      <c r="M138" t="s">
        <v>32</v>
      </c>
      <c r="N138" s="2">
        <v>131.55000000000001</v>
      </c>
      <c r="O138" s="2">
        <v>6.5774999999999997</v>
      </c>
      <c r="P138" s="3">
        <v>8.8000000000000007</v>
      </c>
      <c r="Q138" s="4">
        <f>MONTH(Tabla1[[#This Row],[Fecha]])</f>
        <v>1</v>
      </c>
    </row>
    <row r="139" spans="1:17" x14ac:dyDescent="0.25">
      <c r="A139" t="s">
        <v>172</v>
      </c>
      <c r="B139" t="s">
        <v>17</v>
      </c>
      <c r="C139" t="s">
        <v>18</v>
      </c>
      <c r="D139" t="s">
        <v>19</v>
      </c>
      <c r="E139" t="s">
        <v>20</v>
      </c>
      <c r="F139" t="s">
        <v>31</v>
      </c>
      <c r="G139" s="2">
        <v>34.42</v>
      </c>
      <c r="H139" s="4">
        <v>6</v>
      </c>
      <c r="I139" s="2">
        <v>10.326000000000001</v>
      </c>
      <c r="J139" s="2">
        <v>216.846</v>
      </c>
      <c r="K139" s="12">
        <v>43514</v>
      </c>
      <c r="L139" s="5">
        <v>0.65208333333333335</v>
      </c>
      <c r="M139" t="s">
        <v>28</v>
      </c>
      <c r="N139" s="2">
        <v>206.52</v>
      </c>
      <c r="O139" s="2">
        <v>10.326000000000001</v>
      </c>
      <c r="P139" s="3">
        <v>9.8000000000000007</v>
      </c>
      <c r="Q139" s="4">
        <f>MONTH(Tabla1[[#This Row],[Fecha]])</f>
        <v>2</v>
      </c>
    </row>
    <row r="140" spans="1:17" x14ac:dyDescent="0.25">
      <c r="A140" t="s">
        <v>173</v>
      </c>
      <c r="B140" t="s">
        <v>41</v>
      </c>
      <c r="C140" t="s">
        <v>42</v>
      </c>
      <c r="D140" t="s">
        <v>26</v>
      </c>
      <c r="E140" t="s">
        <v>30</v>
      </c>
      <c r="F140" t="s">
        <v>35</v>
      </c>
      <c r="G140" s="2">
        <v>51.91</v>
      </c>
      <c r="H140" s="4">
        <v>10</v>
      </c>
      <c r="I140" s="2">
        <v>25.954999999999998</v>
      </c>
      <c r="J140" s="2">
        <v>545.05499999999995</v>
      </c>
      <c r="K140" s="12">
        <v>43512</v>
      </c>
      <c r="L140" s="5">
        <v>0.51458333333333328</v>
      </c>
      <c r="M140" t="s">
        <v>28</v>
      </c>
      <c r="N140" s="2">
        <v>519.1</v>
      </c>
      <c r="O140" s="2">
        <v>25.954999999999998</v>
      </c>
      <c r="P140" s="3">
        <v>8.1999999999999993</v>
      </c>
      <c r="Q140" s="4">
        <f>MONTH(Tabla1[[#This Row],[Fecha]])</f>
        <v>2</v>
      </c>
    </row>
    <row r="141" spans="1:17" x14ac:dyDescent="0.25">
      <c r="A141" t="s">
        <v>174</v>
      </c>
      <c r="B141" t="s">
        <v>17</v>
      </c>
      <c r="C141" t="s">
        <v>18</v>
      </c>
      <c r="D141" t="s">
        <v>26</v>
      </c>
      <c r="E141" t="s">
        <v>30</v>
      </c>
      <c r="F141" t="s">
        <v>35</v>
      </c>
      <c r="G141" s="2">
        <v>72.5</v>
      </c>
      <c r="H141" s="4">
        <v>8</v>
      </c>
      <c r="I141" s="2">
        <v>29</v>
      </c>
      <c r="J141" s="2">
        <v>609</v>
      </c>
      <c r="K141" s="12">
        <v>43540</v>
      </c>
      <c r="L141" s="5">
        <v>0.80902777777777779</v>
      </c>
      <c r="M141" t="s">
        <v>22</v>
      </c>
      <c r="N141" s="2">
        <v>580</v>
      </c>
      <c r="O141" s="2">
        <v>29</v>
      </c>
      <c r="P141" s="3">
        <v>9.1999999999999993</v>
      </c>
      <c r="Q141" s="4">
        <f>MONTH(Tabla1[[#This Row],[Fecha]])</f>
        <v>3</v>
      </c>
    </row>
    <row r="142" spans="1:17" x14ac:dyDescent="0.25">
      <c r="A142" t="s">
        <v>175</v>
      </c>
      <c r="B142" t="s">
        <v>24</v>
      </c>
      <c r="C142" t="s">
        <v>25</v>
      </c>
      <c r="D142" t="s">
        <v>19</v>
      </c>
      <c r="E142" t="s">
        <v>20</v>
      </c>
      <c r="F142" t="s">
        <v>35</v>
      </c>
      <c r="G142" s="2">
        <v>89.8</v>
      </c>
      <c r="H142" s="4">
        <v>10</v>
      </c>
      <c r="I142" s="2">
        <v>44.900000000000006</v>
      </c>
      <c r="J142" s="2">
        <v>942.9</v>
      </c>
      <c r="K142" s="12">
        <v>43488</v>
      </c>
      <c r="L142" s="5">
        <v>0.54166666666666663</v>
      </c>
      <c r="M142" t="s">
        <v>32</v>
      </c>
      <c r="N142" s="2">
        <v>898</v>
      </c>
      <c r="O142" s="2">
        <v>44.9</v>
      </c>
      <c r="P142" s="3">
        <v>5.4</v>
      </c>
      <c r="Q142" s="4">
        <f>MONTH(Tabla1[[#This Row],[Fecha]])</f>
        <v>1</v>
      </c>
    </row>
    <row r="143" spans="1:17" x14ac:dyDescent="0.25">
      <c r="A143" t="s">
        <v>176</v>
      </c>
      <c r="B143" t="s">
        <v>24</v>
      </c>
      <c r="C143" t="s">
        <v>25</v>
      </c>
      <c r="D143" t="s">
        <v>19</v>
      </c>
      <c r="E143" t="s">
        <v>30</v>
      </c>
      <c r="F143" t="s">
        <v>21</v>
      </c>
      <c r="G143" s="2">
        <v>90.5</v>
      </c>
      <c r="H143" s="4">
        <v>10</v>
      </c>
      <c r="I143" s="2">
        <v>45.25</v>
      </c>
      <c r="J143" s="2">
        <v>950.25</v>
      </c>
      <c r="K143" s="12">
        <v>43490</v>
      </c>
      <c r="L143" s="5">
        <v>0.57500000000000007</v>
      </c>
      <c r="M143" t="s">
        <v>28</v>
      </c>
      <c r="N143" s="2">
        <v>905</v>
      </c>
      <c r="O143" s="2">
        <v>45.25</v>
      </c>
      <c r="P143" s="3">
        <v>8.1</v>
      </c>
      <c r="Q143" s="4">
        <f>MONTH(Tabla1[[#This Row],[Fecha]])</f>
        <v>1</v>
      </c>
    </row>
    <row r="144" spans="1:17" x14ac:dyDescent="0.25">
      <c r="A144" t="s">
        <v>177</v>
      </c>
      <c r="B144" t="s">
        <v>24</v>
      </c>
      <c r="C144" t="s">
        <v>25</v>
      </c>
      <c r="D144" t="s">
        <v>19</v>
      </c>
      <c r="E144" t="s">
        <v>20</v>
      </c>
      <c r="F144" t="s">
        <v>21</v>
      </c>
      <c r="G144" s="2">
        <v>68.599999999999994</v>
      </c>
      <c r="H144" s="4">
        <v>10</v>
      </c>
      <c r="I144" s="2">
        <v>34.300000000000004</v>
      </c>
      <c r="J144" s="2">
        <v>720.3</v>
      </c>
      <c r="K144" s="12">
        <v>43501</v>
      </c>
      <c r="L144" s="5">
        <v>0.83124999999999993</v>
      </c>
      <c r="M144" t="s">
        <v>28</v>
      </c>
      <c r="N144" s="2">
        <v>686</v>
      </c>
      <c r="O144" s="2">
        <v>34.299999999999997</v>
      </c>
      <c r="P144" s="3">
        <v>9.1</v>
      </c>
      <c r="Q144" s="4">
        <f>MONTH(Tabla1[[#This Row],[Fecha]])</f>
        <v>2</v>
      </c>
    </row>
    <row r="145" spans="1:17" x14ac:dyDescent="0.25">
      <c r="A145" t="s">
        <v>178</v>
      </c>
      <c r="B145" t="s">
        <v>24</v>
      </c>
      <c r="C145" t="s">
        <v>25</v>
      </c>
      <c r="D145" t="s">
        <v>19</v>
      </c>
      <c r="E145" t="s">
        <v>20</v>
      </c>
      <c r="F145" t="s">
        <v>43</v>
      </c>
      <c r="G145" s="2">
        <v>30.41</v>
      </c>
      <c r="H145" s="4">
        <v>1</v>
      </c>
      <c r="I145" s="2">
        <v>1.5205000000000002</v>
      </c>
      <c r="J145" s="2">
        <v>31.930499999999999</v>
      </c>
      <c r="K145" s="12">
        <v>43518</v>
      </c>
      <c r="L145" s="5">
        <v>0.44166666666666665</v>
      </c>
      <c r="M145" t="s">
        <v>32</v>
      </c>
      <c r="N145" s="2">
        <v>30.41</v>
      </c>
      <c r="O145" s="2">
        <v>1.5205</v>
      </c>
      <c r="P145" s="3">
        <v>8.4</v>
      </c>
      <c r="Q145" s="4">
        <f>MONTH(Tabla1[[#This Row],[Fecha]])</f>
        <v>2</v>
      </c>
    </row>
    <row r="146" spans="1:17" x14ac:dyDescent="0.25">
      <c r="A146" t="s">
        <v>179</v>
      </c>
      <c r="B146" t="s">
        <v>17</v>
      </c>
      <c r="C146" t="s">
        <v>18</v>
      </c>
      <c r="D146" t="s">
        <v>26</v>
      </c>
      <c r="E146" t="s">
        <v>20</v>
      </c>
      <c r="F146" t="s">
        <v>31</v>
      </c>
      <c r="G146" s="2">
        <v>77.95</v>
      </c>
      <c r="H146" s="4">
        <v>6</v>
      </c>
      <c r="I146" s="2">
        <v>23.385000000000005</v>
      </c>
      <c r="J146" s="2">
        <v>491.08499999999998</v>
      </c>
      <c r="K146" s="12">
        <v>43486</v>
      </c>
      <c r="L146" s="5">
        <v>0.69236111111111109</v>
      </c>
      <c r="M146" t="s">
        <v>22</v>
      </c>
      <c r="N146" s="2">
        <v>467.7</v>
      </c>
      <c r="O146" s="2">
        <v>23.385000000000002</v>
      </c>
      <c r="P146" s="3">
        <v>8</v>
      </c>
      <c r="Q146" s="4">
        <f>MONTH(Tabla1[[#This Row],[Fecha]])</f>
        <v>1</v>
      </c>
    </row>
    <row r="147" spans="1:17" x14ac:dyDescent="0.25">
      <c r="A147" t="s">
        <v>180</v>
      </c>
      <c r="B147" t="s">
        <v>24</v>
      </c>
      <c r="C147" t="s">
        <v>25</v>
      </c>
      <c r="D147" t="s">
        <v>26</v>
      </c>
      <c r="E147" t="s">
        <v>20</v>
      </c>
      <c r="F147" t="s">
        <v>21</v>
      </c>
      <c r="G147" s="2">
        <v>46.26</v>
      </c>
      <c r="H147" s="4">
        <v>6</v>
      </c>
      <c r="I147" s="2">
        <v>13.878</v>
      </c>
      <c r="J147" s="2">
        <v>291.43799999999999</v>
      </c>
      <c r="K147" s="12">
        <v>43532</v>
      </c>
      <c r="L147" s="5">
        <v>0.71597222222222223</v>
      </c>
      <c r="M147" t="s">
        <v>32</v>
      </c>
      <c r="N147" s="2">
        <v>277.56</v>
      </c>
      <c r="O147" s="2">
        <v>13.878</v>
      </c>
      <c r="P147" s="3">
        <v>9.5</v>
      </c>
      <c r="Q147" s="4">
        <f>MONTH(Tabla1[[#This Row],[Fecha]])</f>
        <v>3</v>
      </c>
    </row>
    <row r="148" spans="1:17" x14ac:dyDescent="0.25">
      <c r="A148" t="s">
        <v>181</v>
      </c>
      <c r="B148" t="s">
        <v>17</v>
      </c>
      <c r="C148" t="s">
        <v>18</v>
      </c>
      <c r="D148" t="s">
        <v>19</v>
      </c>
      <c r="E148" t="s">
        <v>20</v>
      </c>
      <c r="F148" t="s">
        <v>45</v>
      </c>
      <c r="G148" s="2">
        <v>30.14</v>
      </c>
      <c r="H148" s="4">
        <v>10</v>
      </c>
      <c r="I148" s="2">
        <v>15.07</v>
      </c>
      <c r="J148" s="2">
        <v>316.47000000000003</v>
      </c>
      <c r="K148" s="12">
        <v>43506</v>
      </c>
      <c r="L148" s="5">
        <v>0.51944444444444449</v>
      </c>
      <c r="M148" t="s">
        <v>22</v>
      </c>
      <c r="N148" s="2">
        <v>301.39999999999998</v>
      </c>
      <c r="O148" s="2">
        <v>15.07</v>
      </c>
      <c r="P148" s="3">
        <v>9.1999999999999993</v>
      </c>
      <c r="Q148" s="4">
        <f>MONTH(Tabla1[[#This Row],[Fecha]])</f>
        <v>2</v>
      </c>
    </row>
    <row r="149" spans="1:17" x14ac:dyDescent="0.25">
      <c r="A149" t="s">
        <v>182</v>
      </c>
      <c r="B149" t="s">
        <v>24</v>
      </c>
      <c r="C149" t="s">
        <v>25</v>
      </c>
      <c r="D149" t="s">
        <v>26</v>
      </c>
      <c r="E149" t="s">
        <v>30</v>
      </c>
      <c r="F149" t="s">
        <v>21</v>
      </c>
      <c r="G149" s="2">
        <v>66.14</v>
      </c>
      <c r="H149" s="4">
        <v>4</v>
      </c>
      <c r="I149" s="2">
        <v>13.228000000000002</v>
      </c>
      <c r="J149" s="2">
        <v>277.78800000000001</v>
      </c>
      <c r="K149" s="12">
        <v>43543</v>
      </c>
      <c r="L149" s="5">
        <v>0.53194444444444444</v>
      </c>
      <c r="M149" t="s">
        <v>32</v>
      </c>
      <c r="N149" s="2">
        <v>264.56</v>
      </c>
      <c r="O149" s="2">
        <v>13.228</v>
      </c>
      <c r="P149" s="3">
        <v>5.6</v>
      </c>
      <c r="Q149" s="4">
        <f>MONTH(Tabla1[[#This Row],[Fecha]])</f>
        <v>3</v>
      </c>
    </row>
    <row r="150" spans="1:17" x14ac:dyDescent="0.25">
      <c r="A150" t="s">
        <v>183</v>
      </c>
      <c r="B150" t="s">
        <v>41</v>
      </c>
      <c r="C150" t="s">
        <v>42</v>
      </c>
      <c r="D150" t="s">
        <v>19</v>
      </c>
      <c r="E150" t="s">
        <v>30</v>
      </c>
      <c r="F150" t="s">
        <v>31</v>
      </c>
      <c r="G150" s="2">
        <v>71.86</v>
      </c>
      <c r="H150" s="4">
        <v>8</v>
      </c>
      <c r="I150" s="2">
        <v>28.744</v>
      </c>
      <c r="J150" s="2">
        <v>603.62400000000002</v>
      </c>
      <c r="K150" s="12">
        <v>43530</v>
      </c>
      <c r="L150" s="5">
        <v>0.62986111111111109</v>
      </c>
      <c r="M150" t="s">
        <v>32</v>
      </c>
      <c r="N150" s="2">
        <v>574.88</v>
      </c>
      <c r="O150" s="2">
        <v>28.744</v>
      </c>
      <c r="P150" s="3">
        <v>6.2</v>
      </c>
      <c r="Q150" s="4">
        <f>MONTH(Tabla1[[#This Row],[Fecha]])</f>
        <v>3</v>
      </c>
    </row>
    <row r="151" spans="1:17" x14ac:dyDescent="0.25">
      <c r="A151" t="s">
        <v>184</v>
      </c>
      <c r="B151" t="s">
        <v>17</v>
      </c>
      <c r="C151" t="s">
        <v>18</v>
      </c>
      <c r="D151" t="s">
        <v>26</v>
      </c>
      <c r="E151" t="s">
        <v>30</v>
      </c>
      <c r="F151" t="s">
        <v>21</v>
      </c>
      <c r="G151" s="2">
        <v>32.46</v>
      </c>
      <c r="H151" s="4">
        <v>8</v>
      </c>
      <c r="I151" s="2">
        <v>12.984000000000002</v>
      </c>
      <c r="J151" s="2">
        <v>272.66399999999999</v>
      </c>
      <c r="K151" s="12">
        <v>43551</v>
      </c>
      <c r="L151" s="5">
        <v>0.57500000000000007</v>
      </c>
      <c r="M151" t="s">
        <v>32</v>
      </c>
      <c r="N151" s="2">
        <v>259.68</v>
      </c>
      <c r="O151" s="2">
        <v>12.984</v>
      </c>
      <c r="P151" s="3">
        <v>4.9000000000000004</v>
      </c>
      <c r="Q151" s="4">
        <f>MONTH(Tabla1[[#This Row],[Fecha]])</f>
        <v>3</v>
      </c>
    </row>
    <row r="152" spans="1:17" x14ac:dyDescent="0.25">
      <c r="A152" t="s">
        <v>185</v>
      </c>
      <c r="B152" t="s">
        <v>41</v>
      </c>
      <c r="C152" t="s">
        <v>42</v>
      </c>
      <c r="D152" t="s">
        <v>19</v>
      </c>
      <c r="E152" t="s">
        <v>20</v>
      </c>
      <c r="F152" t="s">
        <v>45</v>
      </c>
      <c r="G152" s="2">
        <v>91.54</v>
      </c>
      <c r="H152" s="4">
        <v>4</v>
      </c>
      <c r="I152" s="2">
        <v>18.308000000000003</v>
      </c>
      <c r="J152" s="2">
        <v>384.46800000000002</v>
      </c>
      <c r="K152" s="12">
        <v>43547</v>
      </c>
      <c r="L152" s="5">
        <v>0.80555555555555547</v>
      </c>
      <c r="M152" t="s">
        <v>32</v>
      </c>
      <c r="N152" s="2">
        <v>366.16</v>
      </c>
      <c r="O152" s="2">
        <v>18.308</v>
      </c>
      <c r="P152" s="3">
        <v>4.8</v>
      </c>
      <c r="Q152" s="4">
        <f>MONTH(Tabla1[[#This Row],[Fecha]])</f>
        <v>3</v>
      </c>
    </row>
    <row r="153" spans="1:17" x14ac:dyDescent="0.25">
      <c r="A153" t="s">
        <v>186</v>
      </c>
      <c r="B153" t="s">
        <v>24</v>
      </c>
      <c r="C153" t="s">
        <v>25</v>
      </c>
      <c r="D153" t="s">
        <v>19</v>
      </c>
      <c r="E153" t="s">
        <v>30</v>
      </c>
      <c r="F153" t="s">
        <v>35</v>
      </c>
      <c r="G153" s="2">
        <v>34.56</v>
      </c>
      <c r="H153" s="4">
        <v>7</v>
      </c>
      <c r="I153" s="2">
        <v>12.096000000000002</v>
      </c>
      <c r="J153" s="2">
        <v>254.01599999999999</v>
      </c>
      <c r="K153" s="12">
        <v>43535</v>
      </c>
      <c r="L153" s="5">
        <v>0.67152777777777783</v>
      </c>
      <c r="M153" t="s">
        <v>32</v>
      </c>
      <c r="N153" s="2">
        <v>241.92</v>
      </c>
      <c r="O153" s="2">
        <v>12.096</v>
      </c>
      <c r="P153" s="3">
        <v>7.3</v>
      </c>
      <c r="Q153" s="4">
        <f>MONTH(Tabla1[[#This Row],[Fecha]])</f>
        <v>3</v>
      </c>
    </row>
    <row r="154" spans="1:17" x14ac:dyDescent="0.25">
      <c r="A154" t="s">
        <v>187</v>
      </c>
      <c r="B154" t="s">
        <v>17</v>
      </c>
      <c r="C154" t="s">
        <v>18</v>
      </c>
      <c r="D154" t="s">
        <v>26</v>
      </c>
      <c r="E154" t="s">
        <v>30</v>
      </c>
      <c r="F154" t="s">
        <v>45</v>
      </c>
      <c r="G154" s="2">
        <v>83.24</v>
      </c>
      <c r="H154" s="4">
        <v>9</v>
      </c>
      <c r="I154" s="2">
        <v>37.457999999999998</v>
      </c>
      <c r="J154" s="2">
        <v>786.61800000000005</v>
      </c>
      <c r="K154" s="12">
        <v>43494</v>
      </c>
      <c r="L154" s="5">
        <v>0.49722222222222223</v>
      </c>
      <c r="M154" t="s">
        <v>32</v>
      </c>
      <c r="N154" s="2">
        <v>749.16</v>
      </c>
      <c r="O154" s="2">
        <v>37.457999999999998</v>
      </c>
      <c r="P154" s="3">
        <v>7.4</v>
      </c>
      <c r="Q154" s="4">
        <f>MONTH(Tabla1[[#This Row],[Fecha]])</f>
        <v>1</v>
      </c>
    </row>
    <row r="155" spans="1:17" x14ac:dyDescent="0.25">
      <c r="A155" t="s">
        <v>188</v>
      </c>
      <c r="B155" t="s">
        <v>24</v>
      </c>
      <c r="C155" t="s">
        <v>25</v>
      </c>
      <c r="D155" t="s">
        <v>26</v>
      </c>
      <c r="E155" t="s">
        <v>20</v>
      </c>
      <c r="F155" t="s">
        <v>43</v>
      </c>
      <c r="G155" s="2">
        <v>16.48</v>
      </c>
      <c r="H155" s="4">
        <v>6</v>
      </c>
      <c r="I155" s="2">
        <v>4.944</v>
      </c>
      <c r="J155" s="2">
        <v>103.824</v>
      </c>
      <c r="K155" s="12">
        <v>43503</v>
      </c>
      <c r="L155" s="5">
        <v>0.76597222222222217</v>
      </c>
      <c r="M155" t="s">
        <v>22</v>
      </c>
      <c r="N155" s="2">
        <v>98.88</v>
      </c>
      <c r="O155" s="2">
        <v>4.944</v>
      </c>
      <c r="P155" s="3">
        <v>9.9</v>
      </c>
      <c r="Q155" s="4">
        <f>MONTH(Tabla1[[#This Row],[Fecha]])</f>
        <v>2</v>
      </c>
    </row>
    <row r="156" spans="1:17" x14ac:dyDescent="0.25">
      <c r="A156" t="s">
        <v>189</v>
      </c>
      <c r="B156" t="s">
        <v>24</v>
      </c>
      <c r="C156" t="s">
        <v>25</v>
      </c>
      <c r="D156" t="s">
        <v>26</v>
      </c>
      <c r="E156" t="s">
        <v>20</v>
      </c>
      <c r="F156" t="s">
        <v>35</v>
      </c>
      <c r="G156" s="2">
        <v>80.97</v>
      </c>
      <c r="H156" s="4">
        <v>8</v>
      </c>
      <c r="I156" s="2">
        <v>32.387999999999998</v>
      </c>
      <c r="J156" s="2">
        <v>680.14800000000002</v>
      </c>
      <c r="K156" s="12">
        <v>43493</v>
      </c>
      <c r="L156" s="5">
        <v>0.54513888888888895</v>
      </c>
      <c r="M156" t="s">
        <v>28</v>
      </c>
      <c r="N156" s="2">
        <v>647.76</v>
      </c>
      <c r="O156" s="2">
        <v>32.387999999999998</v>
      </c>
      <c r="P156" s="3">
        <v>9.3000000000000007</v>
      </c>
      <c r="Q156" s="4">
        <f>MONTH(Tabla1[[#This Row],[Fecha]])</f>
        <v>1</v>
      </c>
    </row>
    <row r="157" spans="1:17" x14ac:dyDescent="0.25">
      <c r="A157" t="s">
        <v>190</v>
      </c>
      <c r="B157" t="s">
        <v>17</v>
      </c>
      <c r="C157" t="s">
        <v>18</v>
      </c>
      <c r="D157" t="s">
        <v>19</v>
      </c>
      <c r="E157" t="s">
        <v>30</v>
      </c>
      <c r="F157" t="s">
        <v>43</v>
      </c>
      <c r="G157" s="2">
        <v>92.29</v>
      </c>
      <c r="H157" s="4">
        <v>5</v>
      </c>
      <c r="I157" s="2">
        <v>23.072500000000005</v>
      </c>
      <c r="J157" s="2">
        <v>484.52249999999998</v>
      </c>
      <c r="K157" s="12">
        <v>43516</v>
      </c>
      <c r="L157" s="5">
        <v>0.66319444444444442</v>
      </c>
      <c r="M157" t="s">
        <v>32</v>
      </c>
      <c r="N157" s="2">
        <v>461.45</v>
      </c>
      <c r="O157" s="2">
        <v>23.072500000000002</v>
      </c>
      <c r="P157" s="3">
        <v>9</v>
      </c>
      <c r="Q157" s="4">
        <f>MONTH(Tabla1[[#This Row],[Fecha]])</f>
        <v>2</v>
      </c>
    </row>
    <row r="158" spans="1:17" x14ac:dyDescent="0.25">
      <c r="A158" t="s">
        <v>191</v>
      </c>
      <c r="B158" t="s">
        <v>41</v>
      </c>
      <c r="C158" t="s">
        <v>42</v>
      </c>
      <c r="D158" t="s">
        <v>19</v>
      </c>
      <c r="E158" t="s">
        <v>30</v>
      </c>
      <c r="F158" t="s">
        <v>27</v>
      </c>
      <c r="G158" s="2">
        <v>72.17</v>
      </c>
      <c r="H158" s="4">
        <v>1</v>
      </c>
      <c r="I158" s="2">
        <v>3.6085000000000003</v>
      </c>
      <c r="J158" s="2">
        <v>75.778499999999994</v>
      </c>
      <c r="K158" s="12">
        <v>43469</v>
      </c>
      <c r="L158" s="5">
        <v>0.81944444444444453</v>
      </c>
      <c r="M158" t="s">
        <v>28</v>
      </c>
      <c r="N158" s="2">
        <v>72.17</v>
      </c>
      <c r="O158" s="2">
        <v>3.6084999999999998</v>
      </c>
      <c r="P158" s="3">
        <v>6.1</v>
      </c>
      <c r="Q158" s="4">
        <f>MONTH(Tabla1[[#This Row],[Fecha]])</f>
        <v>1</v>
      </c>
    </row>
    <row r="159" spans="1:17" x14ac:dyDescent="0.25">
      <c r="A159" t="s">
        <v>192</v>
      </c>
      <c r="B159" t="s">
        <v>41</v>
      </c>
      <c r="C159" t="s">
        <v>42</v>
      </c>
      <c r="D159" t="s">
        <v>26</v>
      </c>
      <c r="E159" t="s">
        <v>30</v>
      </c>
      <c r="F159" t="s">
        <v>31</v>
      </c>
      <c r="G159" s="2">
        <v>50.28</v>
      </c>
      <c r="H159" s="4">
        <v>5</v>
      </c>
      <c r="I159" s="2">
        <v>12.57</v>
      </c>
      <c r="J159" s="2">
        <v>263.97000000000003</v>
      </c>
      <c r="K159" s="12">
        <v>43531</v>
      </c>
      <c r="L159" s="5">
        <v>0.58194444444444449</v>
      </c>
      <c r="M159" t="s">
        <v>22</v>
      </c>
      <c r="N159" s="2">
        <v>251.4</v>
      </c>
      <c r="O159" s="2">
        <v>12.57</v>
      </c>
      <c r="P159" s="3">
        <v>9.6999999999999993</v>
      </c>
      <c r="Q159" s="4">
        <f>MONTH(Tabla1[[#This Row],[Fecha]])</f>
        <v>3</v>
      </c>
    </row>
    <row r="160" spans="1:17" x14ac:dyDescent="0.25">
      <c r="A160" t="s">
        <v>193</v>
      </c>
      <c r="B160" t="s">
        <v>41</v>
      </c>
      <c r="C160" t="s">
        <v>42</v>
      </c>
      <c r="D160" t="s">
        <v>19</v>
      </c>
      <c r="E160" t="s">
        <v>30</v>
      </c>
      <c r="F160" t="s">
        <v>21</v>
      </c>
      <c r="G160" s="2">
        <v>97.22</v>
      </c>
      <c r="H160" s="4">
        <v>9</v>
      </c>
      <c r="I160" s="2">
        <v>43.749000000000002</v>
      </c>
      <c r="J160" s="2">
        <v>918.72900000000004</v>
      </c>
      <c r="K160" s="12">
        <v>43554</v>
      </c>
      <c r="L160" s="5">
        <v>0.61319444444444449</v>
      </c>
      <c r="M160" t="s">
        <v>22</v>
      </c>
      <c r="N160" s="2">
        <v>874.98</v>
      </c>
      <c r="O160" s="2">
        <v>43.749000000000002</v>
      </c>
      <c r="P160" s="3">
        <v>6</v>
      </c>
      <c r="Q160" s="4">
        <f>MONTH(Tabla1[[#This Row],[Fecha]])</f>
        <v>3</v>
      </c>
    </row>
    <row r="161" spans="1:17" x14ac:dyDescent="0.25">
      <c r="A161" t="s">
        <v>194</v>
      </c>
      <c r="B161" t="s">
        <v>41</v>
      </c>
      <c r="C161" t="s">
        <v>42</v>
      </c>
      <c r="D161" t="s">
        <v>26</v>
      </c>
      <c r="E161" t="s">
        <v>30</v>
      </c>
      <c r="F161" t="s">
        <v>35</v>
      </c>
      <c r="G161" s="2">
        <v>93.39</v>
      </c>
      <c r="H161" s="4">
        <v>6</v>
      </c>
      <c r="I161" s="2">
        <v>28.017000000000003</v>
      </c>
      <c r="J161" s="2">
        <v>588.35699999999997</v>
      </c>
      <c r="K161" s="12">
        <v>43551</v>
      </c>
      <c r="L161" s="5">
        <v>0.8041666666666667</v>
      </c>
      <c r="M161" t="s">
        <v>22</v>
      </c>
      <c r="N161" s="2">
        <v>560.34</v>
      </c>
      <c r="O161" s="2">
        <v>28.016999999999999</v>
      </c>
      <c r="P161" s="3">
        <v>10</v>
      </c>
      <c r="Q161" s="4">
        <f>MONTH(Tabla1[[#This Row],[Fecha]])</f>
        <v>3</v>
      </c>
    </row>
    <row r="162" spans="1:17" x14ac:dyDescent="0.25">
      <c r="A162" t="s">
        <v>195</v>
      </c>
      <c r="B162" t="s">
        <v>24</v>
      </c>
      <c r="C162" t="s">
        <v>25</v>
      </c>
      <c r="D162" t="s">
        <v>26</v>
      </c>
      <c r="E162" t="s">
        <v>20</v>
      </c>
      <c r="F162" t="s">
        <v>43</v>
      </c>
      <c r="G162" s="2">
        <v>43.18</v>
      </c>
      <c r="H162" s="4">
        <v>8</v>
      </c>
      <c r="I162" s="2">
        <v>17.272000000000002</v>
      </c>
      <c r="J162" s="2">
        <v>362.71199999999999</v>
      </c>
      <c r="K162" s="12">
        <v>43484</v>
      </c>
      <c r="L162" s="5">
        <v>0.81874999999999998</v>
      </c>
      <c r="M162" t="s">
        <v>32</v>
      </c>
      <c r="N162" s="2">
        <v>345.44</v>
      </c>
      <c r="O162" s="2">
        <v>17.271999999999998</v>
      </c>
      <c r="P162" s="3">
        <v>8.3000000000000007</v>
      </c>
      <c r="Q162" s="4">
        <f>MONTH(Tabla1[[#This Row],[Fecha]])</f>
        <v>1</v>
      </c>
    </row>
    <row r="163" spans="1:17" x14ac:dyDescent="0.25">
      <c r="A163" t="s">
        <v>196</v>
      </c>
      <c r="B163" t="s">
        <v>17</v>
      </c>
      <c r="C163" t="s">
        <v>18</v>
      </c>
      <c r="D163" t="s">
        <v>26</v>
      </c>
      <c r="E163" t="s">
        <v>30</v>
      </c>
      <c r="F163" t="s">
        <v>35</v>
      </c>
      <c r="G163" s="2">
        <v>63.69</v>
      </c>
      <c r="H163" s="4">
        <v>1</v>
      </c>
      <c r="I163" s="2">
        <v>3.1844999999999999</v>
      </c>
      <c r="J163" s="2">
        <v>66.874499999999998</v>
      </c>
      <c r="K163" s="12">
        <v>43521</v>
      </c>
      <c r="L163" s="5">
        <v>0.68125000000000002</v>
      </c>
      <c r="M163" t="s">
        <v>28</v>
      </c>
      <c r="N163" s="2">
        <v>63.69</v>
      </c>
      <c r="O163" s="2">
        <v>3.1844999999999999</v>
      </c>
      <c r="P163" s="3">
        <v>6</v>
      </c>
      <c r="Q163" s="4">
        <f>MONTH(Tabla1[[#This Row],[Fecha]])</f>
        <v>2</v>
      </c>
    </row>
    <row r="164" spans="1:17" x14ac:dyDescent="0.25">
      <c r="A164" t="s">
        <v>197</v>
      </c>
      <c r="B164" t="s">
        <v>17</v>
      </c>
      <c r="C164" t="s">
        <v>18</v>
      </c>
      <c r="D164" t="s">
        <v>26</v>
      </c>
      <c r="E164" t="s">
        <v>30</v>
      </c>
      <c r="F164" t="s">
        <v>43</v>
      </c>
      <c r="G164" s="2">
        <v>45.79</v>
      </c>
      <c r="H164" s="4">
        <v>7</v>
      </c>
      <c r="I164" s="2">
        <v>16.026499999999999</v>
      </c>
      <c r="J164" s="2">
        <v>336.55650000000003</v>
      </c>
      <c r="K164" s="12">
        <v>43537</v>
      </c>
      <c r="L164" s="5">
        <v>0.8222222222222223</v>
      </c>
      <c r="M164" t="s">
        <v>32</v>
      </c>
      <c r="N164" s="2">
        <v>320.52999999999997</v>
      </c>
      <c r="O164" s="2">
        <v>16.026499999999999</v>
      </c>
      <c r="P164" s="3">
        <v>7</v>
      </c>
      <c r="Q164" s="4">
        <f>MONTH(Tabla1[[#This Row],[Fecha]])</f>
        <v>3</v>
      </c>
    </row>
    <row r="165" spans="1:17" x14ac:dyDescent="0.25">
      <c r="A165" t="s">
        <v>198</v>
      </c>
      <c r="B165" t="s">
        <v>24</v>
      </c>
      <c r="C165" t="s">
        <v>25</v>
      </c>
      <c r="D165" t="s">
        <v>26</v>
      </c>
      <c r="E165" t="s">
        <v>30</v>
      </c>
      <c r="F165" t="s">
        <v>35</v>
      </c>
      <c r="G165" s="2">
        <v>76.400000000000006</v>
      </c>
      <c r="H165" s="4">
        <v>2</v>
      </c>
      <c r="I165" s="2">
        <v>7.6400000000000006</v>
      </c>
      <c r="J165" s="2">
        <v>160.44</v>
      </c>
      <c r="K165" s="12">
        <v>43495</v>
      </c>
      <c r="L165" s="5">
        <v>0.8208333333333333</v>
      </c>
      <c r="M165" t="s">
        <v>22</v>
      </c>
      <c r="N165" s="2">
        <v>152.80000000000001</v>
      </c>
      <c r="O165" s="2">
        <v>7.64</v>
      </c>
      <c r="P165" s="3">
        <v>6.5</v>
      </c>
      <c r="Q165" s="4">
        <f>MONTH(Tabla1[[#This Row],[Fecha]])</f>
        <v>1</v>
      </c>
    </row>
    <row r="166" spans="1:17" x14ac:dyDescent="0.25">
      <c r="A166" t="s">
        <v>199</v>
      </c>
      <c r="B166" t="s">
        <v>41</v>
      </c>
      <c r="C166" t="s">
        <v>42</v>
      </c>
      <c r="D166" t="s">
        <v>26</v>
      </c>
      <c r="E166" t="s">
        <v>30</v>
      </c>
      <c r="F166" t="s">
        <v>43</v>
      </c>
      <c r="G166" s="2">
        <v>39.9</v>
      </c>
      <c r="H166" s="4">
        <v>10</v>
      </c>
      <c r="I166" s="2">
        <v>19.950000000000003</v>
      </c>
      <c r="J166" s="2">
        <v>418.95</v>
      </c>
      <c r="K166" s="12">
        <v>43516</v>
      </c>
      <c r="L166" s="5">
        <v>0.64166666666666672</v>
      </c>
      <c r="M166" t="s">
        <v>32</v>
      </c>
      <c r="N166" s="2">
        <v>399</v>
      </c>
      <c r="O166" s="2">
        <v>19.95</v>
      </c>
      <c r="P166" s="3">
        <v>5.9</v>
      </c>
      <c r="Q166" s="4">
        <f>MONTH(Tabla1[[#This Row],[Fecha]])</f>
        <v>2</v>
      </c>
    </row>
    <row r="167" spans="1:17" x14ac:dyDescent="0.25">
      <c r="A167" t="s">
        <v>200</v>
      </c>
      <c r="B167" t="s">
        <v>41</v>
      </c>
      <c r="C167" t="s">
        <v>42</v>
      </c>
      <c r="D167" t="s">
        <v>19</v>
      </c>
      <c r="E167" t="s">
        <v>30</v>
      </c>
      <c r="F167" t="s">
        <v>21</v>
      </c>
      <c r="G167" s="2">
        <v>42.57</v>
      </c>
      <c r="H167" s="4">
        <v>8</v>
      </c>
      <c r="I167" s="2">
        <v>17.028000000000002</v>
      </c>
      <c r="J167" s="2">
        <v>357.58800000000002</v>
      </c>
      <c r="K167" s="12">
        <v>43521</v>
      </c>
      <c r="L167" s="5">
        <v>0.59166666666666667</v>
      </c>
      <c r="M167" t="s">
        <v>22</v>
      </c>
      <c r="N167" s="2">
        <v>340.56</v>
      </c>
      <c r="O167" s="2">
        <v>17.027999999999999</v>
      </c>
      <c r="P167" s="3">
        <v>5.6</v>
      </c>
      <c r="Q167" s="4">
        <f>MONTH(Tabla1[[#This Row],[Fecha]])</f>
        <v>2</v>
      </c>
    </row>
    <row r="168" spans="1:17" x14ac:dyDescent="0.25">
      <c r="A168" t="s">
        <v>201</v>
      </c>
      <c r="B168" t="s">
        <v>24</v>
      </c>
      <c r="C168" t="s">
        <v>25</v>
      </c>
      <c r="D168" t="s">
        <v>26</v>
      </c>
      <c r="E168" t="s">
        <v>30</v>
      </c>
      <c r="F168" t="s">
        <v>31</v>
      </c>
      <c r="G168" s="2">
        <v>95.58</v>
      </c>
      <c r="H168" s="4">
        <v>10</v>
      </c>
      <c r="I168" s="2">
        <v>47.79</v>
      </c>
      <c r="J168" s="2">
        <v>1003.59</v>
      </c>
      <c r="K168" s="12">
        <v>43481</v>
      </c>
      <c r="L168" s="5">
        <v>0.56388888888888888</v>
      </c>
      <c r="M168" t="s">
        <v>28</v>
      </c>
      <c r="N168" s="2">
        <v>955.8</v>
      </c>
      <c r="O168" s="2">
        <v>47.79</v>
      </c>
      <c r="P168" s="3">
        <v>4.8</v>
      </c>
      <c r="Q168" s="4">
        <f>MONTH(Tabla1[[#This Row],[Fecha]])</f>
        <v>1</v>
      </c>
    </row>
    <row r="169" spans="1:17" x14ac:dyDescent="0.25">
      <c r="A169" t="s">
        <v>202</v>
      </c>
      <c r="B169" t="s">
        <v>17</v>
      </c>
      <c r="C169" t="s">
        <v>18</v>
      </c>
      <c r="D169" t="s">
        <v>26</v>
      </c>
      <c r="E169" t="s">
        <v>30</v>
      </c>
      <c r="F169" t="s">
        <v>45</v>
      </c>
      <c r="G169" s="2">
        <v>98.98</v>
      </c>
      <c r="H169" s="4">
        <v>10</v>
      </c>
      <c r="I169" s="2">
        <v>49.490000000000009</v>
      </c>
      <c r="J169" s="2">
        <v>1039.29</v>
      </c>
      <c r="K169" s="12">
        <v>43504</v>
      </c>
      <c r="L169" s="5">
        <v>0.68055555555555547</v>
      </c>
      <c r="M169" t="s">
        <v>32</v>
      </c>
      <c r="N169" s="2">
        <v>989.8</v>
      </c>
      <c r="O169" s="2">
        <v>49.49</v>
      </c>
      <c r="P169" s="3">
        <v>8.6999999999999993</v>
      </c>
      <c r="Q169" s="4">
        <f>MONTH(Tabla1[[#This Row],[Fecha]])</f>
        <v>2</v>
      </c>
    </row>
    <row r="170" spans="1:17" x14ac:dyDescent="0.25">
      <c r="A170" t="s">
        <v>203</v>
      </c>
      <c r="B170" t="s">
        <v>17</v>
      </c>
      <c r="C170" t="s">
        <v>18</v>
      </c>
      <c r="D170" t="s">
        <v>26</v>
      </c>
      <c r="E170" t="s">
        <v>30</v>
      </c>
      <c r="F170" t="s">
        <v>43</v>
      </c>
      <c r="G170" s="2">
        <v>51.28</v>
      </c>
      <c r="H170" s="4">
        <v>6</v>
      </c>
      <c r="I170" s="2">
        <v>15.384</v>
      </c>
      <c r="J170" s="2">
        <v>323.06400000000002</v>
      </c>
      <c r="K170" s="12">
        <v>43484</v>
      </c>
      <c r="L170" s="5">
        <v>0.68819444444444444</v>
      </c>
      <c r="M170" t="s">
        <v>28</v>
      </c>
      <c r="N170" s="2">
        <v>307.68</v>
      </c>
      <c r="O170" s="2">
        <v>15.384</v>
      </c>
      <c r="P170" s="3">
        <v>6.5</v>
      </c>
      <c r="Q170" s="4">
        <f>MONTH(Tabla1[[#This Row],[Fecha]])</f>
        <v>1</v>
      </c>
    </row>
    <row r="171" spans="1:17" x14ac:dyDescent="0.25">
      <c r="A171" t="s">
        <v>204</v>
      </c>
      <c r="B171" t="s">
        <v>17</v>
      </c>
      <c r="C171" t="s">
        <v>18</v>
      </c>
      <c r="D171" t="s">
        <v>19</v>
      </c>
      <c r="E171" t="s">
        <v>30</v>
      </c>
      <c r="F171" t="s">
        <v>35</v>
      </c>
      <c r="G171" s="2">
        <v>69.52</v>
      </c>
      <c r="H171" s="4">
        <v>7</v>
      </c>
      <c r="I171" s="2">
        <v>24.332000000000001</v>
      </c>
      <c r="J171" s="2">
        <v>510.97199999999998</v>
      </c>
      <c r="K171" s="12">
        <v>43497</v>
      </c>
      <c r="L171" s="5">
        <v>0.63194444444444442</v>
      </c>
      <c r="M171" t="s">
        <v>32</v>
      </c>
      <c r="N171" s="2">
        <v>486.64</v>
      </c>
      <c r="O171" s="2">
        <v>24.332000000000001</v>
      </c>
      <c r="P171" s="3">
        <v>8.5</v>
      </c>
      <c r="Q171" s="4">
        <f>MONTH(Tabla1[[#This Row],[Fecha]])</f>
        <v>2</v>
      </c>
    </row>
    <row r="172" spans="1:17" x14ac:dyDescent="0.25">
      <c r="A172" t="s">
        <v>205</v>
      </c>
      <c r="B172" t="s">
        <v>17</v>
      </c>
      <c r="C172" t="s">
        <v>18</v>
      </c>
      <c r="D172" t="s">
        <v>26</v>
      </c>
      <c r="E172" t="s">
        <v>30</v>
      </c>
      <c r="F172" t="s">
        <v>21</v>
      </c>
      <c r="G172" s="2">
        <v>70.010000000000005</v>
      </c>
      <c r="H172" s="4">
        <v>5</v>
      </c>
      <c r="I172" s="2">
        <v>17.502500000000001</v>
      </c>
      <c r="J172" s="2">
        <v>367.55250000000001</v>
      </c>
      <c r="K172" s="12">
        <v>43468</v>
      </c>
      <c r="L172" s="5">
        <v>0.48333333333333334</v>
      </c>
      <c r="M172" t="s">
        <v>22</v>
      </c>
      <c r="N172" s="2">
        <v>350.05</v>
      </c>
      <c r="O172" s="2">
        <v>17.502500000000001</v>
      </c>
      <c r="P172" s="3">
        <v>5.5</v>
      </c>
      <c r="Q172" s="4">
        <f>MONTH(Tabla1[[#This Row],[Fecha]])</f>
        <v>1</v>
      </c>
    </row>
    <row r="173" spans="1:17" x14ac:dyDescent="0.25">
      <c r="A173" t="s">
        <v>206</v>
      </c>
      <c r="B173" t="s">
        <v>41</v>
      </c>
      <c r="C173" t="s">
        <v>42</v>
      </c>
      <c r="D173" t="s">
        <v>19</v>
      </c>
      <c r="E173" t="s">
        <v>30</v>
      </c>
      <c r="F173" t="s">
        <v>43</v>
      </c>
      <c r="G173" s="2">
        <v>80.05</v>
      </c>
      <c r="H173" s="4">
        <v>5</v>
      </c>
      <c r="I173" s="2">
        <v>20.012500000000003</v>
      </c>
      <c r="J173" s="2">
        <v>420.26249999999999</v>
      </c>
      <c r="K173" s="12">
        <v>43491</v>
      </c>
      <c r="L173" s="5">
        <v>0.53125</v>
      </c>
      <c r="M173" t="s">
        <v>32</v>
      </c>
      <c r="N173" s="2">
        <v>400.25</v>
      </c>
      <c r="O173" s="2">
        <v>20.012499999999999</v>
      </c>
      <c r="P173" s="3">
        <v>9.4</v>
      </c>
      <c r="Q173" s="4">
        <f>MONTH(Tabla1[[#This Row],[Fecha]])</f>
        <v>1</v>
      </c>
    </row>
    <row r="174" spans="1:17" x14ac:dyDescent="0.25">
      <c r="A174" t="s">
        <v>207</v>
      </c>
      <c r="B174" t="s">
        <v>24</v>
      </c>
      <c r="C174" t="s">
        <v>25</v>
      </c>
      <c r="D174" t="s">
        <v>26</v>
      </c>
      <c r="E174" t="s">
        <v>30</v>
      </c>
      <c r="F174" t="s">
        <v>27</v>
      </c>
      <c r="G174" s="2">
        <v>20.85</v>
      </c>
      <c r="H174" s="4">
        <v>8</v>
      </c>
      <c r="I174" s="2">
        <v>8.3400000000000016</v>
      </c>
      <c r="J174" s="2">
        <v>175.14</v>
      </c>
      <c r="K174" s="12">
        <v>43527</v>
      </c>
      <c r="L174" s="5">
        <v>0.80347222222222225</v>
      </c>
      <c r="M174" t="s">
        <v>28</v>
      </c>
      <c r="N174" s="2">
        <v>166.8</v>
      </c>
      <c r="O174" s="2">
        <v>8.34</v>
      </c>
      <c r="P174" s="3">
        <v>6.3</v>
      </c>
      <c r="Q174" s="4">
        <f>MONTH(Tabla1[[#This Row],[Fecha]])</f>
        <v>3</v>
      </c>
    </row>
    <row r="175" spans="1:17" x14ac:dyDescent="0.25">
      <c r="A175" t="s">
        <v>208</v>
      </c>
      <c r="B175" t="s">
        <v>41</v>
      </c>
      <c r="C175" t="s">
        <v>42</v>
      </c>
      <c r="D175" t="s">
        <v>19</v>
      </c>
      <c r="E175" t="s">
        <v>30</v>
      </c>
      <c r="F175" t="s">
        <v>27</v>
      </c>
      <c r="G175" s="2">
        <v>52.89</v>
      </c>
      <c r="H175" s="4">
        <v>6</v>
      </c>
      <c r="I175" s="2">
        <v>15.867000000000003</v>
      </c>
      <c r="J175" s="2">
        <v>333.20699999999999</v>
      </c>
      <c r="K175" s="12">
        <v>43484</v>
      </c>
      <c r="L175" s="5">
        <v>0.7319444444444444</v>
      </c>
      <c r="M175" t="s">
        <v>32</v>
      </c>
      <c r="N175" s="2">
        <v>317.33999999999997</v>
      </c>
      <c r="O175" s="2">
        <v>15.867000000000001</v>
      </c>
      <c r="P175" s="3">
        <v>9.8000000000000007</v>
      </c>
      <c r="Q175" s="4">
        <f>MONTH(Tabla1[[#This Row],[Fecha]])</f>
        <v>1</v>
      </c>
    </row>
    <row r="176" spans="1:17" x14ac:dyDescent="0.25">
      <c r="A176" t="s">
        <v>209</v>
      </c>
      <c r="B176" t="s">
        <v>41</v>
      </c>
      <c r="C176" t="s">
        <v>42</v>
      </c>
      <c r="D176" t="s">
        <v>26</v>
      </c>
      <c r="E176" t="s">
        <v>30</v>
      </c>
      <c r="F176" t="s">
        <v>43</v>
      </c>
      <c r="G176" s="2">
        <v>19.79</v>
      </c>
      <c r="H176" s="4">
        <v>8</v>
      </c>
      <c r="I176" s="2">
        <v>7.9160000000000004</v>
      </c>
      <c r="J176" s="2">
        <v>166.23599999999999</v>
      </c>
      <c r="K176" s="12">
        <v>43483</v>
      </c>
      <c r="L176" s="5">
        <v>0.50277777777777777</v>
      </c>
      <c r="M176" t="s">
        <v>22</v>
      </c>
      <c r="N176" s="2">
        <v>158.32</v>
      </c>
      <c r="O176" s="2">
        <v>7.9160000000000004</v>
      </c>
      <c r="P176" s="3">
        <v>8.6999999999999993</v>
      </c>
      <c r="Q176" s="4">
        <f>MONTH(Tabla1[[#This Row],[Fecha]])</f>
        <v>1</v>
      </c>
    </row>
    <row r="177" spans="1:17" x14ac:dyDescent="0.25">
      <c r="A177" t="s">
        <v>210</v>
      </c>
      <c r="B177" t="s">
        <v>17</v>
      </c>
      <c r="C177" t="s">
        <v>18</v>
      </c>
      <c r="D177" t="s">
        <v>19</v>
      </c>
      <c r="E177" t="s">
        <v>30</v>
      </c>
      <c r="F177" t="s">
        <v>31</v>
      </c>
      <c r="G177" s="2">
        <v>33.840000000000003</v>
      </c>
      <c r="H177" s="4">
        <v>9</v>
      </c>
      <c r="I177" s="2">
        <v>15.228000000000003</v>
      </c>
      <c r="J177" s="2">
        <v>319.78800000000001</v>
      </c>
      <c r="K177" s="12">
        <v>43545</v>
      </c>
      <c r="L177" s="5">
        <v>0.68125000000000002</v>
      </c>
      <c r="M177" t="s">
        <v>22</v>
      </c>
      <c r="N177" s="2">
        <v>304.56</v>
      </c>
      <c r="O177" s="2">
        <v>15.228</v>
      </c>
      <c r="P177" s="3">
        <v>8.8000000000000007</v>
      </c>
      <c r="Q177" s="4">
        <f>MONTH(Tabla1[[#This Row],[Fecha]])</f>
        <v>3</v>
      </c>
    </row>
    <row r="178" spans="1:17" x14ac:dyDescent="0.25">
      <c r="A178" t="s">
        <v>211</v>
      </c>
      <c r="B178" t="s">
        <v>17</v>
      </c>
      <c r="C178" t="s">
        <v>18</v>
      </c>
      <c r="D178" t="s">
        <v>19</v>
      </c>
      <c r="E178" t="s">
        <v>30</v>
      </c>
      <c r="F178" t="s">
        <v>43</v>
      </c>
      <c r="G178" s="2">
        <v>22.17</v>
      </c>
      <c r="H178" s="4">
        <v>8</v>
      </c>
      <c r="I178" s="2">
        <v>8.8680000000000003</v>
      </c>
      <c r="J178" s="2">
        <v>186.22800000000001</v>
      </c>
      <c r="K178" s="12">
        <v>43527</v>
      </c>
      <c r="L178" s="5">
        <v>0.7090277777777777</v>
      </c>
      <c r="M178" t="s">
        <v>32</v>
      </c>
      <c r="N178" s="2">
        <v>177.36</v>
      </c>
      <c r="O178" s="2">
        <v>8.8680000000000003</v>
      </c>
      <c r="P178" s="3">
        <v>9.6</v>
      </c>
      <c r="Q178" s="4">
        <f>MONTH(Tabla1[[#This Row],[Fecha]])</f>
        <v>3</v>
      </c>
    </row>
    <row r="179" spans="1:17" x14ac:dyDescent="0.25">
      <c r="A179" t="s">
        <v>212</v>
      </c>
      <c r="B179" t="s">
        <v>24</v>
      </c>
      <c r="C179" t="s">
        <v>25</v>
      </c>
      <c r="D179" t="s">
        <v>26</v>
      </c>
      <c r="E179" t="s">
        <v>20</v>
      </c>
      <c r="F179" t="s">
        <v>45</v>
      </c>
      <c r="G179" s="2">
        <v>22.51</v>
      </c>
      <c r="H179" s="4">
        <v>7</v>
      </c>
      <c r="I179" s="2">
        <v>7.8785000000000016</v>
      </c>
      <c r="J179" s="2">
        <v>165.4485</v>
      </c>
      <c r="K179" s="12">
        <v>43509</v>
      </c>
      <c r="L179" s="5">
        <v>0.4513888888888889</v>
      </c>
      <c r="M179" t="s">
        <v>32</v>
      </c>
      <c r="N179" s="2">
        <v>157.57</v>
      </c>
      <c r="O179" s="2">
        <v>7.8784999999999998</v>
      </c>
      <c r="P179" s="3">
        <v>4.8</v>
      </c>
      <c r="Q179" s="4">
        <f>MONTH(Tabla1[[#This Row],[Fecha]])</f>
        <v>2</v>
      </c>
    </row>
    <row r="180" spans="1:17" x14ac:dyDescent="0.25">
      <c r="A180" t="s">
        <v>213</v>
      </c>
      <c r="B180" t="s">
        <v>17</v>
      </c>
      <c r="C180" t="s">
        <v>18</v>
      </c>
      <c r="D180" t="s">
        <v>26</v>
      </c>
      <c r="E180" t="s">
        <v>30</v>
      </c>
      <c r="F180" t="s">
        <v>43</v>
      </c>
      <c r="G180" s="2">
        <v>73.88</v>
      </c>
      <c r="H180" s="4">
        <v>6</v>
      </c>
      <c r="I180" s="2">
        <v>22.164000000000001</v>
      </c>
      <c r="J180" s="2">
        <v>465.44400000000002</v>
      </c>
      <c r="K180" s="12">
        <v>43547</v>
      </c>
      <c r="L180" s="5">
        <v>0.8027777777777777</v>
      </c>
      <c r="M180" t="s">
        <v>22</v>
      </c>
      <c r="N180" s="2">
        <v>443.28</v>
      </c>
      <c r="O180" s="2">
        <v>22.164000000000001</v>
      </c>
      <c r="P180" s="3">
        <v>4.4000000000000004</v>
      </c>
      <c r="Q180" s="4">
        <f>MONTH(Tabla1[[#This Row],[Fecha]])</f>
        <v>3</v>
      </c>
    </row>
    <row r="181" spans="1:17" x14ac:dyDescent="0.25">
      <c r="A181" t="s">
        <v>214</v>
      </c>
      <c r="B181" t="s">
        <v>24</v>
      </c>
      <c r="C181" t="s">
        <v>25</v>
      </c>
      <c r="D181" t="s">
        <v>19</v>
      </c>
      <c r="E181" t="s">
        <v>30</v>
      </c>
      <c r="F181" t="s">
        <v>21</v>
      </c>
      <c r="G181" s="2">
        <v>86.8</v>
      </c>
      <c r="H181" s="4">
        <v>3</v>
      </c>
      <c r="I181" s="2">
        <v>13.02</v>
      </c>
      <c r="J181" s="2">
        <v>273.42</v>
      </c>
      <c r="K181" s="12">
        <v>43493</v>
      </c>
      <c r="L181" s="5">
        <v>0.69930555555555562</v>
      </c>
      <c r="M181" t="s">
        <v>22</v>
      </c>
      <c r="N181" s="2">
        <v>260.39999999999998</v>
      </c>
      <c r="O181" s="2">
        <v>13.02</v>
      </c>
      <c r="P181" s="3">
        <v>9.9</v>
      </c>
      <c r="Q181" s="4">
        <f>MONTH(Tabla1[[#This Row],[Fecha]])</f>
        <v>1</v>
      </c>
    </row>
    <row r="182" spans="1:17" x14ac:dyDescent="0.25">
      <c r="A182" t="s">
        <v>215</v>
      </c>
      <c r="B182" t="s">
        <v>24</v>
      </c>
      <c r="C182" t="s">
        <v>25</v>
      </c>
      <c r="D182" t="s">
        <v>26</v>
      </c>
      <c r="E182" t="s">
        <v>30</v>
      </c>
      <c r="F182" t="s">
        <v>45</v>
      </c>
      <c r="G182" s="2">
        <v>64.260000000000005</v>
      </c>
      <c r="H182" s="4">
        <v>7</v>
      </c>
      <c r="I182" s="2">
        <v>22.491000000000003</v>
      </c>
      <c r="J182" s="2">
        <v>472.31099999999998</v>
      </c>
      <c r="K182" s="12">
        <v>43505</v>
      </c>
      <c r="L182" s="5">
        <v>0.41666666666666669</v>
      </c>
      <c r="M182" t="s">
        <v>28</v>
      </c>
      <c r="N182" s="2">
        <v>449.82</v>
      </c>
      <c r="O182" s="2">
        <v>22.491</v>
      </c>
      <c r="P182" s="3">
        <v>5.7</v>
      </c>
      <c r="Q182" s="4">
        <f>MONTH(Tabla1[[#This Row],[Fecha]])</f>
        <v>2</v>
      </c>
    </row>
    <row r="183" spans="1:17" x14ac:dyDescent="0.25">
      <c r="A183" t="s">
        <v>216</v>
      </c>
      <c r="B183" t="s">
        <v>24</v>
      </c>
      <c r="C183" t="s">
        <v>25</v>
      </c>
      <c r="D183" t="s">
        <v>19</v>
      </c>
      <c r="E183" t="s">
        <v>30</v>
      </c>
      <c r="F183" t="s">
        <v>43</v>
      </c>
      <c r="G183" s="2">
        <v>38.47</v>
      </c>
      <c r="H183" s="4">
        <v>8</v>
      </c>
      <c r="I183" s="2">
        <v>15.388</v>
      </c>
      <c r="J183" s="2">
        <v>323.14800000000002</v>
      </c>
      <c r="K183" s="12">
        <v>43488</v>
      </c>
      <c r="L183" s="5">
        <v>0.49374999999999997</v>
      </c>
      <c r="M183" t="s">
        <v>28</v>
      </c>
      <c r="N183" s="2">
        <v>307.76</v>
      </c>
      <c r="O183" s="2">
        <v>15.388</v>
      </c>
      <c r="P183" s="3">
        <v>7.7</v>
      </c>
      <c r="Q183" s="4">
        <f>MONTH(Tabla1[[#This Row],[Fecha]])</f>
        <v>1</v>
      </c>
    </row>
    <row r="184" spans="1:17" x14ac:dyDescent="0.25">
      <c r="A184" t="s">
        <v>217</v>
      </c>
      <c r="B184" t="s">
        <v>17</v>
      </c>
      <c r="C184" t="s">
        <v>18</v>
      </c>
      <c r="D184" t="s">
        <v>19</v>
      </c>
      <c r="E184" t="s">
        <v>30</v>
      </c>
      <c r="F184" t="s">
        <v>35</v>
      </c>
      <c r="G184" s="2">
        <v>15.5</v>
      </c>
      <c r="H184" s="4">
        <v>10</v>
      </c>
      <c r="I184" s="2">
        <v>7.75</v>
      </c>
      <c r="J184" s="2">
        <v>162.75</v>
      </c>
      <c r="K184" s="12">
        <v>43547</v>
      </c>
      <c r="L184" s="5">
        <v>0.4548611111111111</v>
      </c>
      <c r="M184" t="s">
        <v>22</v>
      </c>
      <c r="N184" s="2">
        <v>155</v>
      </c>
      <c r="O184" s="2">
        <v>7.75</v>
      </c>
      <c r="P184" s="3">
        <v>8</v>
      </c>
      <c r="Q184" s="4">
        <f>MONTH(Tabla1[[#This Row],[Fecha]])</f>
        <v>3</v>
      </c>
    </row>
    <row r="185" spans="1:17" x14ac:dyDescent="0.25">
      <c r="A185" t="s">
        <v>218</v>
      </c>
      <c r="B185" t="s">
        <v>24</v>
      </c>
      <c r="C185" t="s">
        <v>25</v>
      </c>
      <c r="D185" t="s">
        <v>26</v>
      </c>
      <c r="E185" t="s">
        <v>30</v>
      </c>
      <c r="F185" t="s">
        <v>21</v>
      </c>
      <c r="G185" s="2">
        <v>34.31</v>
      </c>
      <c r="H185" s="4">
        <v>8</v>
      </c>
      <c r="I185" s="2">
        <v>13.724000000000002</v>
      </c>
      <c r="J185" s="2">
        <v>288.20400000000001</v>
      </c>
      <c r="K185" s="12">
        <v>43490</v>
      </c>
      <c r="L185" s="5">
        <v>0.625</v>
      </c>
      <c r="M185" t="s">
        <v>22</v>
      </c>
      <c r="N185" s="2">
        <v>274.48</v>
      </c>
      <c r="O185" s="2">
        <v>13.724</v>
      </c>
      <c r="P185" s="3">
        <v>5.7</v>
      </c>
      <c r="Q185" s="4">
        <f>MONTH(Tabla1[[#This Row],[Fecha]])</f>
        <v>1</v>
      </c>
    </row>
    <row r="186" spans="1:17" x14ac:dyDescent="0.25">
      <c r="A186" t="s">
        <v>219</v>
      </c>
      <c r="B186" t="s">
        <v>17</v>
      </c>
      <c r="C186" t="s">
        <v>18</v>
      </c>
      <c r="D186" t="s">
        <v>26</v>
      </c>
      <c r="E186" t="s">
        <v>20</v>
      </c>
      <c r="F186" t="s">
        <v>35</v>
      </c>
      <c r="G186" s="2">
        <v>12.34</v>
      </c>
      <c r="H186" s="4">
        <v>7</v>
      </c>
      <c r="I186" s="2">
        <v>4.319</v>
      </c>
      <c r="J186" s="2">
        <v>90.698999999999998</v>
      </c>
      <c r="K186" s="12">
        <v>43528</v>
      </c>
      <c r="L186" s="5">
        <v>0.47152777777777777</v>
      </c>
      <c r="M186" t="s">
        <v>32</v>
      </c>
      <c r="N186" s="2">
        <v>86.38</v>
      </c>
      <c r="O186" s="2">
        <v>4.319</v>
      </c>
      <c r="P186" s="3">
        <v>6.7</v>
      </c>
      <c r="Q186" s="4">
        <f>MONTH(Tabla1[[#This Row],[Fecha]])</f>
        <v>3</v>
      </c>
    </row>
    <row r="187" spans="1:17" x14ac:dyDescent="0.25">
      <c r="A187" t="s">
        <v>220</v>
      </c>
      <c r="B187" t="s">
        <v>41</v>
      </c>
      <c r="C187" t="s">
        <v>42</v>
      </c>
      <c r="D187" t="s">
        <v>19</v>
      </c>
      <c r="E187" t="s">
        <v>30</v>
      </c>
      <c r="F187" t="s">
        <v>43</v>
      </c>
      <c r="G187" s="2">
        <v>18.079999999999998</v>
      </c>
      <c r="H187" s="4">
        <v>3</v>
      </c>
      <c r="I187" s="2">
        <v>2.7119999999999997</v>
      </c>
      <c r="J187" s="2">
        <v>56.951999999999998</v>
      </c>
      <c r="K187" s="12">
        <v>43529</v>
      </c>
      <c r="L187" s="5">
        <v>0.82361111111111107</v>
      </c>
      <c r="M187" t="s">
        <v>22</v>
      </c>
      <c r="N187" s="2">
        <v>54.24</v>
      </c>
      <c r="O187" s="2">
        <v>2.7120000000000002</v>
      </c>
      <c r="P187" s="3">
        <v>8</v>
      </c>
      <c r="Q187" s="4">
        <f>MONTH(Tabla1[[#This Row],[Fecha]])</f>
        <v>3</v>
      </c>
    </row>
    <row r="188" spans="1:17" x14ac:dyDescent="0.25">
      <c r="A188" t="s">
        <v>221</v>
      </c>
      <c r="B188" t="s">
        <v>41</v>
      </c>
      <c r="C188" t="s">
        <v>42</v>
      </c>
      <c r="D188" t="s">
        <v>19</v>
      </c>
      <c r="E188" t="s">
        <v>20</v>
      </c>
      <c r="F188" t="s">
        <v>31</v>
      </c>
      <c r="G188" s="2">
        <v>94.49</v>
      </c>
      <c r="H188" s="4">
        <v>8</v>
      </c>
      <c r="I188" s="2">
        <v>37.795999999999999</v>
      </c>
      <c r="J188" s="2">
        <v>793.71600000000001</v>
      </c>
      <c r="K188" s="12">
        <v>43527</v>
      </c>
      <c r="L188" s="5">
        <v>0.79166666666666663</v>
      </c>
      <c r="M188" t="s">
        <v>22</v>
      </c>
      <c r="N188" s="2">
        <v>755.92</v>
      </c>
      <c r="O188" s="2">
        <v>37.795999999999999</v>
      </c>
      <c r="P188" s="3">
        <v>7.5</v>
      </c>
      <c r="Q188" s="4">
        <f>MONTH(Tabla1[[#This Row],[Fecha]])</f>
        <v>3</v>
      </c>
    </row>
    <row r="189" spans="1:17" x14ac:dyDescent="0.25">
      <c r="A189" t="s">
        <v>222</v>
      </c>
      <c r="B189" t="s">
        <v>41</v>
      </c>
      <c r="C189" t="s">
        <v>42</v>
      </c>
      <c r="D189" t="s">
        <v>19</v>
      </c>
      <c r="E189" t="s">
        <v>30</v>
      </c>
      <c r="F189" t="s">
        <v>31</v>
      </c>
      <c r="G189" s="2">
        <v>46.47</v>
      </c>
      <c r="H189" s="4">
        <v>4</v>
      </c>
      <c r="I189" s="2">
        <v>9.2940000000000005</v>
      </c>
      <c r="J189" s="2">
        <v>195.17400000000001</v>
      </c>
      <c r="K189" s="12">
        <v>43504</v>
      </c>
      <c r="L189" s="5">
        <v>0.45347222222222222</v>
      </c>
      <c r="M189" t="s">
        <v>28</v>
      </c>
      <c r="N189" s="2">
        <v>185.88</v>
      </c>
      <c r="O189" s="2">
        <v>9.2940000000000005</v>
      </c>
      <c r="P189" s="3">
        <v>7</v>
      </c>
      <c r="Q189" s="4">
        <f>MONTH(Tabla1[[#This Row],[Fecha]])</f>
        <v>2</v>
      </c>
    </row>
    <row r="190" spans="1:17" x14ac:dyDescent="0.25">
      <c r="A190" t="s">
        <v>223</v>
      </c>
      <c r="B190" t="s">
        <v>17</v>
      </c>
      <c r="C190" t="s">
        <v>18</v>
      </c>
      <c r="D190" t="s">
        <v>26</v>
      </c>
      <c r="E190" t="s">
        <v>30</v>
      </c>
      <c r="F190" t="s">
        <v>31</v>
      </c>
      <c r="G190" s="2">
        <v>74.069999999999993</v>
      </c>
      <c r="H190" s="4">
        <v>1</v>
      </c>
      <c r="I190" s="2">
        <v>3.7035</v>
      </c>
      <c r="J190" s="2">
        <v>77.773499999999999</v>
      </c>
      <c r="K190" s="12">
        <v>43506</v>
      </c>
      <c r="L190" s="5">
        <v>0.53472222222222221</v>
      </c>
      <c r="M190" t="s">
        <v>22</v>
      </c>
      <c r="N190" s="2">
        <v>74.069999999999993</v>
      </c>
      <c r="O190" s="2">
        <v>3.7035</v>
      </c>
      <c r="P190" s="3">
        <v>9.9</v>
      </c>
      <c r="Q190" s="4">
        <f>MONTH(Tabla1[[#This Row],[Fecha]])</f>
        <v>2</v>
      </c>
    </row>
    <row r="191" spans="1:17" x14ac:dyDescent="0.25">
      <c r="A191" t="s">
        <v>224</v>
      </c>
      <c r="B191" t="s">
        <v>24</v>
      </c>
      <c r="C191" t="s">
        <v>25</v>
      </c>
      <c r="D191" t="s">
        <v>26</v>
      </c>
      <c r="E191" t="s">
        <v>20</v>
      </c>
      <c r="F191" t="s">
        <v>31</v>
      </c>
      <c r="G191" s="2">
        <v>69.81</v>
      </c>
      <c r="H191" s="4">
        <v>4</v>
      </c>
      <c r="I191" s="2">
        <v>13.962000000000002</v>
      </c>
      <c r="J191" s="2">
        <v>293.202</v>
      </c>
      <c r="K191" s="12">
        <v>43493</v>
      </c>
      <c r="L191" s="5">
        <v>0.86805555555555547</v>
      </c>
      <c r="M191" t="s">
        <v>32</v>
      </c>
      <c r="N191" s="2">
        <v>279.24</v>
      </c>
      <c r="O191" s="2">
        <v>13.962</v>
      </c>
      <c r="P191" s="3">
        <v>5.9</v>
      </c>
      <c r="Q191" s="4">
        <f>MONTH(Tabla1[[#This Row],[Fecha]])</f>
        <v>1</v>
      </c>
    </row>
    <row r="192" spans="1:17" x14ac:dyDescent="0.25">
      <c r="A192" t="s">
        <v>225</v>
      </c>
      <c r="B192" t="s">
        <v>41</v>
      </c>
      <c r="C192" t="s">
        <v>42</v>
      </c>
      <c r="D192" t="s">
        <v>26</v>
      </c>
      <c r="E192" t="s">
        <v>20</v>
      </c>
      <c r="F192" t="s">
        <v>31</v>
      </c>
      <c r="G192" s="2">
        <v>77.040000000000006</v>
      </c>
      <c r="H192" s="4">
        <v>3</v>
      </c>
      <c r="I192" s="2">
        <v>11.556000000000001</v>
      </c>
      <c r="J192" s="2">
        <v>242.67599999999999</v>
      </c>
      <c r="K192" s="12">
        <v>43507</v>
      </c>
      <c r="L192" s="5">
        <v>0.44375000000000003</v>
      </c>
      <c r="M192" t="s">
        <v>32</v>
      </c>
      <c r="N192" s="2">
        <v>231.12</v>
      </c>
      <c r="O192" s="2">
        <v>11.555999999999999</v>
      </c>
      <c r="P192" s="3">
        <v>7.2</v>
      </c>
      <c r="Q192" s="4">
        <f>MONTH(Tabla1[[#This Row],[Fecha]])</f>
        <v>2</v>
      </c>
    </row>
    <row r="193" spans="1:17" x14ac:dyDescent="0.25">
      <c r="A193" t="s">
        <v>226</v>
      </c>
      <c r="B193" t="s">
        <v>41</v>
      </c>
      <c r="C193" t="s">
        <v>42</v>
      </c>
      <c r="D193" t="s">
        <v>26</v>
      </c>
      <c r="E193" t="s">
        <v>20</v>
      </c>
      <c r="F193" t="s">
        <v>45</v>
      </c>
      <c r="G193" s="2">
        <v>73.52</v>
      </c>
      <c r="H193" s="4">
        <v>2</v>
      </c>
      <c r="I193" s="2">
        <v>7.3520000000000003</v>
      </c>
      <c r="J193" s="2">
        <v>154.392</v>
      </c>
      <c r="K193" s="12">
        <v>43480</v>
      </c>
      <c r="L193" s="5">
        <v>0.57013888888888886</v>
      </c>
      <c r="M193" t="s">
        <v>22</v>
      </c>
      <c r="N193" s="2">
        <v>147.04</v>
      </c>
      <c r="O193" s="2">
        <v>7.3520000000000003</v>
      </c>
      <c r="P193" s="3">
        <v>4.5999999999999996</v>
      </c>
      <c r="Q193" s="4">
        <f>MONTH(Tabla1[[#This Row],[Fecha]])</f>
        <v>1</v>
      </c>
    </row>
    <row r="194" spans="1:17" x14ac:dyDescent="0.25">
      <c r="A194" t="s">
        <v>227</v>
      </c>
      <c r="B194" t="s">
        <v>24</v>
      </c>
      <c r="C194" t="s">
        <v>25</v>
      </c>
      <c r="D194" t="s">
        <v>26</v>
      </c>
      <c r="E194" t="s">
        <v>20</v>
      </c>
      <c r="F194" t="s">
        <v>43</v>
      </c>
      <c r="G194" s="2">
        <v>87.8</v>
      </c>
      <c r="H194" s="4">
        <v>9</v>
      </c>
      <c r="I194" s="2">
        <v>39.51</v>
      </c>
      <c r="J194" s="2">
        <v>829.71</v>
      </c>
      <c r="K194" s="12">
        <v>43540</v>
      </c>
      <c r="L194" s="5">
        <v>0.79722222222222217</v>
      </c>
      <c r="M194" t="s">
        <v>28</v>
      </c>
      <c r="N194" s="2">
        <v>790.2</v>
      </c>
      <c r="O194" s="2">
        <v>39.51</v>
      </c>
      <c r="P194" s="3">
        <v>9.1999999999999993</v>
      </c>
      <c r="Q194" s="4">
        <f>MONTH(Tabla1[[#This Row],[Fecha]])</f>
        <v>3</v>
      </c>
    </row>
    <row r="195" spans="1:17" x14ac:dyDescent="0.25">
      <c r="A195" t="s">
        <v>228</v>
      </c>
      <c r="B195" t="s">
        <v>41</v>
      </c>
      <c r="C195" t="s">
        <v>42</v>
      </c>
      <c r="D195" t="s">
        <v>26</v>
      </c>
      <c r="E195" t="s">
        <v>30</v>
      </c>
      <c r="F195" t="s">
        <v>31</v>
      </c>
      <c r="G195" s="2">
        <v>25.55</v>
      </c>
      <c r="H195" s="4">
        <v>4</v>
      </c>
      <c r="I195" s="2">
        <v>5.1100000000000003</v>
      </c>
      <c r="J195" s="2">
        <v>107.31</v>
      </c>
      <c r="K195" s="12">
        <v>43491</v>
      </c>
      <c r="L195" s="5">
        <v>0.84930555555555554</v>
      </c>
      <c r="M195" t="s">
        <v>22</v>
      </c>
      <c r="N195" s="2">
        <v>102.2</v>
      </c>
      <c r="O195" s="2">
        <v>5.1100000000000003</v>
      </c>
      <c r="P195" s="3">
        <v>5.7</v>
      </c>
      <c r="Q195" s="4">
        <f>MONTH(Tabla1[[#This Row],[Fecha]])</f>
        <v>1</v>
      </c>
    </row>
    <row r="196" spans="1:17" x14ac:dyDescent="0.25">
      <c r="A196" t="s">
        <v>229</v>
      </c>
      <c r="B196" t="s">
        <v>17</v>
      </c>
      <c r="C196" t="s">
        <v>18</v>
      </c>
      <c r="D196" t="s">
        <v>26</v>
      </c>
      <c r="E196" t="s">
        <v>30</v>
      </c>
      <c r="F196" t="s">
        <v>27</v>
      </c>
      <c r="G196" s="2">
        <v>32.71</v>
      </c>
      <c r="H196" s="4">
        <v>5</v>
      </c>
      <c r="I196" s="2">
        <v>8.1775000000000002</v>
      </c>
      <c r="J196" s="2">
        <v>171.72749999999999</v>
      </c>
      <c r="K196" s="12">
        <v>43543</v>
      </c>
      <c r="L196" s="5">
        <v>0.47916666666666669</v>
      </c>
      <c r="M196" t="s">
        <v>32</v>
      </c>
      <c r="N196" s="2">
        <v>163.55000000000001</v>
      </c>
      <c r="O196" s="2">
        <v>8.1775000000000002</v>
      </c>
      <c r="P196" s="3">
        <v>9.9</v>
      </c>
      <c r="Q196" s="4">
        <f>MONTH(Tabla1[[#This Row],[Fecha]])</f>
        <v>3</v>
      </c>
    </row>
    <row r="197" spans="1:17" x14ac:dyDescent="0.25">
      <c r="A197" t="s">
        <v>230</v>
      </c>
      <c r="B197" t="s">
        <v>24</v>
      </c>
      <c r="C197" t="s">
        <v>25</v>
      </c>
      <c r="D197" t="s">
        <v>19</v>
      </c>
      <c r="E197" t="s">
        <v>20</v>
      </c>
      <c r="F197" t="s">
        <v>45</v>
      </c>
      <c r="G197" s="2">
        <v>74.290000000000006</v>
      </c>
      <c r="H197" s="4">
        <v>1</v>
      </c>
      <c r="I197" s="2">
        <v>3.7145000000000006</v>
      </c>
      <c r="J197" s="2">
        <v>78.004499999999993</v>
      </c>
      <c r="K197" s="12">
        <v>43478</v>
      </c>
      <c r="L197" s="5">
        <v>0.8125</v>
      </c>
      <c r="M197" t="s">
        <v>28</v>
      </c>
      <c r="N197" s="2">
        <v>74.290000000000006</v>
      </c>
      <c r="O197" s="2">
        <v>3.7145000000000001</v>
      </c>
      <c r="P197" s="3">
        <v>5</v>
      </c>
      <c r="Q197" s="4">
        <f>MONTH(Tabla1[[#This Row],[Fecha]])</f>
        <v>1</v>
      </c>
    </row>
    <row r="198" spans="1:17" x14ac:dyDescent="0.25">
      <c r="A198" t="s">
        <v>231</v>
      </c>
      <c r="B198" t="s">
        <v>24</v>
      </c>
      <c r="C198" t="s">
        <v>25</v>
      </c>
      <c r="D198" t="s">
        <v>19</v>
      </c>
      <c r="E198" t="s">
        <v>30</v>
      </c>
      <c r="F198" t="s">
        <v>21</v>
      </c>
      <c r="G198" s="2">
        <v>43.7</v>
      </c>
      <c r="H198" s="4">
        <v>2</v>
      </c>
      <c r="I198" s="2">
        <v>4.37</v>
      </c>
      <c r="J198" s="2">
        <v>91.77</v>
      </c>
      <c r="K198" s="12">
        <v>43550</v>
      </c>
      <c r="L198" s="5">
        <v>0.75208333333333333</v>
      </c>
      <c r="M198" t="s">
        <v>28</v>
      </c>
      <c r="N198" s="2">
        <v>87.4</v>
      </c>
      <c r="O198" s="2">
        <v>4.37</v>
      </c>
      <c r="P198" s="3">
        <v>4.9000000000000004</v>
      </c>
      <c r="Q198" s="4">
        <f>MONTH(Tabla1[[#This Row],[Fecha]])</f>
        <v>3</v>
      </c>
    </row>
    <row r="199" spans="1:17" x14ac:dyDescent="0.25">
      <c r="A199" t="s">
        <v>232</v>
      </c>
      <c r="B199" t="s">
        <v>17</v>
      </c>
      <c r="C199" t="s">
        <v>18</v>
      </c>
      <c r="D199" t="s">
        <v>26</v>
      </c>
      <c r="E199" t="s">
        <v>20</v>
      </c>
      <c r="F199" t="s">
        <v>31</v>
      </c>
      <c r="G199" s="2">
        <v>25.29</v>
      </c>
      <c r="H199" s="4">
        <v>1</v>
      </c>
      <c r="I199" s="2">
        <v>1.2645</v>
      </c>
      <c r="J199" s="2">
        <v>26.554500000000001</v>
      </c>
      <c r="K199" s="12">
        <v>43547</v>
      </c>
      <c r="L199" s="5">
        <v>0.42569444444444443</v>
      </c>
      <c r="M199" t="s">
        <v>22</v>
      </c>
      <c r="N199" s="2">
        <v>25.29</v>
      </c>
      <c r="O199" s="2">
        <v>1.2645</v>
      </c>
      <c r="P199" s="3">
        <v>6.1</v>
      </c>
      <c r="Q199" s="4">
        <f>MONTH(Tabla1[[#This Row],[Fecha]])</f>
        <v>3</v>
      </c>
    </row>
    <row r="200" spans="1:17" x14ac:dyDescent="0.25">
      <c r="A200" t="s">
        <v>233</v>
      </c>
      <c r="B200" t="s">
        <v>24</v>
      </c>
      <c r="C200" t="s">
        <v>25</v>
      </c>
      <c r="D200" t="s">
        <v>26</v>
      </c>
      <c r="E200" t="s">
        <v>30</v>
      </c>
      <c r="F200" t="s">
        <v>21</v>
      </c>
      <c r="G200" s="2">
        <v>41.5</v>
      </c>
      <c r="H200" s="4">
        <v>4</v>
      </c>
      <c r="I200" s="2">
        <v>8.3000000000000007</v>
      </c>
      <c r="J200" s="2">
        <v>174.3</v>
      </c>
      <c r="K200" s="12">
        <v>43536</v>
      </c>
      <c r="L200" s="5">
        <v>0.83194444444444438</v>
      </c>
      <c r="M200" t="s">
        <v>32</v>
      </c>
      <c r="N200" s="2">
        <v>166</v>
      </c>
      <c r="O200" s="2">
        <v>8.3000000000000007</v>
      </c>
      <c r="P200" s="3">
        <v>8.1999999999999993</v>
      </c>
      <c r="Q200" s="4">
        <f>MONTH(Tabla1[[#This Row],[Fecha]])</f>
        <v>3</v>
      </c>
    </row>
    <row r="201" spans="1:17" x14ac:dyDescent="0.25">
      <c r="A201" t="s">
        <v>234</v>
      </c>
      <c r="B201" t="s">
        <v>24</v>
      </c>
      <c r="C201" t="s">
        <v>25</v>
      </c>
      <c r="D201" t="s">
        <v>19</v>
      </c>
      <c r="E201" t="s">
        <v>20</v>
      </c>
      <c r="F201" t="s">
        <v>43</v>
      </c>
      <c r="G201" s="2">
        <v>71.39</v>
      </c>
      <c r="H201" s="4">
        <v>5</v>
      </c>
      <c r="I201" s="2">
        <v>17.8475</v>
      </c>
      <c r="J201" s="2">
        <v>374.79750000000001</v>
      </c>
      <c r="K201" s="12">
        <v>43513</v>
      </c>
      <c r="L201" s="5">
        <v>0.83124999999999993</v>
      </c>
      <c r="M201" t="s">
        <v>32</v>
      </c>
      <c r="N201" s="2">
        <v>356.95</v>
      </c>
      <c r="O201" s="2">
        <v>17.8475</v>
      </c>
      <c r="P201" s="3">
        <v>5.5</v>
      </c>
      <c r="Q201" s="4">
        <f>MONTH(Tabla1[[#This Row],[Fecha]])</f>
        <v>2</v>
      </c>
    </row>
    <row r="202" spans="1:17" x14ac:dyDescent="0.25">
      <c r="A202" t="s">
        <v>235</v>
      </c>
      <c r="B202" t="s">
        <v>24</v>
      </c>
      <c r="C202" t="s">
        <v>25</v>
      </c>
      <c r="D202" t="s">
        <v>19</v>
      </c>
      <c r="E202" t="s">
        <v>20</v>
      </c>
      <c r="F202" t="s">
        <v>35</v>
      </c>
      <c r="G202" s="2">
        <v>19.149999999999999</v>
      </c>
      <c r="H202" s="4">
        <v>6</v>
      </c>
      <c r="I202" s="2">
        <v>5.7450000000000001</v>
      </c>
      <c r="J202" s="2">
        <v>120.645</v>
      </c>
      <c r="K202" s="12">
        <v>43494</v>
      </c>
      <c r="L202" s="5">
        <v>0.41736111111111113</v>
      </c>
      <c r="M202" t="s">
        <v>32</v>
      </c>
      <c r="N202" s="2">
        <v>114.9</v>
      </c>
      <c r="O202" s="2">
        <v>5.7450000000000001</v>
      </c>
      <c r="P202" s="3">
        <v>6.8</v>
      </c>
      <c r="Q202" s="4">
        <f>MONTH(Tabla1[[#This Row],[Fecha]])</f>
        <v>1</v>
      </c>
    </row>
    <row r="203" spans="1:17" x14ac:dyDescent="0.25">
      <c r="A203" t="s">
        <v>236</v>
      </c>
      <c r="B203" t="s">
        <v>41</v>
      </c>
      <c r="C203" t="s">
        <v>42</v>
      </c>
      <c r="D203" t="s">
        <v>19</v>
      </c>
      <c r="E203" t="s">
        <v>20</v>
      </c>
      <c r="F203" t="s">
        <v>27</v>
      </c>
      <c r="G203" s="2">
        <v>57.49</v>
      </c>
      <c r="H203" s="4">
        <v>4</v>
      </c>
      <c r="I203" s="2">
        <v>11.498000000000001</v>
      </c>
      <c r="J203" s="2">
        <v>241.458</v>
      </c>
      <c r="K203" s="12">
        <v>43539</v>
      </c>
      <c r="L203" s="5">
        <v>0.49791666666666662</v>
      </c>
      <c r="M203" t="s">
        <v>28</v>
      </c>
      <c r="N203" s="2">
        <v>229.96</v>
      </c>
      <c r="O203" s="2">
        <v>11.497999999999999</v>
      </c>
      <c r="P203" s="3">
        <v>6.6</v>
      </c>
      <c r="Q203" s="4">
        <f>MONTH(Tabla1[[#This Row],[Fecha]])</f>
        <v>3</v>
      </c>
    </row>
    <row r="204" spans="1:17" x14ac:dyDescent="0.25">
      <c r="A204" t="s">
        <v>237</v>
      </c>
      <c r="B204" t="s">
        <v>24</v>
      </c>
      <c r="C204" t="s">
        <v>25</v>
      </c>
      <c r="D204" t="s">
        <v>26</v>
      </c>
      <c r="E204" t="s">
        <v>30</v>
      </c>
      <c r="F204" t="s">
        <v>27</v>
      </c>
      <c r="G204" s="2">
        <v>61.41</v>
      </c>
      <c r="H204" s="4">
        <v>7</v>
      </c>
      <c r="I204" s="2">
        <v>21.493500000000001</v>
      </c>
      <c r="J204" s="2">
        <v>451.36349999999999</v>
      </c>
      <c r="K204" s="12">
        <v>43479</v>
      </c>
      <c r="L204" s="5">
        <v>0.41805555555555557</v>
      </c>
      <c r="M204" t="s">
        <v>28</v>
      </c>
      <c r="N204" s="2">
        <v>429.87</v>
      </c>
      <c r="O204" s="2">
        <v>21.493500000000001</v>
      </c>
      <c r="P204" s="3">
        <v>9.8000000000000007</v>
      </c>
      <c r="Q204" s="4">
        <f>MONTH(Tabla1[[#This Row],[Fecha]])</f>
        <v>1</v>
      </c>
    </row>
    <row r="205" spans="1:17" x14ac:dyDescent="0.25">
      <c r="A205" t="s">
        <v>238</v>
      </c>
      <c r="B205" t="s">
        <v>41</v>
      </c>
      <c r="C205" t="s">
        <v>42</v>
      </c>
      <c r="D205" t="s">
        <v>19</v>
      </c>
      <c r="E205" t="s">
        <v>30</v>
      </c>
      <c r="F205" t="s">
        <v>21</v>
      </c>
      <c r="G205" s="2">
        <v>25.9</v>
      </c>
      <c r="H205" s="4">
        <v>10</v>
      </c>
      <c r="I205" s="2">
        <v>12.950000000000001</v>
      </c>
      <c r="J205" s="2">
        <v>271.95</v>
      </c>
      <c r="K205" s="12">
        <v>43502</v>
      </c>
      <c r="L205" s="5">
        <v>0.61875000000000002</v>
      </c>
      <c r="M205" t="s">
        <v>22</v>
      </c>
      <c r="N205" s="2">
        <v>259</v>
      </c>
      <c r="O205" s="2">
        <v>12.95</v>
      </c>
      <c r="P205" s="3">
        <v>8.6999999999999993</v>
      </c>
      <c r="Q205" s="4">
        <f>MONTH(Tabla1[[#This Row],[Fecha]])</f>
        <v>2</v>
      </c>
    </row>
    <row r="206" spans="1:17" x14ac:dyDescent="0.25">
      <c r="A206" t="s">
        <v>239</v>
      </c>
      <c r="B206" t="s">
        <v>41</v>
      </c>
      <c r="C206" t="s">
        <v>42</v>
      </c>
      <c r="D206" t="s">
        <v>19</v>
      </c>
      <c r="E206" t="s">
        <v>30</v>
      </c>
      <c r="F206" t="s">
        <v>31</v>
      </c>
      <c r="G206" s="2">
        <v>17.77</v>
      </c>
      <c r="H206" s="4">
        <v>5</v>
      </c>
      <c r="I206" s="2">
        <v>4.4424999999999999</v>
      </c>
      <c r="J206" s="2">
        <v>93.292500000000004</v>
      </c>
      <c r="K206" s="12">
        <v>43511</v>
      </c>
      <c r="L206" s="5">
        <v>0.52916666666666667</v>
      </c>
      <c r="M206" t="s">
        <v>32</v>
      </c>
      <c r="N206" s="2">
        <v>88.85</v>
      </c>
      <c r="O206" s="2">
        <v>4.4424999999999999</v>
      </c>
      <c r="P206" s="3">
        <v>5.4</v>
      </c>
      <c r="Q206" s="4">
        <f>MONTH(Tabla1[[#This Row],[Fecha]])</f>
        <v>2</v>
      </c>
    </row>
    <row r="207" spans="1:17" x14ac:dyDescent="0.25">
      <c r="A207" t="s">
        <v>240</v>
      </c>
      <c r="B207" t="s">
        <v>17</v>
      </c>
      <c r="C207" t="s">
        <v>18</v>
      </c>
      <c r="D207" t="s">
        <v>26</v>
      </c>
      <c r="E207" t="s">
        <v>20</v>
      </c>
      <c r="F207" t="s">
        <v>21</v>
      </c>
      <c r="G207" s="2">
        <v>23.03</v>
      </c>
      <c r="H207" s="4">
        <v>9</v>
      </c>
      <c r="I207" s="2">
        <v>10.363500000000002</v>
      </c>
      <c r="J207" s="2">
        <v>217.6335</v>
      </c>
      <c r="K207" s="12">
        <v>43468</v>
      </c>
      <c r="L207" s="5">
        <v>0.50138888888888888</v>
      </c>
      <c r="M207" t="s">
        <v>22</v>
      </c>
      <c r="N207" s="2">
        <v>207.27</v>
      </c>
      <c r="O207" s="2">
        <v>10.3635</v>
      </c>
      <c r="P207" s="3">
        <v>7.9</v>
      </c>
      <c r="Q207" s="4">
        <f>MONTH(Tabla1[[#This Row],[Fecha]])</f>
        <v>1</v>
      </c>
    </row>
    <row r="208" spans="1:17" x14ac:dyDescent="0.25">
      <c r="A208" t="s">
        <v>241</v>
      </c>
      <c r="B208" t="s">
        <v>24</v>
      </c>
      <c r="C208" t="s">
        <v>25</v>
      </c>
      <c r="D208" t="s">
        <v>19</v>
      </c>
      <c r="E208" t="s">
        <v>20</v>
      </c>
      <c r="F208" t="s">
        <v>27</v>
      </c>
      <c r="G208" s="2">
        <v>66.650000000000006</v>
      </c>
      <c r="H208" s="4">
        <v>9</v>
      </c>
      <c r="I208" s="2">
        <v>29.992500000000003</v>
      </c>
      <c r="J208" s="2">
        <v>629.84249999999997</v>
      </c>
      <c r="K208" s="12">
        <v>43469</v>
      </c>
      <c r="L208" s="5">
        <v>0.7631944444444444</v>
      </c>
      <c r="M208" t="s">
        <v>32</v>
      </c>
      <c r="N208" s="2">
        <v>599.85</v>
      </c>
      <c r="O208" s="2">
        <v>29.9925</v>
      </c>
      <c r="P208" s="3">
        <v>9.6999999999999993</v>
      </c>
      <c r="Q208" s="4">
        <f>MONTH(Tabla1[[#This Row],[Fecha]])</f>
        <v>1</v>
      </c>
    </row>
    <row r="209" spans="1:17" x14ac:dyDescent="0.25">
      <c r="A209" t="s">
        <v>242</v>
      </c>
      <c r="B209" t="s">
        <v>24</v>
      </c>
      <c r="C209" t="s">
        <v>25</v>
      </c>
      <c r="D209" t="s">
        <v>19</v>
      </c>
      <c r="E209" t="s">
        <v>20</v>
      </c>
      <c r="F209" t="s">
        <v>31</v>
      </c>
      <c r="G209" s="2">
        <v>28.53</v>
      </c>
      <c r="H209" s="4">
        <v>10</v>
      </c>
      <c r="I209" s="2">
        <v>14.265000000000001</v>
      </c>
      <c r="J209" s="2">
        <v>299.565</v>
      </c>
      <c r="K209" s="12">
        <v>43542</v>
      </c>
      <c r="L209" s="5">
        <v>0.73472222222222217</v>
      </c>
      <c r="M209" t="s">
        <v>22</v>
      </c>
      <c r="N209" s="2">
        <v>285.3</v>
      </c>
      <c r="O209" s="2">
        <v>14.265000000000001</v>
      </c>
      <c r="P209" s="3">
        <v>7.8</v>
      </c>
      <c r="Q209" s="4">
        <f>MONTH(Tabla1[[#This Row],[Fecha]])</f>
        <v>3</v>
      </c>
    </row>
    <row r="210" spans="1:17" x14ac:dyDescent="0.25">
      <c r="A210" t="s">
        <v>243</v>
      </c>
      <c r="B210" t="s">
        <v>41</v>
      </c>
      <c r="C210" t="s">
        <v>42</v>
      </c>
      <c r="D210" t="s">
        <v>26</v>
      </c>
      <c r="E210" t="s">
        <v>20</v>
      </c>
      <c r="F210" t="s">
        <v>45</v>
      </c>
      <c r="G210" s="2">
        <v>30.37</v>
      </c>
      <c r="H210" s="4">
        <v>3</v>
      </c>
      <c r="I210" s="2">
        <v>4.5555000000000003</v>
      </c>
      <c r="J210" s="2">
        <v>95.665499999999994</v>
      </c>
      <c r="K210" s="12">
        <v>43552</v>
      </c>
      <c r="L210" s="5">
        <v>0.57013888888888886</v>
      </c>
      <c r="M210" t="s">
        <v>22</v>
      </c>
      <c r="N210" s="2">
        <v>91.11</v>
      </c>
      <c r="O210" s="2">
        <v>4.5555000000000003</v>
      </c>
      <c r="P210" s="3">
        <v>5.0999999999999996</v>
      </c>
      <c r="Q210" s="4">
        <f>MONTH(Tabla1[[#This Row],[Fecha]])</f>
        <v>3</v>
      </c>
    </row>
    <row r="211" spans="1:17" x14ac:dyDescent="0.25">
      <c r="A211" t="s">
        <v>244</v>
      </c>
      <c r="B211" t="s">
        <v>41</v>
      </c>
      <c r="C211" t="s">
        <v>42</v>
      </c>
      <c r="D211" t="s">
        <v>26</v>
      </c>
      <c r="E211" t="s">
        <v>20</v>
      </c>
      <c r="F211" t="s">
        <v>27</v>
      </c>
      <c r="G211" s="2">
        <v>99.73</v>
      </c>
      <c r="H211" s="4">
        <v>9</v>
      </c>
      <c r="I211" s="2">
        <v>44.878500000000003</v>
      </c>
      <c r="J211" s="2">
        <v>942.44849999999997</v>
      </c>
      <c r="K211" s="12">
        <v>43526</v>
      </c>
      <c r="L211" s="5">
        <v>0.8208333333333333</v>
      </c>
      <c r="M211" t="s">
        <v>32</v>
      </c>
      <c r="N211" s="2">
        <v>897.57</v>
      </c>
      <c r="O211" s="2">
        <v>44.878500000000003</v>
      </c>
      <c r="P211" s="3">
        <v>6.5</v>
      </c>
      <c r="Q211" s="4">
        <f>MONTH(Tabla1[[#This Row],[Fecha]])</f>
        <v>3</v>
      </c>
    </row>
    <row r="212" spans="1:17" x14ac:dyDescent="0.25">
      <c r="A212" t="s">
        <v>245</v>
      </c>
      <c r="B212" t="s">
        <v>17</v>
      </c>
      <c r="C212" t="s">
        <v>18</v>
      </c>
      <c r="D212" t="s">
        <v>26</v>
      </c>
      <c r="E212" t="s">
        <v>30</v>
      </c>
      <c r="F212" t="s">
        <v>27</v>
      </c>
      <c r="G212" s="2">
        <v>26.23</v>
      </c>
      <c r="H212" s="4">
        <v>9</v>
      </c>
      <c r="I212" s="2">
        <v>11.8035</v>
      </c>
      <c r="J212" s="2">
        <v>247.87350000000001</v>
      </c>
      <c r="K212" s="12">
        <v>43490</v>
      </c>
      <c r="L212" s="5">
        <v>0.85</v>
      </c>
      <c r="M212" t="s">
        <v>22</v>
      </c>
      <c r="N212" s="2">
        <v>236.07</v>
      </c>
      <c r="O212" s="2">
        <v>11.8035</v>
      </c>
      <c r="P212" s="3">
        <v>5.9</v>
      </c>
      <c r="Q212" s="4">
        <f>MONTH(Tabla1[[#This Row],[Fecha]])</f>
        <v>1</v>
      </c>
    </row>
    <row r="213" spans="1:17" x14ac:dyDescent="0.25">
      <c r="A213" t="s">
        <v>246</v>
      </c>
      <c r="B213" t="s">
        <v>24</v>
      </c>
      <c r="C213" t="s">
        <v>25</v>
      </c>
      <c r="D213" t="s">
        <v>26</v>
      </c>
      <c r="E213" t="s">
        <v>20</v>
      </c>
      <c r="F213" t="s">
        <v>43</v>
      </c>
      <c r="G213" s="2">
        <v>93.26</v>
      </c>
      <c r="H213" s="4">
        <v>9</v>
      </c>
      <c r="I213" s="2">
        <v>41.967000000000006</v>
      </c>
      <c r="J213" s="2">
        <v>881.30700000000002</v>
      </c>
      <c r="K213" s="12">
        <v>43481</v>
      </c>
      <c r="L213" s="5">
        <v>0.75555555555555554</v>
      </c>
      <c r="M213" t="s">
        <v>28</v>
      </c>
      <c r="N213" s="2">
        <v>839.34</v>
      </c>
      <c r="O213" s="2">
        <v>41.966999999999999</v>
      </c>
      <c r="P213" s="3">
        <v>8.8000000000000007</v>
      </c>
      <c r="Q213" s="4">
        <f>MONTH(Tabla1[[#This Row],[Fecha]])</f>
        <v>1</v>
      </c>
    </row>
    <row r="214" spans="1:17" x14ac:dyDescent="0.25">
      <c r="A214" t="s">
        <v>247</v>
      </c>
      <c r="B214" t="s">
        <v>41</v>
      </c>
      <c r="C214" t="s">
        <v>42</v>
      </c>
      <c r="D214" t="s">
        <v>26</v>
      </c>
      <c r="E214" t="s">
        <v>30</v>
      </c>
      <c r="F214" t="s">
        <v>31</v>
      </c>
      <c r="G214" s="2">
        <v>92.36</v>
      </c>
      <c r="H214" s="4">
        <v>5</v>
      </c>
      <c r="I214" s="2">
        <v>23.090000000000003</v>
      </c>
      <c r="J214" s="2">
        <v>484.89</v>
      </c>
      <c r="K214" s="12">
        <v>43544</v>
      </c>
      <c r="L214" s="5">
        <v>0.80347222222222225</v>
      </c>
      <c r="M214" t="s">
        <v>22</v>
      </c>
      <c r="N214" s="2">
        <v>461.8</v>
      </c>
      <c r="O214" s="2">
        <v>23.09</v>
      </c>
      <c r="P214" s="3">
        <v>4.9000000000000004</v>
      </c>
      <c r="Q214" s="4">
        <f>MONTH(Tabla1[[#This Row],[Fecha]])</f>
        <v>3</v>
      </c>
    </row>
    <row r="215" spans="1:17" x14ac:dyDescent="0.25">
      <c r="A215" t="s">
        <v>248</v>
      </c>
      <c r="B215" t="s">
        <v>41</v>
      </c>
      <c r="C215" t="s">
        <v>42</v>
      </c>
      <c r="D215" t="s">
        <v>26</v>
      </c>
      <c r="E215" t="s">
        <v>30</v>
      </c>
      <c r="F215" t="s">
        <v>35</v>
      </c>
      <c r="G215" s="2">
        <v>46.42</v>
      </c>
      <c r="H215" s="4">
        <v>3</v>
      </c>
      <c r="I215" s="2">
        <v>6.9630000000000001</v>
      </c>
      <c r="J215" s="2">
        <v>146.22300000000001</v>
      </c>
      <c r="K215" s="12">
        <v>43469</v>
      </c>
      <c r="L215" s="5">
        <v>0.55833333333333335</v>
      </c>
      <c r="M215" t="s">
        <v>32</v>
      </c>
      <c r="N215" s="2">
        <v>139.26</v>
      </c>
      <c r="O215" s="2">
        <v>6.9630000000000001</v>
      </c>
      <c r="P215" s="3">
        <v>4.4000000000000004</v>
      </c>
      <c r="Q215" s="4">
        <f>MONTH(Tabla1[[#This Row],[Fecha]])</f>
        <v>1</v>
      </c>
    </row>
    <row r="216" spans="1:17" x14ac:dyDescent="0.25">
      <c r="A216" t="s">
        <v>249</v>
      </c>
      <c r="B216" t="s">
        <v>41</v>
      </c>
      <c r="C216" t="s">
        <v>42</v>
      </c>
      <c r="D216" t="s">
        <v>19</v>
      </c>
      <c r="E216" t="s">
        <v>20</v>
      </c>
      <c r="F216" t="s">
        <v>35</v>
      </c>
      <c r="G216" s="2">
        <v>29.61</v>
      </c>
      <c r="H216" s="4">
        <v>7</v>
      </c>
      <c r="I216" s="2">
        <v>10.3635</v>
      </c>
      <c r="J216" s="2">
        <v>217.6335</v>
      </c>
      <c r="K216" s="12">
        <v>43535</v>
      </c>
      <c r="L216" s="5">
        <v>0.66180555555555554</v>
      </c>
      <c r="M216" t="s">
        <v>28</v>
      </c>
      <c r="N216" s="2">
        <v>207.27</v>
      </c>
      <c r="O216" s="2">
        <v>10.3635</v>
      </c>
      <c r="P216" s="3">
        <v>6.5</v>
      </c>
      <c r="Q216" s="4">
        <f>MONTH(Tabla1[[#This Row],[Fecha]])</f>
        <v>3</v>
      </c>
    </row>
    <row r="217" spans="1:17" x14ac:dyDescent="0.25">
      <c r="A217" t="s">
        <v>250</v>
      </c>
      <c r="B217" t="s">
        <v>17</v>
      </c>
      <c r="C217" t="s">
        <v>18</v>
      </c>
      <c r="D217" t="s">
        <v>26</v>
      </c>
      <c r="E217" t="s">
        <v>30</v>
      </c>
      <c r="F217" t="s">
        <v>31</v>
      </c>
      <c r="G217" s="2">
        <v>18.28</v>
      </c>
      <c r="H217" s="4">
        <v>1</v>
      </c>
      <c r="I217" s="2">
        <v>0.91400000000000015</v>
      </c>
      <c r="J217" s="2">
        <v>19.193999999999999</v>
      </c>
      <c r="K217" s="12">
        <v>43546</v>
      </c>
      <c r="L217" s="5">
        <v>0.62847222222222221</v>
      </c>
      <c r="M217" t="s">
        <v>32</v>
      </c>
      <c r="N217" s="2">
        <v>18.28</v>
      </c>
      <c r="O217" s="2">
        <v>0.91400000000000003</v>
      </c>
      <c r="P217" s="3">
        <v>8.3000000000000007</v>
      </c>
      <c r="Q217" s="4">
        <f>MONTH(Tabla1[[#This Row],[Fecha]])</f>
        <v>3</v>
      </c>
    </row>
    <row r="218" spans="1:17" x14ac:dyDescent="0.25">
      <c r="A218" t="s">
        <v>251</v>
      </c>
      <c r="B218" t="s">
        <v>41</v>
      </c>
      <c r="C218" t="s">
        <v>42</v>
      </c>
      <c r="D218" t="s">
        <v>26</v>
      </c>
      <c r="E218" t="s">
        <v>20</v>
      </c>
      <c r="F218" t="s">
        <v>35</v>
      </c>
      <c r="G218" s="2">
        <v>24.77</v>
      </c>
      <c r="H218" s="4">
        <v>5</v>
      </c>
      <c r="I218" s="2">
        <v>6.1924999999999999</v>
      </c>
      <c r="J218" s="2">
        <v>130.04249999999999</v>
      </c>
      <c r="K218" s="12">
        <v>43548</v>
      </c>
      <c r="L218" s="5">
        <v>0.76874999999999993</v>
      </c>
      <c r="M218" t="s">
        <v>28</v>
      </c>
      <c r="N218" s="2">
        <v>123.85</v>
      </c>
      <c r="O218" s="2">
        <v>6.1924999999999999</v>
      </c>
      <c r="P218" s="3">
        <v>8.5</v>
      </c>
      <c r="Q218" s="4">
        <f>MONTH(Tabla1[[#This Row],[Fecha]])</f>
        <v>3</v>
      </c>
    </row>
    <row r="219" spans="1:17" x14ac:dyDescent="0.25">
      <c r="A219" t="s">
        <v>252</v>
      </c>
      <c r="B219" t="s">
        <v>17</v>
      </c>
      <c r="C219" t="s">
        <v>18</v>
      </c>
      <c r="D219" t="s">
        <v>19</v>
      </c>
      <c r="E219" t="s">
        <v>20</v>
      </c>
      <c r="F219" t="s">
        <v>27</v>
      </c>
      <c r="G219" s="2">
        <v>94.64</v>
      </c>
      <c r="H219" s="4">
        <v>3</v>
      </c>
      <c r="I219" s="2">
        <v>14.196000000000002</v>
      </c>
      <c r="J219" s="2">
        <v>298.11599999999999</v>
      </c>
      <c r="K219" s="12">
        <v>43517</v>
      </c>
      <c r="L219" s="5">
        <v>0.70486111111111116</v>
      </c>
      <c r="M219" t="s">
        <v>28</v>
      </c>
      <c r="N219" s="2">
        <v>283.92</v>
      </c>
      <c r="O219" s="2">
        <v>14.196</v>
      </c>
      <c r="P219" s="3">
        <v>5.5</v>
      </c>
      <c r="Q219" s="4">
        <f>MONTH(Tabla1[[#This Row],[Fecha]])</f>
        <v>2</v>
      </c>
    </row>
    <row r="220" spans="1:17" x14ac:dyDescent="0.25">
      <c r="A220" t="s">
        <v>253</v>
      </c>
      <c r="B220" t="s">
        <v>41</v>
      </c>
      <c r="C220" t="s">
        <v>42</v>
      </c>
      <c r="D220" t="s">
        <v>26</v>
      </c>
      <c r="E220" t="s">
        <v>30</v>
      </c>
      <c r="F220" t="s">
        <v>45</v>
      </c>
      <c r="G220" s="2">
        <v>94.87</v>
      </c>
      <c r="H220" s="4">
        <v>8</v>
      </c>
      <c r="I220" s="2">
        <v>37.948</v>
      </c>
      <c r="J220" s="2">
        <v>796.90800000000002</v>
      </c>
      <c r="K220" s="12">
        <v>43508</v>
      </c>
      <c r="L220" s="5">
        <v>0.54027777777777775</v>
      </c>
      <c r="M220" t="s">
        <v>22</v>
      </c>
      <c r="N220" s="2">
        <v>758.96</v>
      </c>
      <c r="O220" s="2">
        <v>37.948</v>
      </c>
      <c r="P220" s="3">
        <v>8.6999999999999993</v>
      </c>
      <c r="Q220" s="4">
        <f>MONTH(Tabla1[[#This Row],[Fecha]])</f>
        <v>2</v>
      </c>
    </row>
    <row r="221" spans="1:17" x14ac:dyDescent="0.25">
      <c r="A221" t="s">
        <v>254</v>
      </c>
      <c r="B221" t="s">
        <v>41</v>
      </c>
      <c r="C221" t="s">
        <v>42</v>
      </c>
      <c r="D221" t="s">
        <v>26</v>
      </c>
      <c r="E221" t="s">
        <v>20</v>
      </c>
      <c r="F221" t="s">
        <v>43</v>
      </c>
      <c r="G221" s="2">
        <v>57.34</v>
      </c>
      <c r="H221" s="4">
        <v>3</v>
      </c>
      <c r="I221" s="2">
        <v>8.6010000000000009</v>
      </c>
      <c r="J221" s="2">
        <v>180.62100000000001</v>
      </c>
      <c r="K221" s="12">
        <v>43534</v>
      </c>
      <c r="L221" s="5">
        <v>0.7909722222222223</v>
      </c>
      <c r="M221" t="s">
        <v>32</v>
      </c>
      <c r="N221" s="2">
        <v>172.02</v>
      </c>
      <c r="O221" s="2">
        <v>8.6010000000000009</v>
      </c>
      <c r="P221" s="3">
        <v>7.9</v>
      </c>
      <c r="Q221" s="4">
        <f>MONTH(Tabla1[[#This Row],[Fecha]])</f>
        <v>3</v>
      </c>
    </row>
    <row r="222" spans="1:17" x14ac:dyDescent="0.25">
      <c r="A222" t="s">
        <v>255</v>
      </c>
      <c r="B222" t="s">
        <v>41</v>
      </c>
      <c r="C222" t="s">
        <v>42</v>
      </c>
      <c r="D222" t="s">
        <v>26</v>
      </c>
      <c r="E222" t="s">
        <v>30</v>
      </c>
      <c r="F222" t="s">
        <v>27</v>
      </c>
      <c r="G222" s="2">
        <v>45.35</v>
      </c>
      <c r="H222" s="4">
        <v>6</v>
      </c>
      <c r="I222" s="2">
        <v>13.605000000000002</v>
      </c>
      <c r="J222" s="2">
        <v>285.70499999999998</v>
      </c>
      <c r="K222" s="12">
        <v>43496</v>
      </c>
      <c r="L222" s="5">
        <v>0.57222222222222219</v>
      </c>
      <c r="M222" t="s">
        <v>22</v>
      </c>
      <c r="N222" s="2">
        <v>272.10000000000002</v>
      </c>
      <c r="O222" s="2">
        <v>13.605</v>
      </c>
      <c r="P222" s="3">
        <v>6.1</v>
      </c>
      <c r="Q222" s="4">
        <f>MONTH(Tabla1[[#This Row],[Fecha]])</f>
        <v>1</v>
      </c>
    </row>
    <row r="223" spans="1:17" x14ac:dyDescent="0.25">
      <c r="A223" t="s">
        <v>256</v>
      </c>
      <c r="B223" t="s">
        <v>41</v>
      </c>
      <c r="C223" t="s">
        <v>42</v>
      </c>
      <c r="D223" t="s">
        <v>26</v>
      </c>
      <c r="E223" t="s">
        <v>30</v>
      </c>
      <c r="F223" t="s">
        <v>43</v>
      </c>
      <c r="G223" s="2">
        <v>62.08</v>
      </c>
      <c r="H223" s="4">
        <v>7</v>
      </c>
      <c r="I223" s="2">
        <v>21.728000000000002</v>
      </c>
      <c r="J223" s="2">
        <v>456.28800000000001</v>
      </c>
      <c r="K223" s="12">
        <v>43530</v>
      </c>
      <c r="L223" s="5">
        <v>0.57361111111111118</v>
      </c>
      <c r="M223" t="s">
        <v>22</v>
      </c>
      <c r="N223" s="2">
        <v>434.56</v>
      </c>
      <c r="O223" s="2">
        <v>21.728000000000002</v>
      </c>
      <c r="P223" s="3">
        <v>5.4</v>
      </c>
      <c r="Q223" s="4">
        <f>MONTH(Tabla1[[#This Row],[Fecha]])</f>
        <v>3</v>
      </c>
    </row>
    <row r="224" spans="1:17" x14ac:dyDescent="0.25">
      <c r="A224" t="s">
        <v>257</v>
      </c>
      <c r="B224" t="s">
        <v>24</v>
      </c>
      <c r="C224" t="s">
        <v>25</v>
      </c>
      <c r="D224" t="s">
        <v>26</v>
      </c>
      <c r="E224" t="s">
        <v>30</v>
      </c>
      <c r="F224" t="s">
        <v>27</v>
      </c>
      <c r="G224" s="2">
        <v>11.81</v>
      </c>
      <c r="H224" s="4">
        <v>5</v>
      </c>
      <c r="I224" s="2">
        <v>2.9525000000000006</v>
      </c>
      <c r="J224" s="2">
        <v>62.002499999999998</v>
      </c>
      <c r="K224" s="12">
        <v>43513</v>
      </c>
      <c r="L224" s="5">
        <v>0.75416666666666676</v>
      </c>
      <c r="M224" t="s">
        <v>28</v>
      </c>
      <c r="N224" s="2">
        <v>59.05</v>
      </c>
      <c r="O224" s="2">
        <v>2.9525000000000001</v>
      </c>
      <c r="P224" s="3">
        <v>9.4</v>
      </c>
      <c r="Q224" s="4">
        <f>MONTH(Tabla1[[#This Row],[Fecha]])</f>
        <v>2</v>
      </c>
    </row>
    <row r="225" spans="1:17" x14ac:dyDescent="0.25">
      <c r="A225" t="s">
        <v>258</v>
      </c>
      <c r="B225" t="s">
        <v>24</v>
      </c>
      <c r="C225" t="s">
        <v>25</v>
      </c>
      <c r="D225" t="s">
        <v>19</v>
      </c>
      <c r="E225" t="s">
        <v>20</v>
      </c>
      <c r="F225" t="s">
        <v>45</v>
      </c>
      <c r="G225" s="2">
        <v>12.54</v>
      </c>
      <c r="H225" s="4">
        <v>1</v>
      </c>
      <c r="I225" s="2">
        <v>0.627</v>
      </c>
      <c r="J225" s="2">
        <v>13.167</v>
      </c>
      <c r="K225" s="12">
        <v>43517</v>
      </c>
      <c r="L225" s="5">
        <v>0.52638888888888891</v>
      </c>
      <c r="M225" t="s">
        <v>28</v>
      </c>
      <c r="N225" s="2">
        <v>12.54</v>
      </c>
      <c r="O225" s="2">
        <v>0.627</v>
      </c>
      <c r="P225" s="3">
        <v>8.1999999999999993</v>
      </c>
      <c r="Q225" s="4">
        <f>MONTH(Tabla1[[#This Row],[Fecha]])</f>
        <v>2</v>
      </c>
    </row>
    <row r="226" spans="1:17" x14ac:dyDescent="0.25">
      <c r="A226" t="s">
        <v>259</v>
      </c>
      <c r="B226" t="s">
        <v>17</v>
      </c>
      <c r="C226" t="s">
        <v>18</v>
      </c>
      <c r="D226" t="s">
        <v>26</v>
      </c>
      <c r="E226" t="s">
        <v>30</v>
      </c>
      <c r="F226" t="s">
        <v>43</v>
      </c>
      <c r="G226" s="2">
        <v>43.25</v>
      </c>
      <c r="H226" s="4">
        <v>2</v>
      </c>
      <c r="I226" s="2">
        <v>4.3250000000000002</v>
      </c>
      <c r="J226" s="2">
        <v>90.825000000000003</v>
      </c>
      <c r="K226" s="12">
        <v>43544</v>
      </c>
      <c r="L226" s="5">
        <v>0.66388888888888886</v>
      </c>
      <c r="M226" t="s">
        <v>28</v>
      </c>
      <c r="N226" s="2">
        <v>86.5</v>
      </c>
      <c r="O226" s="2">
        <v>4.3250000000000002</v>
      </c>
      <c r="P226" s="3">
        <v>6.2</v>
      </c>
      <c r="Q226" s="4">
        <f>MONTH(Tabla1[[#This Row],[Fecha]])</f>
        <v>3</v>
      </c>
    </row>
    <row r="227" spans="1:17" x14ac:dyDescent="0.25">
      <c r="A227" t="s">
        <v>260</v>
      </c>
      <c r="B227" t="s">
        <v>24</v>
      </c>
      <c r="C227" t="s">
        <v>25</v>
      </c>
      <c r="D227" t="s">
        <v>19</v>
      </c>
      <c r="E227" t="s">
        <v>20</v>
      </c>
      <c r="F227" t="s">
        <v>35</v>
      </c>
      <c r="G227" s="2">
        <v>87.16</v>
      </c>
      <c r="H227" s="4">
        <v>2</v>
      </c>
      <c r="I227" s="2">
        <v>8.7159999999999993</v>
      </c>
      <c r="J227" s="2">
        <v>183.036</v>
      </c>
      <c r="K227" s="12">
        <v>43476</v>
      </c>
      <c r="L227" s="5">
        <v>0.60347222222222219</v>
      </c>
      <c r="M227" t="s">
        <v>32</v>
      </c>
      <c r="N227" s="2">
        <v>174.32</v>
      </c>
      <c r="O227" s="2">
        <v>8.7159999999999993</v>
      </c>
      <c r="P227" s="3">
        <v>9.6999999999999993</v>
      </c>
      <c r="Q227" s="4">
        <f>MONTH(Tabla1[[#This Row],[Fecha]])</f>
        <v>1</v>
      </c>
    </row>
    <row r="228" spans="1:17" x14ac:dyDescent="0.25">
      <c r="A228" t="s">
        <v>261</v>
      </c>
      <c r="B228" t="s">
        <v>41</v>
      </c>
      <c r="C228" t="s">
        <v>42</v>
      </c>
      <c r="D228" t="s">
        <v>19</v>
      </c>
      <c r="E228" t="s">
        <v>30</v>
      </c>
      <c r="F228" t="s">
        <v>21</v>
      </c>
      <c r="G228" s="2">
        <v>69.37</v>
      </c>
      <c r="H228" s="4">
        <v>9</v>
      </c>
      <c r="I228" s="2">
        <v>31.216500000000003</v>
      </c>
      <c r="J228" s="2">
        <v>655.54650000000004</v>
      </c>
      <c r="K228" s="12">
        <v>43491</v>
      </c>
      <c r="L228" s="5">
        <v>0.80138888888888893</v>
      </c>
      <c r="M228" t="s">
        <v>22</v>
      </c>
      <c r="N228" s="2">
        <v>624.33000000000004</v>
      </c>
      <c r="O228" s="2">
        <v>31.2165</v>
      </c>
      <c r="P228" s="3">
        <v>4</v>
      </c>
      <c r="Q228" s="4">
        <f>MONTH(Tabla1[[#This Row],[Fecha]])</f>
        <v>1</v>
      </c>
    </row>
    <row r="229" spans="1:17" x14ac:dyDescent="0.25">
      <c r="A229" t="s">
        <v>262</v>
      </c>
      <c r="B229" t="s">
        <v>24</v>
      </c>
      <c r="C229" t="s">
        <v>25</v>
      </c>
      <c r="D229" t="s">
        <v>19</v>
      </c>
      <c r="E229" t="s">
        <v>30</v>
      </c>
      <c r="F229" t="s">
        <v>27</v>
      </c>
      <c r="G229" s="2">
        <v>37.06</v>
      </c>
      <c r="H229" s="4">
        <v>4</v>
      </c>
      <c r="I229" s="2">
        <v>7.4120000000000008</v>
      </c>
      <c r="J229" s="2">
        <v>155.65199999999999</v>
      </c>
      <c r="K229" s="12">
        <v>43496</v>
      </c>
      <c r="L229" s="5">
        <v>0.68333333333333324</v>
      </c>
      <c r="M229" t="s">
        <v>22</v>
      </c>
      <c r="N229" s="2">
        <v>148.24</v>
      </c>
      <c r="O229" s="2">
        <v>7.4119999999999999</v>
      </c>
      <c r="P229" s="3">
        <v>9.6999999999999993</v>
      </c>
      <c r="Q229" s="4">
        <f>MONTH(Tabla1[[#This Row],[Fecha]])</f>
        <v>1</v>
      </c>
    </row>
    <row r="230" spans="1:17" x14ac:dyDescent="0.25">
      <c r="A230" t="s">
        <v>263</v>
      </c>
      <c r="B230" t="s">
        <v>41</v>
      </c>
      <c r="C230" t="s">
        <v>42</v>
      </c>
      <c r="D230" t="s">
        <v>19</v>
      </c>
      <c r="E230" t="s">
        <v>20</v>
      </c>
      <c r="F230" t="s">
        <v>27</v>
      </c>
      <c r="G230" s="2">
        <v>90.7</v>
      </c>
      <c r="H230" s="4">
        <v>6</v>
      </c>
      <c r="I230" s="2">
        <v>27.210000000000004</v>
      </c>
      <c r="J230" s="2">
        <v>571.41</v>
      </c>
      <c r="K230" s="12">
        <v>43522</v>
      </c>
      <c r="L230" s="5">
        <v>0.45277777777777778</v>
      </c>
      <c r="M230" t="s">
        <v>28</v>
      </c>
      <c r="N230" s="2">
        <v>544.20000000000005</v>
      </c>
      <c r="O230" s="2">
        <v>27.21</v>
      </c>
      <c r="P230" s="3">
        <v>5.3</v>
      </c>
      <c r="Q230" s="4">
        <f>MONTH(Tabla1[[#This Row],[Fecha]])</f>
        <v>2</v>
      </c>
    </row>
    <row r="231" spans="1:17" x14ac:dyDescent="0.25">
      <c r="A231" t="s">
        <v>264</v>
      </c>
      <c r="B231" t="s">
        <v>17</v>
      </c>
      <c r="C231" t="s">
        <v>18</v>
      </c>
      <c r="D231" t="s">
        <v>26</v>
      </c>
      <c r="E231" t="s">
        <v>20</v>
      </c>
      <c r="F231" t="s">
        <v>31</v>
      </c>
      <c r="G231" s="2">
        <v>63.42</v>
      </c>
      <c r="H231" s="4">
        <v>8</v>
      </c>
      <c r="I231" s="2">
        <v>25.368000000000002</v>
      </c>
      <c r="J231" s="2">
        <v>532.72799999999995</v>
      </c>
      <c r="K231" s="12">
        <v>43535</v>
      </c>
      <c r="L231" s="5">
        <v>0.53819444444444442</v>
      </c>
      <c r="M231" t="s">
        <v>22</v>
      </c>
      <c r="N231" s="2">
        <v>507.36</v>
      </c>
      <c r="O231" s="2">
        <v>25.367999999999999</v>
      </c>
      <c r="P231" s="3">
        <v>7.4</v>
      </c>
      <c r="Q231" s="4">
        <f>MONTH(Tabla1[[#This Row],[Fecha]])</f>
        <v>3</v>
      </c>
    </row>
    <row r="232" spans="1:17" x14ac:dyDescent="0.25">
      <c r="A232" t="s">
        <v>265</v>
      </c>
      <c r="B232" t="s">
        <v>41</v>
      </c>
      <c r="C232" t="s">
        <v>42</v>
      </c>
      <c r="D232" t="s">
        <v>26</v>
      </c>
      <c r="E232" t="s">
        <v>20</v>
      </c>
      <c r="F232" t="s">
        <v>45</v>
      </c>
      <c r="G232" s="2">
        <v>81.37</v>
      </c>
      <c r="H232" s="4">
        <v>2</v>
      </c>
      <c r="I232" s="2">
        <v>8.1370000000000005</v>
      </c>
      <c r="J232" s="2">
        <v>170.87700000000001</v>
      </c>
      <c r="K232" s="12">
        <v>43491</v>
      </c>
      <c r="L232" s="5">
        <v>0.81111111111111101</v>
      </c>
      <c r="M232" t="s">
        <v>28</v>
      </c>
      <c r="N232" s="2">
        <v>162.74</v>
      </c>
      <c r="O232" s="2">
        <v>8.1370000000000005</v>
      </c>
      <c r="P232" s="3">
        <v>6.5</v>
      </c>
      <c r="Q232" s="4">
        <f>MONTH(Tabla1[[#This Row],[Fecha]])</f>
        <v>1</v>
      </c>
    </row>
    <row r="233" spans="1:17" x14ac:dyDescent="0.25">
      <c r="A233" t="s">
        <v>266</v>
      </c>
      <c r="B233" t="s">
        <v>41</v>
      </c>
      <c r="C233" t="s">
        <v>42</v>
      </c>
      <c r="D233" t="s">
        <v>19</v>
      </c>
      <c r="E233" t="s">
        <v>20</v>
      </c>
      <c r="F233" t="s">
        <v>27</v>
      </c>
      <c r="G233" s="2">
        <v>10.59</v>
      </c>
      <c r="H233" s="4">
        <v>3</v>
      </c>
      <c r="I233" s="2">
        <v>1.5885</v>
      </c>
      <c r="J233" s="2">
        <v>33.358499999999999</v>
      </c>
      <c r="K233" s="12">
        <v>43536</v>
      </c>
      <c r="L233" s="5">
        <v>0.57777777777777783</v>
      </c>
      <c r="M233" t="s">
        <v>32</v>
      </c>
      <c r="N233" s="2">
        <v>31.77</v>
      </c>
      <c r="O233" s="2">
        <v>1.5885</v>
      </c>
      <c r="P233" s="3">
        <v>8.6999999999999993</v>
      </c>
      <c r="Q233" s="4">
        <f>MONTH(Tabla1[[#This Row],[Fecha]])</f>
        <v>3</v>
      </c>
    </row>
    <row r="234" spans="1:17" x14ac:dyDescent="0.25">
      <c r="A234" t="s">
        <v>267</v>
      </c>
      <c r="B234" t="s">
        <v>41</v>
      </c>
      <c r="C234" t="s">
        <v>42</v>
      </c>
      <c r="D234" t="s">
        <v>26</v>
      </c>
      <c r="E234" t="s">
        <v>20</v>
      </c>
      <c r="F234" t="s">
        <v>21</v>
      </c>
      <c r="G234" s="2">
        <v>84.09</v>
      </c>
      <c r="H234" s="4">
        <v>9</v>
      </c>
      <c r="I234" s="2">
        <v>37.840500000000006</v>
      </c>
      <c r="J234" s="2">
        <v>794.65049999999997</v>
      </c>
      <c r="K234" s="12">
        <v>43507</v>
      </c>
      <c r="L234" s="5">
        <v>0.45416666666666666</v>
      </c>
      <c r="M234" t="s">
        <v>28</v>
      </c>
      <c r="N234" s="2">
        <v>756.81</v>
      </c>
      <c r="O234" s="2">
        <v>37.840499999999999</v>
      </c>
      <c r="P234" s="3">
        <v>8</v>
      </c>
      <c r="Q234" s="4">
        <f>MONTH(Tabla1[[#This Row],[Fecha]])</f>
        <v>2</v>
      </c>
    </row>
    <row r="235" spans="1:17" x14ac:dyDescent="0.25">
      <c r="A235" t="s">
        <v>268</v>
      </c>
      <c r="B235" t="s">
        <v>41</v>
      </c>
      <c r="C235" t="s">
        <v>42</v>
      </c>
      <c r="D235" t="s">
        <v>19</v>
      </c>
      <c r="E235" t="s">
        <v>30</v>
      </c>
      <c r="F235" t="s">
        <v>45</v>
      </c>
      <c r="G235" s="2">
        <v>73.819999999999993</v>
      </c>
      <c r="H235" s="4">
        <v>4</v>
      </c>
      <c r="I235" s="2">
        <v>14.763999999999999</v>
      </c>
      <c r="J235" s="2">
        <v>310.04399999999998</v>
      </c>
      <c r="K235" s="12">
        <v>43517</v>
      </c>
      <c r="L235" s="5">
        <v>0.7715277777777777</v>
      </c>
      <c r="M235" t="s">
        <v>28</v>
      </c>
      <c r="N235" s="2">
        <v>295.27999999999997</v>
      </c>
      <c r="O235" s="2">
        <v>14.763999999999999</v>
      </c>
      <c r="P235" s="3">
        <v>6.7</v>
      </c>
      <c r="Q235" s="4">
        <f>MONTH(Tabla1[[#This Row],[Fecha]])</f>
        <v>2</v>
      </c>
    </row>
    <row r="236" spans="1:17" x14ac:dyDescent="0.25">
      <c r="A236" t="s">
        <v>269</v>
      </c>
      <c r="B236" t="s">
        <v>17</v>
      </c>
      <c r="C236" t="s">
        <v>18</v>
      </c>
      <c r="D236" t="s">
        <v>19</v>
      </c>
      <c r="E236" t="s">
        <v>30</v>
      </c>
      <c r="F236" t="s">
        <v>21</v>
      </c>
      <c r="G236" s="2">
        <v>51.94</v>
      </c>
      <c r="H236" s="4">
        <v>10</v>
      </c>
      <c r="I236" s="2">
        <v>25.97</v>
      </c>
      <c r="J236" s="2">
        <v>545.37</v>
      </c>
      <c r="K236" s="12">
        <v>43533</v>
      </c>
      <c r="L236" s="5">
        <v>0.76666666666666661</v>
      </c>
      <c r="M236" t="s">
        <v>22</v>
      </c>
      <c r="N236" s="2">
        <v>519.4</v>
      </c>
      <c r="O236" s="2">
        <v>25.97</v>
      </c>
      <c r="P236" s="3">
        <v>6.5</v>
      </c>
      <c r="Q236" s="4">
        <f>MONTH(Tabla1[[#This Row],[Fecha]])</f>
        <v>3</v>
      </c>
    </row>
    <row r="237" spans="1:17" x14ac:dyDescent="0.25">
      <c r="A237" t="s">
        <v>270</v>
      </c>
      <c r="B237" t="s">
        <v>17</v>
      </c>
      <c r="C237" t="s">
        <v>18</v>
      </c>
      <c r="D237" t="s">
        <v>26</v>
      </c>
      <c r="E237" t="s">
        <v>20</v>
      </c>
      <c r="F237" t="s">
        <v>35</v>
      </c>
      <c r="G237" s="2">
        <v>93.14</v>
      </c>
      <c r="H237" s="4">
        <v>2</v>
      </c>
      <c r="I237" s="2">
        <v>9.3140000000000001</v>
      </c>
      <c r="J237" s="2">
        <v>195.59399999999999</v>
      </c>
      <c r="K237" s="12">
        <v>43485</v>
      </c>
      <c r="L237" s="5">
        <v>0.75624999999999998</v>
      </c>
      <c r="M237" t="s">
        <v>22</v>
      </c>
      <c r="N237" s="2">
        <v>186.28</v>
      </c>
      <c r="O237" s="2">
        <v>9.3140000000000001</v>
      </c>
      <c r="P237" s="3">
        <v>4.0999999999999996</v>
      </c>
      <c r="Q237" s="4">
        <f>MONTH(Tabla1[[#This Row],[Fecha]])</f>
        <v>1</v>
      </c>
    </row>
    <row r="238" spans="1:17" x14ac:dyDescent="0.25">
      <c r="A238" t="s">
        <v>271</v>
      </c>
      <c r="B238" t="s">
        <v>24</v>
      </c>
      <c r="C238" t="s">
        <v>25</v>
      </c>
      <c r="D238" t="s">
        <v>26</v>
      </c>
      <c r="E238" t="s">
        <v>30</v>
      </c>
      <c r="F238" t="s">
        <v>21</v>
      </c>
      <c r="G238" s="2">
        <v>17.41</v>
      </c>
      <c r="H238" s="4">
        <v>5</v>
      </c>
      <c r="I238" s="2">
        <v>4.3525</v>
      </c>
      <c r="J238" s="2">
        <v>91.402500000000003</v>
      </c>
      <c r="K238" s="12">
        <v>43493</v>
      </c>
      <c r="L238" s="5">
        <v>0.63611111111111118</v>
      </c>
      <c r="M238" t="s">
        <v>32</v>
      </c>
      <c r="N238" s="2">
        <v>87.05</v>
      </c>
      <c r="O238" s="2">
        <v>4.3525</v>
      </c>
      <c r="P238" s="3">
        <v>4.9000000000000004</v>
      </c>
      <c r="Q238" s="4">
        <f>MONTH(Tabla1[[#This Row],[Fecha]])</f>
        <v>1</v>
      </c>
    </row>
    <row r="239" spans="1:17" x14ac:dyDescent="0.25">
      <c r="A239" t="s">
        <v>272</v>
      </c>
      <c r="B239" t="s">
        <v>24</v>
      </c>
      <c r="C239" t="s">
        <v>25</v>
      </c>
      <c r="D239" t="s">
        <v>19</v>
      </c>
      <c r="E239" t="s">
        <v>20</v>
      </c>
      <c r="F239" t="s">
        <v>45</v>
      </c>
      <c r="G239" s="2">
        <v>44.22</v>
      </c>
      <c r="H239" s="4">
        <v>5</v>
      </c>
      <c r="I239" s="2">
        <v>11.055</v>
      </c>
      <c r="J239" s="2">
        <v>232.155</v>
      </c>
      <c r="K239" s="12">
        <v>43529</v>
      </c>
      <c r="L239" s="5">
        <v>0.71319444444444446</v>
      </c>
      <c r="M239" t="s">
        <v>32</v>
      </c>
      <c r="N239" s="2">
        <v>221.1</v>
      </c>
      <c r="O239" s="2">
        <v>11.055</v>
      </c>
      <c r="P239" s="3">
        <v>8.6</v>
      </c>
      <c r="Q239" s="4">
        <f>MONTH(Tabla1[[#This Row],[Fecha]])</f>
        <v>3</v>
      </c>
    </row>
    <row r="240" spans="1:17" x14ac:dyDescent="0.25">
      <c r="A240" t="s">
        <v>273</v>
      </c>
      <c r="B240" t="s">
        <v>41</v>
      </c>
      <c r="C240" t="s">
        <v>42</v>
      </c>
      <c r="D240" t="s">
        <v>19</v>
      </c>
      <c r="E240" t="s">
        <v>20</v>
      </c>
      <c r="F240" t="s">
        <v>27</v>
      </c>
      <c r="G240" s="2">
        <v>13.22</v>
      </c>
      <c r="H240" s="4">
        <v>5</v>
      </c>
      <c r="I240" s="2">
        <v>3.3050000000000006</v>
      </c>
      <c r="J240" s="2">
        <v>69.405000000000001</v>
      </c>
      <c r="K240" s="12">
        <v>43526</v>
      </c>
      <c r="L240" s="5">
        <v>0.80972222222222223</v>
      </c>
      <c r="M240" t="s">
        <v>28</v>
      </c>
      <c r="N240" s="2">
        <v>66.099999999999994</v>
      </c>
      <c r="O240" s="2">
        <v>3.3050000000000002</v>
      </c>
      <c r="P240" s="3">
        <v>4.3</v>
      </c>
      <c r="Q240" s="4">
        <f>MONTH(Tabla1[[#This Row],[Fecha]])</f>
        <v>3</v>
      </c>
    </row>
    <row r="241" spans="1:17" x14ac:dyDescent="0.25">
      <c r="A241" t="s">
        <v>274</v>
      </c>
      <c r="B241" t="s">
        <v>17</v>
      </c>
      <c r="C241" t="s">
        <v>18</v>
      </c>
      <c r="D241" t="s">
        <v>26</v>
      </c>
      <c r="E241" t="s">
        <v>30</v>
      </c>
      <c r="F241" t="s">
        <v>45</v>
      </c>
      <c r="G241" s="2">
        <v>89.69</v>
      </c>
      <c r="H241" s="4">
        <v>1</v>
      </c>
      <c r="I241" s="2">
        <v>4.4844999999999997</v>
      </c>
      <c r="J241" s="2">
        <v>94.174499999999995</v>
      </c>
      <c r="K241" s="12">
        <v>43476</v>
      </c>
      <c r="L241" s="5">
        <v>0.47222222222222227</v>
      </c>
      <c r="M241" t="s">
        <v>22</v>
      </c>
      <c r="N241" s="2">
        <v>89.69</v>
      </c>
      <c r="O241" s="2">
        <v>4.4844999999999997</v>
      </c>
      <c r="P241" s="3">
        <v>4.9000000000000004</v>
      </c>
      <c r="Q241" s="4">
        <f>MONTH(Tabla1[[#This Row],[Fecha]])</f>
        <v>1</v>
      </c>
    </row>
    <row r="242" spans="1:17" x14ac:dyDescent="0.25">
      <c r="A242" t="s">
        <v>275</v>
      </c>
      <c r="B242" t="s">
        <v>17</v>
      </c>
      <c r="C242" t="s">
        <v>18</v>
      </c>
      <c r="D242" t="s">
        <v>26</v>
      </c>
      <c r="E242" t="s">
        <v>30</v>
      </c>
      <c r="F242" t="s">
        <v>43</v>
      </c>
      <c r="G242" s="2">
        <v>24.94</v>
      </c>
      <c r="H242" s="4">
        <v>9</v>
      </c>
      <c r="I242" s="2">
        <v>11.223000000000001</v>
      </c>
      <c r="J242" s="2">
        <v>235.68299999999999</v>
      </c>
      <c r="K242" s="12">
        <v>43476</v>
      </c>
      <c r="L242" s="5">
        <v>0.7006944444444444</v>
      </c>
      <c r="M242" t="s">
        <v>32</v>
      </c>
      <c r="N242" s="2">
        <v>224.46</v>
      </c>
      <c r="O242" s="2">
        <v>11.223000000000001</v>
      </c>
      <c r="P242" s="3">
        <v>5.6</v>
      </c>
      <c r="Q242" s="4">
        <f>MONTH(Tabla1[[#This Row],[Fecha]])</f>
        <v>1</v>
      </c>
    </row>
    <row r="243" spans="1:17" x14ac:dyDescent="0.25">
      <c r="A243" t="s">
        <v>276</v>
      </c>
      <c r="B243" t="s">
        <v>17</v>
      </c>
      <c r="C243" t="s">
        <v>18</v>
      </c>
      <c r="D243" t="s">
        <v>26</v>
      </c>
      <c r="E243" t="s">
        <v>30</v>
      </c>
      <c r="F243" t="s">
        <v>21</v>
      </c>
      <c r="G243" s="2">
        <v>59.77</v>
      </c>
      <c r="H243" s="4">
        <v>2</v>
      </c>
      <c r="I243" s="2">
        <v>5.9770000000000003</v>
      </c>
      <c r="J243" s="2">
        <v>125.517</v>
      </c>
      <c r="K243" s="12">
        <v>43535</v>
      </c>
      <c r="L243" s="5">
        <v>0.50069444444444444</v>
      </c>
      <c r="M243" t="s">
        <v>32</v>
      </c>
      <c r="N243" s="2">
        <v>119.54</v>
      </c>
      <c r="O243" s="2">
        <v>5.9770000000000003</v>
      </c>
      <c r="P243" s="3">
        <v>5.8</v>
      </c>
      <c r="Q243" s="4">
        <f>MONTH(Tabla1[[#This Row],[Fecha]])</f>
        <v>3</v>
      </c>
    </row>
    <row r="244" spans="1:17" x14ac:dyDescent="0.25">
      <c r="A244" t="s">
        <v>277</v>
      </c>
      <c r="B244" t="s">
        <v>24</v>
      </c>
      <c r="C244" t="s">
        <v>25</v>
      </c>
      <c r="D244" t="s">
        <v>19</v>
      </c>
      <c r="E244" t="s">
        <v>30</v>
      </c>
      <c r="F244" t="s">
        <v>45</v>
      </c>
      <c r="G244" s="2">
        <v>93.2</v>
      </c>
      <c r="H244" s="4">
        <v>2</v>
      </c>
      <c r="I244" s="2">
        <v>9.32</v>
      </c>
      <c r="J244" s="2">
        <v>195.72</v>
      </c>
      <c r="K244" s="12">
        <v>43524</v>
      </c>
      <c r="L244" s="5">
        <v>0.77569444444444446</v>
      </c>
      <c r="M244" t="s">
        <v>32</v>
      </c>
      <c r="N244" s="2">
        <v>186.4</v>
      </c>
      <c r="O244" s="2">
        <v>9.32</v>
      </c>
      <c r="P244" s="3">
        <v>6</v>
      </c>
      <c r="Q244" s="4">
        <f>MONTH(Tabla1[[#This Row],[Fecha]])</f>
        <v>2</v>
      </c>
    </row>
    <row r="245" spans="1:17" x14ac:dyDescent="0.25">
      <c r="A245" t="s">
        <v>278</v>
      </c>
      <c r="B245" t="s">
        <v>17</v>
      </c>
      <c r="C245" t="s">
        <v>18</v>
      </c>
      <c r="D245" t="s">
        <v>19</v>
      </c>
      <c r="E245" t="s">
        <v>30</v>
      </c>
      <c r="F245" t="s">
        <v>31</v>
      </c>
      <c r="G245" s="2">
        <v>62.65</v>
      </c>
      <c r="H245" s="4">
        <v>4</v>
      </c>
      <c r="I245" s="2">
        <v>12.530000000000001</v>
      </c>
      <c r="J245" s="2">
        <v>263.13</v>
      </c>
      <c r="K245" s="12">
        <v>43470</v>
      </c>
      <c r="L245" s="5">
        <v>0.47569444444444442</v>
      </c>
      <c r="M245" t="s">
        <v>28</v>
      </c>
      <c r="N245" s="2">
        <v>250.6</v>
      </c>
      <c r="O245" s="2">
        <v>12.53</v>
      </c>
      <c r="P245" s="3">
        <v>4.2</v>
      </c>
      <c r="Q245" s="4">
        <f>MONTH(Tabla1[[#This Row],[Fecha]])</f>
        <v>1</v>
      </c>
    </row>
    <row r="246" spans="1:17" x14ac:dyDescent="0.25">
      <c r="A246" t="s">
        <v>279</v>
      </c>
      <c r="B246" t="s">
        <v>41</v>
      </c>
      <c r="C246" t="s">
        <v>42</v>
      </c>
      <c r="D246" t="s">
        <v>26</v>
      </c>
      <c r="E246" t="s">
        <v>30</v>
      </c>
      <c r="F246" t="s">
        <v>31</v>
      </c>
      <c r="G246" s="2">
        <v>93.87</v>
      </c>
      <c r="H246" s="4">
        <v>8</v>
      </c>
      <c r="I246" s="2">
        <v>37.548000000000002</v>
      </c>
      <c r="J246" s="2">
        <v>788.50800000000004</v>
      </c>
      <c r="K246" s="12">
        <v>43498</v>
      </c>
      <c r="L246" s="5">
        <v>0.77916666666666667</v>
      </c>
      <c r="M246" t="s">
        <v>32</v>
      </c>
      <c r="N246" s="2">
        <v>750.96</v>
      </c>
      <c r="O246" s="2">
        <v>37.548000000000002</v>
      </c>
      <c r="P246" s="3">
        <v>8.3000000000000007</v>
      </c>
      <c r="Q246" s="4">
        <f>MONTH(Tabla1[[#This Row],[Fecha]])</f>
        <v>2</v>
      </c>
    </row>
    <row r="247" spans="1:17" x14ac:dyDescent="0.25">
      <c r="A247" t="s">
        <v>280</v>
      </c>
      <c r="B247" t="s">
        <v>17</v>
      </c>
      <c r="C247" t="s">
        <v>18</v>
      </c>
      <c r="D247" t="s">
        <v>19</v>
      </c>
      <c r="E247" t="s">
        <v>30</v>
      </c>
      <c r="F247" t="s">
        <v>31</v>
      </c>
      <c r="G247" s="2">
        <v>47.59</v>
      </c>
      <c r="H247" s="4">
        <v>8</v>
      </c>
      <c r="I247" s="2">
        <v>19.036000000000001</v>
      </c>
      <c r="J247" s="2">
        <v>399.75599999999997</v>
      </c>
      <c r="K247" s="12">
        <v>43466</v>
      </c>
      <c r="L247" s="5">
        <v>0.61597222222222225</v>
      </c>
      <c r="M247" t="s">
        <v>28</v>
      </c>
      <c r="N247" s="2">
        <v>380.72</v>
      </c>
      <c r="O247" s="2">
        <v>19.036000000000001</v>
      </c>
      <c r="P247" s="3">
        <v>5.7</v>
      </c>
      <c r="Q247" s="4">
        <f>MONTH(Tabla1[[#This Row],[Fecha]])</f>
        <v>1</v>
      </c>
    </row>
    <row r="248" spans="1:17" x14ac:dyDescent="0.25">
      <c r="A248" t="s">
        <v>281</v>
      </c>
      <c r="B248" t="s">
        <v>41</v>
      </c>
      <c r="C248" t="s">
        <v>42</v>
      </c>
      <c r="D248" t="s">
        <v>19</v>
      </c>
      <c r="E248" t="s">
        <v>20</v>
      </c>
      <c r="F248" t="s">
        <v>27</v>
      </c>
      <c r="G248" s="2">
        <v>81.400000000000006</v>
      </c>
      <c r="H248" s="4">
        <v>3</v>
      </c>
      <c r="I248" s="2">
        <v>12.21</v>
      </c>
      <c r="J248" s="2">
        <v>256.41000000000003</v>
      </c>
      <c r="K248" s="12">
        <v>43505</v>
      </c>
      <c r="L248" s="5">
        <v>0.82152777777777775</v>
      </c>
      <c r="M248" t="s">
        <v>28</v>
      </c>
      <c r="N248" s="2">
        <v>244.2</v>
      </c>
      <c r="O248" s="2">
        <v>12.21</v>
      </c>
      <c r="P248" s="3">
        <v>4.8</v>
      </c>
      <c r="Q248" s="4">
        <f>MONTH(Tabla1[[#This Row],[Fecha]])</f>
        <v>2</v>
      </c>
    </row>
    <row r="249" spans="1:17" x14ac:dyDescent="0.25">
      <c r="A249" t="s">
        <v>282</v>
      </c>
      <c r="B249" t="s">
        <v>17</v>
      </c>
      <c r="C249" t="s">
        <v>18</v>
      </c>
      <c r="D249" t="s">
        <v>19</v>
      </c>
      <c r="E249" t="s">
        <v>30</v>
      </c>
      <c r="F249" t="s">
        <v>45</v>
      </c>
      <c r="G249" s="2">
        <v>17.940000000000001</v>
      </c>
      <c r="H249" s="4">
        <v>5</v>
      </c>
      <c r="I249" s="2">
        <v>4.4850000000000003</v>
      </c>
      <c r="J249" s="2">
        <v>94.185000000000002</v>
      </c>
      <c r="K249" s="12">
        <v>43488</v>
      </c>
      <c r="L249" s="5">
        <v>0.58611111111111114</v>
      </c>
      <c r="M249" t="s">
        <v>22</v>
      </c>
      <c r="N249" s="2">
        <v>89.7</v>
      </c>
      <c r="O249" s="2">
        <v>4.4850000000000003</v>
      </c>
      <c r="P249" s="3">
        <v>6.8</v>
      </c>
      <c r="Q249" s="4">
        <f>MONTH(Tabla1[[#This Row],[Fecha]])</f>
        <v>1</v>
      </c>
    </row>
    <row r="250" spans="1:17" x14ac:dyDescent="0.25">
      <c r="A250" t="s">
        <v>283</v>
      </c>
      <c r="B250" t="s">
        <v>17</v>
      </c>
      <c r="C250" t="s">
        <v>18</v>
      </c>
      <c r="D250" t="s">
        <v>19</v>
      </c>
      <c r="E250" t="s">
        <v>30</v>
      </c>
      <c r="F250" t="s">
        <v>27</v>
      </c>
      <c r="G250" s="2">
        <v>77.72</v>
      </c>
      <c r="H250" s="4">
        <v>4</v>
      </c>
      <c r="I250" s="2">
        <v>15.544</v>
      </c>
      <c r="J250" s="2">
        <v>326.42399999999998</v>
      </c>
      <c r="K250" s="12">
        <v>43472</v>
      </c>
      <c r="L250" s="5">
        <v>0.6743055555555556</v>
      </c>
      <c r="M250" t="s">
        <v>32</v>
      </c>
      <c r="N250" s="2">
        <v>310.88</v>
      </c>
      <c r="O250" s="2">
        <v>15.544</v>
      </c>
      <c r="P250" s="3">
        <v>8.8000000000000007</v>
      </c>
      <c r="Q250" s="4">
        <f>MONTH(Tabla1[[#This Row],[Fecha]])</f>
        <v>1</v>
      </c>
    </row>
    <row r="251" spans="1:17" x14ac:dyDescent="0.25">
      <c r="A251" t="s">
        <v>284</v>
      </c>
      <c r="B251" t="s">
        <v>41</v>
      </c>
      <c r="C251" t="s">
        <v>42</v>
      </c>
      <c r="D251" t="s">
        <v>26</v>
      </c>
      <c r="E251" t="s">
        <v>30</v>
      </c>
      <c r="F251" t="s">
        <v>43</v>
      </c>
      <c r="G251" s="2">
        <v>73.06</v>
      </c>
      <c r="H251" s="4">
        <v>7</v>
      </c>
      <c r="I251" s="2">
        <v>25.571000000000002</v>
      </c>
      <c r="J251" s="2">
        <v>536.99099999999999</v>
      </c>
      <c r="K251" s="12">
        <v>43479</v>
      </c>
      <c r="L251" s="5">
        <v>0.79583333333333339</v>
      </c>
      <c r="M251" t="s">
        <v>32</v>
      </c>
      <c r="N251" s="2">
        <v>511.42</v>
      </c>
      <c r="O251" s="2">
        <v>25.571000000000002</v>
      </c>
      <c r="P251" s="3">
        <v>4.2</v>
      </c>
      <c r="Q251" s="4">
        <f>MONTH(Tabla1[[#This Row],[Fecha]])</f>
        <v>1</v>
      </c>
    </row>
    <row r="252" spans="1:17" x14ac:dyDescent="0.25">
      <c r="A252" t="s">
        <v>285</v>
      </c>
      <c r="B252" t="s">
        <v>41</v>
      </c>
      <c r="C252" t="s">
        <v>42</v>
      </c>
      <c r="D252" t="s">
        <v>19</v>
      </c>
      <c r="E252" t="s">
        <v>30</v>
      </c>
      <c r="F252" t="s">
        <v>43</v>
      </c>
      <c r="G252" s="2">
        <v>46.55</v>
      </c>
      <c r="H252" s="4">
        <v>9</v>
      </c>
      <c r="I252" s="2">
        <v>20.947500000000002</v>
      </c>
      <c r="J252" s="2">
        <v>439.89749999999998</v>
      </c>
      <c r="K252" s="12">
        <v>43498</v>
      </c>
      <c r="L252" s="5">
        <v>0.64861111111111114</v>
      </c>
      <c r="M252" t="s">
        <v>22</v>
      </c>
      <c r="N252" s="2">
        <v>418.95</v>
      </c>
      <c r="O252" s="2">
        <v>20.947500000000002</v>
      </c>
      <c r="P252" s="3">
        <v>6.4</v>
      </c>
      <c r="Q252" s="4">
        <f>MONTH(Tabla1[[#This Row],[Fecha]])</f>
        <v>2</v>
      </c>
    </row>
    <row r="253" spans="1:17" x14ac:dyDescent="0.25">
      <c r="A253" t="s">
        <v>286</v>
      </c>
      <c r="B253" t="s">
        <v>24</v>
      </c>
      <c r="C253" t="s">
        <v>25</v>
      </c>
      <c r="D253" t="s">
        <v>19</v>
      </c>
      <c r="E253" t="s">
        <v>30</v>
      </c>
      <c r="F253" t="s">
        <v>45</v>
      </c>
      <c r="G253" s="2">
        <v>35.19</v>
      </c>
      <c r="H253" s="4">
        <v>10</v>
      </c>
      <c r="I253" s="2">
        <v>17.594999999999999</v>
      </c>
      <c r="J253" s="2">
        <v>369.495</v>
      </c>
      <c r="K253" s="12">
        <v>43541</v>
      </c>
      <c r="L253" s="5">
        <v>0.79583333333333339</v>
      </c>
      <c r="M253" t="s">
        <v>32</v>
      </c>
      <c r="N253" s="2">
        <v>351.9</v>
      </c>
      <c r="O253" s="2">
        <v>17.594999999999999</v>
      </c>
      <c r="P253" s="3">
        <v>8.4</v>
      </c>
      <c r="Q253" s="4">
        <f>MONTH(Tabla1[[#This Row],[Fecha]])</f>
        <v>3</v>
      </c>
    </row>
    <row r="254" spans="1:17" x14ac:dyDescent="0.25">
      <c r="A254" t="s">
        <v>287</v>
      </c>
      <c r="B254" t="s">
        <v>24</v>
      </c>
      <c r="C254" t="s">
        <v>25</v>
      </c>
      <c r="D254" t="s">
        <v>26</v>
      </c>
      <c r="E254" t="s">
        <v>20</v>
      </c>
      <c r="F254" t="s">
        <v>35</v>
      </c>
      <c r="G254" s="2">
        <v>14.39</v>
      </c>
      <c r="H254" s="4">
        <v>2</v>
      </c>
      <c r="I254" s="2">
        <v>1.4390000000000001</v>
      </c>
      <c r="J254" s="2">
        <v>30.219000000000001</v>
      </c>
      <c r="K254" s="12">
        <v>43526</v>
      </c>
      <c r="L254" s="5">
        <v>0.8222222222222223</v>
      </c>
      <c r="M254" t="s">
        <v>32</v>
      </c>
      <c r="N254" s="2">
        <v>28.78</v>
      </c>
      <c r="O254" s="2">
        <v>1.4390000000000001</v>
      </c>
      <c r="P254" s="3">
        <v>7.2</v>
      </c>
      <c r="Q254" s="4">
        <f>MONTH(Tabla1[[#This Row],[Fecha]])</f>
        <v>3</v>
      </c>
    </row>
    <row r="255" spans="1:17" x14ac:dyDescent="0.25">
      <c r="A255" t="s">
        <v>288</v>
      </c>
      <c r="B255" t="s">
        <v>17</v>
      </c>
      <c r="C255" t="s">
        <v>18</v>
      </c>
      <c r="D255" t="s">
        <v>26</v>
      </c>
      <c r="E255" t="s">
        <v>30</v>
      </c>
      <c r="F255" t="s">
        <v>31</v>
      </c>
      <c r="G255" s="2">
        <v>23.75</v>
      </c>
      <c r="H255" s="4">
        <v>4</v>
      </c>
      <c r="I255" s="2">
        <v>4.75</v>
      </c>
      <c r="J255" s="2">
        <v>99.75</v>
      </c>
      <c r="K255" s="12">
        <v>43540</v>
      </c>
      <c r="L255" s="5">
        <v>0.47361111111111115</v>
      </c>
      <c r="M255" t="s">
        <v>28</v>
      </c>
      <c r="N255" s="2">
        <v>95</v>
      </c>
      <c r="O255" s="2">
        <v>4.75</v>
      </c>
      <c r="P255" s="3">
        <v>5.2</v>
      </c>
      <c r="Q255" s="4">
        <f>MONTH(Tabla1[[#This Row],[Fecha]])</f>
        <v>3</v>
      </c>
    </row>
    <row r="256" spans="1:17" x14ac:dyDescent="0.25">
      <c r="A256" t="s">
        <v>289</v>
      </c>
      <c r="B256" t="s">
        <v>17</v>
      </c>
      <c r="C256" t="s">
        <v>18</v>
      </c>
      <c r="D256" t="s">
        <v>19</v>
      </c>
      <c r="E256" t="s">
        <v>30</v>
      </c>
      <c r="F256" t="s">
        <v>31</v>
      </c>
      <c r="G256" s="2">
        <v>58.9</v>
      </c>
      <c r="H256" s="4">
        <v>8</v>
      </c>
      <c r="I256" s="2">
        <v>23.560000000000002</v>
      </c>
      <c r="J256" s="2">
        <v>494.76</v>
      </c>
      <c r="K256" s="12">
        <v>43471</v>
      </c>
      <c r="L256" s="5">
        <v>0.47430555555555554</v>
      </c>
      <c r="M256" t="s">
        <v>28</v>
      </c>
      <c r="N256" s="2">
        <v>471.2</v>
      </c>
      <c r="O256" s="2">
        <v>23.56</v>
      </c>
      <c r="P256" s="3">
        <v>8.9</v>
      </c>
      <c r="Q256" s="4">
        <f>MONTH(Tabla1[[#This Row],[Fecha]])</f>
        <v>1</v>
      </c>
    </row>
    <row r="257" spans="1:17" x14ac:dyDescent="0.25">
      <c r="A257" t="s">
        <v>290</v>
      </c>
      <c r="B257" t="s">
        <v>41</v>
      </c>
      <c r="C257" t="s">
        <v>42</v>
      </c>
      <c r="D257" t="s">
        <v>19</v>
      </c>
      <c r="E257" t="s">
        <v>30</v>
      </c>
      <c r="F257" t="s">
        <v>45</v>
      </c>
      <c r="G257" s="2">
        <v>32.619999999999997</v>
      </c>
      <c r="H257" s="4">
        <v>4</v>
      </c>
      <c r="I257" s="2">
        <v>6.524</v>
      </c>
      <c r="J257" s="2">
        <v>137.00399999999999</v>
      </c>
      <c r="K257" s="12">
        <v>43494</v>
      </c>
      <c r="L257" s="5">
        <v>0.59166666666666667</v>
      </c>
      <c r="M257" t="s">
        <v>28</v>
      </c>
      <c r="N257" s="2">
        <v>130.47999999999999</v>
      </c>
      <c r="O257" s="2">
        <v>6.524</v>
      </c>
      <c r="P257" s="3">
        <v>9</v>
      </c>
      <c r="Q257" s="4">
        <f>MONTH(Tabla1[[#This Row],[Fecha]])</f>
        <v>1</v>
      </c>
    </row>
    <row r="258" spans="1:17" x14ac:dyDescent="0.25">
      <c r="A258" t="s">
        <v>291</v>
      </c>
      <c r="B258" t="s">
        <v>17</v>
      </c>
      <c r="C258" t="s">
        <v>18</v>
      </c>
      <c r="D258" t="s">
        <v>19</v>
      </c>
      <c r="E258" t="s">
        <v>30</v>
      </c>
      <c r="F258" t="s">
        <v>27</v>
      </c>
      <c r="G258" s="2">
        <v>66.349999999999994</v>
      </c>
      <c r="H258" s="4">
        <v>1</v>
      </c>
      <c r="I258" s="2">
        <v>3.3174999999999999</v>
      </c>
      <c r="J258" s="2">
        <v>69.667500000000004</v>
      </c>
      <c r="K258" s="12">
        <v>43496</v>
      </c>
      <c r="L258" s="5">
        <v>0.44861111111111113</v>
      </c>
      <c r="M258" t="s">
        <v>32</v>
      </c>
      <c r="N258" s="2">
        <v>66.349999999999994</v>
      </c>
      <c r="O258" s="2">
        <v>3.3174999999999999</v>
      </c>
      <c r="P258" s="3">
        <v>9.6999999999999993</v>
      </c>
      <c r="Q258" s="4">
        <f>MONTH(Tabla1[[#This Row],[Fecha]])</f>
        <v>1</v>
      </c>
    </row>
    <row r="259" spans="1:17" x14ac:dyDescent="0.25">
      <c r="A259" t="s">
        <v>292</v>
      </c>
      <c r="B259" t="s">
        <v>17</v>
      </c>
      <c r="C259" t="s">
        <v>18</v>
      </c>
      <c r="D259" t="s">
        <v>19</v>
      </c>
      <c r="E259" t="s">
        <v>30</v>
      </c>
      <c r="F259" t="s">
        <v>31</v>
      </c>
      <c r="G259" s="2">
        <v>25.91</v>
      </c>
      <c r="H259" s="4">
        <v>6</v>
      </c>
      <c r="I259" s="2">
        <v>7.7730000000000006</v>
      </c>
      <c r="J259" s="2">
        <v>163.233</v>
      </c>
      <c r="K259" s="12">
        <v>43501</v>
      </c>
      <c r="L259" s="5">
        <v>0.42777777777777781</v>
      </c>
      <c r="M259" t="s">
        <v>22</v>
      </c>
      <c r="N259" s="2">
        <v>155.46</v>
      </c>
      <c r="O259" s="2">
        <v>7.7729999999999997</v>
      </c>
      <c r="P259" s="3">
        <v>8.6999999999999993</v>
      </c>
      <c r="Q259" s="4">
        <f>MONTH(Tabla1[[#This Row],[Fecha]])</f>
        <v>2</v>
      </c>
    </row>
    <row r="260" spans="1:17" x14ac:dyDescent="0.25">
      <c r="A260" t="s">
        <v>293</v>
      </c>
      <c r="B260" t="s">
        <v>17</v>
      </c>
      <c r="C260" t="s">
        <v>18</v>
      </c>
      <c r="D260" t="s">
        <v>19</v>
      </c>
      <c r="E260" t="s">
        <v>30</v>
      </c>
      <c r="F260" t="s">
        <v>27</v>
      </c>
      <c r="G260" s="2">
        <v>32.25</v>
      </c>
      <c r="H260" s="4">
        <v>4</v>
      </c>
      <c r="I260" s="2">
        <v>6.45</v>
      </c>
      <c r="J260" s="2">
        <v>135.44999999999999</v>
      </c>
      <c r="K260" s="12">
        <v>43509</v>
      </c>
      <c r="L260" s="5">
        <v>0.52638888888888891</v>
      </c>
      <c r="M260" t="s">
        <v>22</v>
      </c>
      <c r="N260" s="2">
        <v>129</v>
      </c>
      <c r="O260" s="2">
        <v>6.45</v>
      </c>
      <c r="P260" s="3">
        <v>6.5</v>
      </c>
      <c r="Q260" s="4">
        <f>MONTH(Tabla1[[#This Row],[Fecha]])</f>
        <v>2</v>
      </c>
    </row>
    <row r="261" spans="1:17" x14ac:dyDescent="0.25">
      <c r="A261" t="s">
        <v>294</v>
      </c>
      <c r="B261" t="s">
        <v>24</v>
      </c>
      <c r="C261" t="s">
        <v>25</v>
      </c>
      <c r="D261" t="s">
        <v>19</v>
      </c>
      <c r="E261" t="s">
        <v>30</v>
      </c>
      <c r="F261" t="s">
        <v>27</v>
      </c>
      <c r="G261" s="2">
        <v>65.94</v>
      </c>
      <c r="H261" s="4">
        <v>4</v>
      </c>
      <c r="I261" s="2">
        <v>13.188000000000001</v>
      </c>
      <c r="J261" s="2">
        <v>276.94799999999998</v>
      </c>
      <c r="K261" s="12">
        <v>43503</v>
      </c>
      <c r="L261" s="5">
        <v>0.54513888888888895</v>
      </c>
      <c r="M261" t="s">
        <v>32</v>
      </c>
      <c r="N261" s="2">
        <v>263.76</v>
      </c>
      <c r="O261" s="2">
        <v>13.188000000000001</v>
      </c>
      <c r="P261" s="3">
        <v>6.9</v>
      </c>
      <c r="Q261" s="4">
        <f>MONTH(Tabla1[[#This Row],[Fecha]])</f>
        <v>2</v>
      </c>
    </row>
    <row r="262" spans="1:17" x14ac:dyDescent="0.25">
      <c r="A262" t="s">
        <v>295</v>
      </c>
      <c r="B262" t="s">
        <v>17</v>
      </c>
      <c r="C262" t="s">
        <v>18</v>
      </c>
      <c r="D262" t="s">
        <v>26</v>
      </c>
      <c r="E262" t="s">
        <v>20</v>
      </c>
      <c r="F262" t="s">
        <v>27</v>
      </c>
      <c r="G262" s="2">
        <v>75.06</v>
      </c>
      <c r="H262" s="4">
        <v>9</v>
      </c>
      <c r="I262" s="2">
        <v>33.777000000000001</v>
      </c>
      <c r="J262" s="2">
        <v>709.31700000000001</v>
      </c>
      <c r="K262" s="12">
        <v>43543</v>
      </c>
      <c r="L262" s="5">
        <v>0.55902777777777779</v>
      </c>
      <c r="M262" t="s">
        <v>22</v>
      </c>
      <c r="N262" s="2">
        <v>675.54</v>
      </c>
      <c r="O262" s="2">
        <v>33.777000000000001</v>
      </c>
      <c r="P262" s="3">
        <v>6.2</v>
      </c>
      <c r="Q262" s="4">
        <f>MONTH(Tabla1[[#This Row],[Fecha]])</f>
        <v>3</v>
      </c>
    </row>
    <row r="263" spans="1:17" x14ac:dyDescent="0.25">
      <c r="A263" t="s">
        <v>296</v>
      </c>
      <c r="B263" t="s">
        <v>24</v>
      </c>
      <c r="C263" t="s">
        <v>25</v>
      </c>
      <c r="D263" t="s">
        <v>26</v>
      </c>
      <c r="E263" t="s">
        <v>20</v>
      </c>
      <c r="F263" t="s">
        <v>45</v>
      </c>
      <c r="G263" s="2">
        <v>16.45</v>
      </c>
      <c r="H263" s="4">
        <v>4</v>
      </c>
      <c r="I263" s="2">
        <v>3.29</v>
      </c>
      <c r="J263" s="2">
        <v>69.09</v>
      </c>
      <c r="K263" s="12">
        <v>43531</v>
      </c>
      <c r="L263" s="5">
        <v>0.62013888888888891</v>
      </c>
      <c r="M263" t="s">
        <v>22</v>
      </c>
      <c r="N263" s="2">
        <v>65.8</v>
      </c>
      <c r="O263" s="2">
        <v>3.29</v>
      </c>
      <c r="P263" s="3">
        <v>5.6</v>
      </c>
      <c r="Q263" s="4">
        <f>MONTH(Tabla1[[#This Row],[Fecha]])</f>
        <v>3</v>
      </c>
    </row>
    <row r="264" spans="1:17" x14ac:dyDescent="0.25">
      <c r="A264" t="s">
        <v>297</v>
      </c>
      <c r="B264" t="s">
        <v>41</v>
      </c>
      <c r="C264" t="s">
        <v>42</v>
      </c>
      <c r="D264" t="s">
        <v>19</v>
      </c>
      <c r="E264" t="s">
        <v>20</v>
      </c>
      <c r="F264" t="s">
        <v>45</v>
      </c>
      <c r="G264" s="2">
        <v>38.299999999999997</v>
      </c>
      <c r="H264" s="4">
        <v>4</v>
      </c>
      <c r="I264" s="2">
        <v>7.66</v>
      </c>
      <c r="J264" s="2">
        <v>160.86000000000001</v>
      </c>
      <c r="K264" s="12">
        <v>43537</v>
      </c>
      <c r="L264" s="5">
        <v>0.80694444444444446</v>
      </c>
      <c r="M264" t="s">
        <v>28</v>
      </c>
      <c r="N264" s="2">
        <v>153.19999999999999</v>
      </c>
      <c r="O264" s="2">
        <v>7.66</v>
      </c>
      <c r="P264" s="3">
        <v>5.7</v>
      </c>
      <c r="Q264" s="4">
        <f>MONTH(Tabla1[[#This Row],[Fecha]])</f>
        <v>3</v>
      </c>
    </row>
    <row r="265" spans="1:17" x14ac:dyDescent="0.25">
      <c r="A265" t="s">
        <v>298</v>
      </c>
      <c r="B265" t="s">
        <v>17</v>
      </c>
      <c r="C265" t="s">
        <v>18</v>
      </c>
      <c r="D265" t="s">
        <v>19</v>
      </c>
      <c r="E265" t="s">
        <v>20</v>
      </c>
      <c r="F265" t="s">
        <v>35</v>
      </c>
      <c r="G265" s="2">
        <v>22.24</v>
      </c>
      <c r="H265" s="4">
        <v>10</v>
      </c>
      <c r="I265" s="2">
        <v>11.12</v>
      </c>
      <c r="J265" s="2">
        <v>233.52</v>
      </c>
      <c r="K265" s="12">
        <v>43505</v>
      </c>
      <c r="L265" s="5">
        <v>0.45833333333333331</v>
      </c>
      <c r="M265" t="s">
        <v>28</v>
      </c>
      <c r="N265" s="2">
        <v>222.4</v>
      </c>
      <c r="O265" s="2">
        <v>11.12</v>
      </c>
      <c r="P265" s="3">
        <v>4.2</v>
      </c>
      <c r="Q265" s="4">
        <f>MONTH(Tabla1[[#This Row],[Fecha]])</f>
        <v>2</v>
      </c>
    </row>
    <row r="266" spans="1:17" x14ac:dyDescent="0.25">
      <c r="A266" t="s">
        <v>299</v>
      </c>
      <c r="B266" t="s">
        <v>41</v>
      </c>
      <c r="C266" t="s">
        <v>42</v>
      </c>
      <c r="D266" t="s">
        <v>26</v>
      </c>
      <c r="E266" t="s">
        <v>30</v>
      </c>
      <c r="F266" t="s">
        <v>35</v>
      </c>
      <c r="G266" s="2">
        <v>54.45</v>
      </c>
      <c r="H266" s="4">
        <v>1</v>
      </c>
      <c r="I266" s="2">
        <v>2.7225000000000001</v>
      </c>
      <c r="J266" s="2">
        <v>57.172499999999999</v>
      </c>
      <c r="K266" s="12">
        <v>43522</v>
      </c>
      <c r="L266" s="5">
        <v>0.80833333333333324</v>
      </c>
      <c r="M266" t="s">
        <v>22</v>
      </c>
      <c r="N266" s="2">
        <v>54.45</v>
      </c>
      <c r="O266" s="2">
        <v>2.7225000000000001</v>
      </c>
      <c r="P266" s="3">
        <v>7.9</v>
      </c>
      <c r="Q266" s="4">
        <f>MONTH(Tabla1[[#This Row],[Fecha]])</f>
        <v>2</v>
      </c>
    </row>
    <row r="267" spans="1:17" x14ac:dyDescent="0.25">
      <c r="A267" t="s">
        <v>300</v>
      </c>
      <c r="B267" t="s">
        <v>17</v>
      </c>
      <c r="C267" t="s">
        <v>18</v>
      </c>
      <c r="D267" t="s">
        <v>19</v>
      </c>
      <c r="E267" t="s">
        <v>20</v>
      </c>
      <c r="F267" t="s">
        <v>35</v>
      </c>
      <c r="G267" s="2">
        <v>98.4</v>
      </c>
      <c r="H267" s="4">
        <v>7</v>
      </c>
      <c r="I267" s="2">
        <v>34.440000000000005</v>
      </c>
      <c r="J267" s="2">
        <v>723.24</v>
      </c>
      <c r="K267" s="12">
        <v>43536</v>
      </c>
      <c r="L267" s="5">
        <v>0.52986111111111112</v>
      </c>
      <c r="M267" t="s">
        <v>32</v>
      </c>
      <c r="N267" s="2">
        <v>688.8</v>
      </c>
      <c r="O267" s="2">
        <v>34.44</v>
      </c>
      <c r="P267" s="3">
        <v>8.6999999999999993</v>
      </c>
      <c r="Q267" s="4">
        <f>MONTH(Tabla1[[#This Row],[Fecha]])</f>
        <v>3</v>
      </c>
    </row>
    <row r="268" spans="1:17" x14ac:dyDescent="0.25">
      <c r="A268" t="s">
        <v>301</v>
      </c>
      <c r="B268" t="s">
        <v>24</v>
      </c>
      <c r="C268" t="s">
        <v>25</v>
      </c>
      <c r="D268" t="s">
        <v>26</v>
      </c>
      <c r="E268" t="s">
        <v>30</v>
      </c>
      <c r="F268" t="s">
        <v>31</v>
      </c>
      <c r="G268" s="2">
        <v>35.47</v>
      </c>
      <c r="H268" s="4">
        <v>4</v>
      </c>
      <c r="I268" s="2">
        <v>7.0940000000000003</v>
      </c>
      <c r="J268" s="2">
        <v>148.97399999999999</v>
      </c>
      <c r="K268" s="12">
        <v>43538</v>
      </c>
      <c r="L268" s="5">
        <v>0.72361111111111109</v>
      </c>
      <c r="M268" t="s">
        <v>32</v>
      </c>
      <c r="N268" s="2">
        <v>141.88</v>
      </c>
      <c r="O268" s="2">
        <v>7.0940000000000003</v>
      </c>
      <c r="P268" s="3">
        <v>6.9</v>
      </c>
      <c r="Q268" s="4">
        <f>MONTH(Tabla1[[#This Row],[Fecha]])</f>
        <v>3</v>
      </c>
    </row>
    <row r="269" spans="1:17" x14ac:dyDescent="0.25">
      <c r="A269" t="s">
        <v>302</v>
      </c>
      <c r="B269" t="s">
        <v>41</v>
      </c>
      <c r="C269" t="s">
        <v>42</v>
      </c>
      <c r="D269" t="s">
        <v>19</v>
      </c>
      <c r="E269" t="s">
        <v>20</v>
      </c>
      <c r="F269" t="s">
        <v>43</v>
      </c>
      <c r="G269" s="2">
        <v>74.599999999999994</v>
      </c>
      <c r="H269" s="4">
        <v>10</v>
      </c>
      <c r="I269" s="2">
        <v>37.300000000000004</v>
      </c>
      <c r="J269" s="2">
        <v>783.3</v>
      </c>
      <c r="K269" s="12">
        <v>43473</v>
      </c>
      <c r="L269" s="5">
        <v>0.87152777777777779</v>
      </c>
      <c r="M269" t="s">
        <v>28</v>
      </c>
      <c r="N269" s="2">
        <v>746</v>
      </c>
      <c r="O269" s="2">
        <v>37.299999999999997</v>
      </c>
      <c r="P269" s="3">
        <v>9.5</v>
      </c>
      <c r="Q269" s="4">
        <f>MONTH(Tabla1[[#This Row],[Fecha]])</f>
        <v>1</v>
      </c>
    </row>
    <row r="270" spans="1:17" x14ac:dyDescent="0.25">
      <c r="A270" t="s">
        <v>303</v>
      </c>
      <c r="B270" t="s">
        <v>17</v>
      </c>
      <c r="C270" t="s">
        <v>18</v>
      </c>
      <c r="D270" t="s">
        <v>19</v>
      </c>
      <c r="E270" t="s">
        <v>30</v>
      </c>
      <c r="F270" t="s">
        <v>31</v>
      </c>
      <c r="G270" s="2">
        <v>70.739999999999995</v>
      </c>
      <c r="H270" s="4">
        <v>4</v>
      </c>
      <c r="I270" s="2">
        <v>14.148</v>
      </c>
      <c r="J270" s="2">
        <v>297.108</v>
      </c>
      <c r="K270" s="12">
        <v>43470</v>
      </c>
      <c r="L270" s="5">
        <v>0.67013888888888884</v>
      </c>
      <c r="M270" t="s">
        <v>32</v>
      </c>
      <c r="N270" s="2">
        <v>282.95999999999998</v>
      </c>
      <c r="O270" s="2">
        <v>14.148</v>
      </c>
      <c r="P270" s="3">
        <v>4.4000000000000004</v>
      </c>
      <c r="Q270" s="4">
        <f>MONTH(Tabla1[[#This Row],[Fecha]])</f>
        <v>1</v>
      </c>
    </row>
    <row r="271" spans="1:17" x14ac:dyDescent="0.25">
      <c r="A271" t="s">
        <v>304</v>
      </c>
      <c r="B271" t="s">
        <v>17</v>
      </c>
      <c r="C271" t="s">
        <v>18</v>
      </c>
      <c r="D271" t="s">
        <v>19</v>
      </c>
      <c r="E271" t="s">
        <v>20</v>
      </c>
      <c r="F271" t="s">
        <v>31</v>
      </c>
      <c r="G271" s="2">
        <v>35.54</v>
      </c>
      <c r="H271" s="4">
        <v>10</v>
      </c>
      <c r="I271" s="2">
        <v>17.77</v>
      </c>
      <c r="J271" s="2">
        <v>373.17</v>
      </c>
      <c r="K271" s="12">
        <v>43469</v>
      </c>
      <c r="L271" s="5">
        <v>0.56527777777777777</v>
      </c>
      <c r="M271" t="s">
        <v>22</v>
      </c>
      <c r="N271" s="2">
        <v>355.4</v>
      </c>
      <c r="O271" s="2">
        <v>17.77</v>
      </c>
      <c r="P271" s="3">
        <v>7</v>
      </c>
      <c r="Q271" s="4">
        <f>MONTH(Tabla1[[#This Row],[Fecha]])</f>
        <v>1</v>
      </c>
    </row>
    <row r="272" spans="1:17" x14ac:dyDescent="0.25">
      <c r="A272" t="s">
        <v>305</v>
      </c>
      <c r="B272" t="s">
        <v>41</v>
      </c>
      <c r="C272" t="s">
        <v>42</v>
      </c>
      <c r="D272" t="s">
        <v>26</v>
      </c>
      <c r="E272" t="s">
        <v>20</v>
      </c>
      <c r="F272" t="s">
        <v>35</v>
      </c>
      <c r="G272" s="2">
        <v>67.430000000000007</v>
      </c>
      <c r="H272" s="4">
        <v>5</v>
      </c>
      <c r="I272" s="2">
        <v>16.857500000000002</v>
      </c>
      <c r="J272" s="2">
        <v>354.00749999999999</v>
      </c>
      <c r="K272" s="12">
        <v>43530</v>
      </c>
      <c r="L272" s="5">
        <v>0.75902777777777775</v>
      </c>
      <c r="M272" t="s">
        <v>22</v>
      </c>
      <c r="N272" s="2">
        <v>337.15</v>
      </c>
      <c r="O272" s="2">
        <v>16.857500000000002</v>
      </c>
      <c r="P272" s="3">
        <v>6.3</v>
      </c>
      <c r="Q272" s="4">
        <f>MONTH(Tabla1[[#This Row],[Fecha]])</f>
        <v>3</v>
      </c>
    </row>
    <row r="273" spans="1:17" x14ac:dyDescent="0.25">
      <c r="A273" t="s">
        <v>306</v>
      </c>
      <c r="B273" t="s">
        <v>24</v>
      </c>
      <c r="C273" t="s">
        <v>25</v>
      </c>
      <c r="D273" t="s">
        <v>19</v>
      </c>
      <c r="E273" t="s">
        <v>20</v>
      </c>
      <c r="F273" t="s">
        <v>21</v>
      </c>
      <c r="G273" s="2">
        <v>21.12</v>
      </c>
      <c r="H273" s="4">
        <v>2</v>
      </c>
      <c r="I273" s="2">
        <v>2.1120000000000001</v>
      </c>
      <c r="J273" s="2">
        <v>44.351999999999997</v>
      </c>
      <c r="K273" s="12">
        <v>43468</v>
      </c>
      <c r="L273" s="5">
        <v>0.80347222222222225</v>
      </c>
      <c r="M273" t="s">
        <v>28</v>
      </c>
      <c r="N273" s="2">
        <v>42.24</v>
      </c>
      <c r="O273" s="2">
        <v>2.1120000000000001</v>
      </c>
      <c r="P273" s="3">
        <v>9.6999999999999993</v>
      </c>
      <c r="Q273" s="4">
        <f>MONTH(Tabla1[[#This Row],[Fecha]])</f>
        <v>1</v>
      </c>
    </row>
    <row r="274" spans="1:17" x14ac:dyDescent="0.25">
      <c r="A274" t="s">
        <v>307</v>
      </c>
      <c r="B274" t="s">
        <v>17</v>
      </c>
      <c r="C274" t="s">
        <v>18</v>
      </c>
      <c r="D274" t="s">
        <v>19</v>
      </c>
      <c r="E274" t="s">
        <v>20</v>
      </c>
      <c r="F274" t="s">
        <v>31</v>
      </c>
      <c r="G274" s="2">
        <v>21.54</v>
      </c>
      <c r="H274" s="4">
        <v>9</v>
      </c>
      <c r="I274" s="2">
        <v>9.6929999999999996</v>
      </c>
      <c r="J274" s="2">
        <v>203.553</v>
      </c>
      <c r="K274" s="12">
        <v>43472</v>
      </c>
      <c r="L274" s="5">
        <v>0.48888888888888887</v>
      </c>
      <c r="M274" t="s">
        <v>32</v>
      </c>
      <c r="N274" s="2">
        <v>193.86</v>
      </c>
      <c r="O274" s="2">
        <v>9.6929999999999996</v>
      </c>
      <c r="P274" s="3">
        <v>8.8000000000000007</v>
      </c>
      <c r="Q274" s="4">
        <f>MONTH(Tabla1[[#This Row],[Fecha]])</f>
        <v>1</v>
      </c>
    </row>
    <row r="275" spans="1:17" x14ac:dyDescent="0.25">
      <c r="A275" t="s">
        <v>308</v>
      </c>
      <c r="B275" t="s">
        <v>17</v>
      </c>
      <c r="C275" t="s">
        <v>18</v>
      </c>
      <c r="D275" t="s">
        <v>26</v>
      </c>
      <c r="E275" t="s">
        <v>20</v>
      </c>
      <c r="F275" t="s">
        <v>31</v>
      </c>
      <c r="G275" s="2">
        <v>12.03</v>
      </c>
      <c r="H275" s="4">
        <v>2</v>
      </c>
      <c r="I275" s="2">
        <v>1.2030000000000001</v>
      </c>
      <c r="J275" s="2">
        <v>25.263000000000002</v>
      </c>
      <c r="K275" s="12">
        <v>43492</v>
      </c>
      <c r="L275" s="5">
        <v>0.66041666666666665</v>
      </c>
      <c r="M275" t="s">
        <v>28</v>
      </c>
      <c r="N275" s="2">
        <v>24.06</v>
      </c>
      <c r="O275" s="2">
        <v>1.2030000000000001</v>
      </c>
      <c r="P275" s="3">
        <v>5.0999999999999996</v>
      </c>
      <c r="Q275" s="4">
        <f>MONTH(Tabla1[[#This Row],[Fecha]])</f>
        <v>1</v>
      </c>
    </row>
    <row r="276" spans="1:17" x14ac:dyDescent="0.25">
      <c r="A276" t="s">
        <v>309</v>
      </c>
      <c r="B276" t="s">
        <v>41</v>
      </c>
      <c r="C276" t="s">
        <v>42</v>
      </c>
      <c r="D276" t="s">
        <v>26</v>
      </c>
      <c r="E276" t="s">
        <v>20</v>
      </c>
      <c r="F276" t="s">
        <v>21</v>
      </c>
      <c r="G276" s="2">
        <v>99.71</v>
      </c>
      <c r="H276" s="4">
        <v>6</v>
      </c>
      <c r="I276" s="2">
        <v>29.913</v>
      </c>
      <c r="J276" s="2">
        <v>628.173</v>
      </c>
      <c r="K276" s="12">
        <v>43522</v>
      </c>
      <c r="L276" s="5">
        <v>0.70277777777777783</v>
      </c>
      <c r="M276" t="s">
        <v>22</v>
      </c>
      <c r="N276" s="2">
        <v>598.26</v>
      </c>
      <c r="O276" s="2">
        <v>29.913</v>
      </c>
      <c r="P276" s="3">
        <v>7.9</v>
      </c>
      <c r="Q276" s="4">
        <f>MONTH(Tabla1[[#This Row],[Fecha]])</f>
        <v>2</v>
      </c>
    </row>
    <row r="277" spans="1:17" x14ac:dyDescent="0.25">
      <c r="A277" t="s">
        <v>310</v>
      </c>
      <c r="B277" t="s">
        <v>41</v>
      </c>
      <c r="C277" t="s">
        <v>42</v>
      </c>
      <c r="D277" t="s">
        <v>26</v>
      </c>
      <c r="E277" t="s">
        <v>30</v>
      </c>
      <c r="F277" t="s">
        <v>45</v>
      </c>
      <c r="G277" s="2">
        <v>47.97</v>
      </c>
      <c r="H277" s="4">
        <v>7</v>
      </c>
      <c r="I277" s="2">
        <v>16.7895</v>
      </c>
      <c r="J277" s="2">
        <v>352.5795</v>
      </c>
      <c r="K277" s="12">
        <v>43472</v>
      </c>
      <c r="L277" s="5">
        <v>0.86944444444444446</v>
      </c>
      <c r="M277" t="s">
        <v>28</v>
      </c>
      <c r="N277" s="2">
        <v>335.79</v>
      </c>
      <c r="O277" s="2">
        <v>16.7895</v>
      </c>
      <c r="P277" s="3">
        <v>6.2</v>
      </c>
      <c r="Q277" s="4">
        <f>MONTH(Tabla1[[#This Row],[Fecha]])</f>
        <v>1</v>
      </c>
    </row>
    <row r="278" spans="1:17" x14ac:dyDescent="0.25">
      <c r="A278" t="s">
        <v>311</v>
      </c>
      <c r="B278" t="s">
        <v>24</v>
      </c>
      <c r="C278" t="s">
        <v>25</v>
      </c>
      <c r="D278" t="s">
        <v>19</v>
      </c>
      <c r="E278" t="s">
        <v>20</v>
      </c>
      <c r="F278" t="s">
        <v>31</v>
      </c>
      <c r="G278" s="2">
        <v>21.82</v>
      </c>
      <c r="H278" s="4">
        <v>10</v>
      </c>
      <c r="I278" s="2">
        <v>10.91</v>
      </c>
      <c r="J278" s="2">
        <v>229.11</v>
      </c>
      <c r="K278" s="12">
        <v>43472</v>
      </c>
      <c r="L278" s="5">
        <v>0.73333333333333339</v>
      </c>
      <c r="M278" t="s">
        <v>28</v>
      </c>
      <c r="N278" s="2">
        <v>218.2</v>
      </c>
      <c r="O278" s="2">
        <v>10.91</v>
      </c>
      <c r="P278" s="3">
        <v>7.1</v>
      </c>
      <c r="Q278" s="4">
        <f>MONTH(Tabla1[[#This Row],[Fecha]])</f>
        <v>1</v>
      </c>
    </row>
    <row r="279" spans="1:17" x14ac:dyDescent="0.25">
      <c r="A279" t="s">
        <v>312</v>
      </c>
      <c r="B279" t="s">
        <v>24</v>
      </c>
      <c r="C279" t="s">
        <v>25</v>
      </c>
      <c r="D279" t="s">
        <v>26</v>
      </c>
      <c r="E279" t="s">
        <v>20</v>
      </c>
      <c r="F279" t="s">
        <v>45</v>
      </c>
      <c r="G279" s="2">
        <v>95.42</v>
      </c>
      <c r="H279" s="4">
        <v>4</v>
      </c>
      <c r="I279" s="2">
        <v>19.084</v>
      </c>
      <c r="J279" s="2">
        <v>400.76400000000001</v>
      </c>
      <c r="K279" s="12">
        <v>43498</v>
      </c>
      <c r="L279" s="5">
        <v>0.55763888888888891</v>
      </c>
      <c r="M279" t="s">
        <v>22</v>
      </c>
      <c r="N279" s="2">
        <v>381.68</v>
      </c>
      <c r="O279" s="2">
        <v>19.084</v>
      </c>
      <c r="P279" s="3">
        <v>6.4</v>
      </c>
      <c r="Q279" s="4">
        <f>MONTH(Tabla1[[#This Row],[Fecha]])</f>
        <v>2</v>
      </c>
    </row>
    <row r="280" spans="1:17" x14ac:dyDescent="0.25">
      <c r="A280" t="s">
        <v>313</v>
      </c>
      <c r="B280" t="s">
        <v>24</v>
      </c>
      <c r="C280" t="s">
        <v>25</v>
      </c>
      <c r="D280" t="s">
        <v>19</v>
      </c>
      <c r="E280" t="s">
        <v>30</v>
      </c>
      <c r="F280" t="s">
        <v>45</v>
      </c>
      <c r="G280" s="2">
        <v>70.989999999999995</v>
      </c>
      <c r="H280" s="4">
        <v>10</v>
      </c>
      <c r="I280" s="2">
        <v>35.494999999999997</v>
      </c>
      <c r="J280" s="2">
        <v>745.39499999999998</v>
      </c>
      <c r="K280" s="12">
        <v>43544</v>
      </c>
      <c r="L280" s="5">
        <v>0.68611111111111101</v>
      </c>
      <c r="M280" t="s">
        <v>28</v>
      </c>
      <c r="N280" s="2">
        <v>709.9</v>
      </c>
      <c r="O280" s="2">
        <v>35.494999999999997</v>
      </c>
      <c r="P280" s="3">
        <v>5.7</v>
      </c>
      <c r="Q280" s="4">
        <f>MONTH(Tabla1[[#This Row],[Fecha]])</f>
        <v>3</v>
      </c>
    </row>
    <row r="281" spans="1:17" x14ac:dyDescent="0.25">
      <c r="A281" t="s">
        <v>314</v>
      </c>
      <c r="B281" t="s">
        <v>17</v>
      </c>
      <c r="C281" t="s">
        <v>18</v>
      </c>
      <c r="D281" t="s">
        <v>19</v>
      </c>
      <c r="E281" t="s">
        <v>30</v>
      </c>
      <c r="F281" t="s">
        <v>35</v>
      </c>
      <c r="G281" s="2">
        <v>44.02</v>
      </c>
      <c r="H281" s="4">
        <v>10</v>
      </c>
      <c r="I281" s="2">
        <v>22.010000000000005</v>
      </c>
      <c r="J281" s="2">
        <v>462.21</v>
      </c>
      <c r="K281" s="12">
        <v>43544</v>
      </c>
      <c r="L281" s="5">
        <v>0.83124999999999993</v>
      </c>
      <c r="M281" t="s">
        <v>32</v>
      </c>
      <c r="N281" s="2">
        <v>440.2</v>
      </c>
      <c r="O281" s="2">
        <v>22.01</v>
      </c>
      <c r="P281" s="3">
        <v>9.6</v>
      </c>
      <c r="Q281" s="4">
        <f>MONTH(Tabla1[[#This Row],[Fecha]])</f>
        <v>3</v>
      </c>
    </row>
    <row r="282" spans="1:17" x14ac:dyDescent="0.25">
      <c r="A282" t="s">
        <v>315</v>
      </c>
      <c r="B282" t="s">
        <v>17</v>
      </c>
      <c r="C282" t="s">
        <v>18</v>
      </c>
      <c r="D282" t="s">
        <v>26</v>
      </c>
      <c r="E282" t="s">
        <v>20</v>
      </c>
      <c r="F282" t="s">
        <v>31</v>
      </c>
      <c r="G282" s="2">
        <v>69.959999999999994</v>
      </c>
      <c r="H282" s="4">
        <v>8</v>
      </c>
      <c r="I282" s="2">
        <v>27.983999999999998</v>
      </c>
      <c r="J282" s="2">
        <v>587.66399999999999</v>
      </c>
      <c r="K282" s="12">
        <v>43511</v>
      </c>
      <c r="L282" s="5">
        <v>0.7090277777777777</v>
      </c>
      <c r="M282" t="s">
        <v>32</v>
      </c>
      <c r="N282" s="2">
        <v>559.67999999999995</v>
      </c>
      <c r="O282" s="2">
        <v>27.984000000000002</v>
      </c>
      <c r="P282" s="3">
        <v>6.4</v>
      </c>
      <c r="Q282" s="4">
        <f>MONTH(Tabla1[[#This Row],[Fecha]])</f>
        <v>2</v>
      </c>
    </row>
    <row r="283" spans="1:17" x14ac:dyDescent="0.25">
      <c r="A283" t="s">
        <v>316</v>
      </c>
      <c r="B283" t="s">
        <v>24</v>
      </c>
      <c r="C283" t="s">
        <v>25</v>
      </c>
      <c r="D283" t="s">
        <v>26</v>
      </c>
      <c r="E283" t="s">
        <v>30</v>
      </c>
      <c r="F283" t="s">
        <v>31</v>
      </c>
      <c r="G283" s="2">
        <v>37</v>
      </c>
      <c r="H283" s="4">
        <v>1</v>
      </c>
      <c r="I283" s="2">
        <v>1.85</v>
      </c>
      <c r="J283" s="2">
        <v>38.85</v>
      </c>
      <c r="K283" s="12">
        <v>43530</v>
      </c>
      <c r="L283" s="5">
        <v>0.56180555555555556</v>
      </c>
      <c r="M283" t="s">
        <v>32</v>
      </c>
      <c r="N283" s="2">
        <v>37</v>
      </c>
      <c r="O283" s="2">
        <v>1.85</v>
      </c>
      <c r="P283" s="3">
        <v>7.9</v>
      </c>
      <c r="Q283" s="4">
        <f>MONTH(Tabla1[[#This Row],[Fecha]])</f>
        <v>3</v>
      </c>
    </row>
    <row r="284" spans="1:17" x14ac:dyDescent="0.25">
      <c r="A284" t="s">
        <v>317</v>
      </c>
      <c r="B284" t="s">
        <v>17</v>
      </c>
      <c r="C284" t="s">
        <v>18</v>
      </c>
      <c r="D284" t="s">
        <v>26</v>
      </c>
      <c r="E284" t="s">
        <v>20</v>
      </c>
      <c r="F284" t="s">
        <v>35</v>
      </c>
      <c r="G284" s="2">
        <v>15.34</v>
      </c>
      <c r="H284" s="4">
        <v>1</v>
      </c>
      <c r="I284" s="2">
        <v>0.76700000000000002</v>
      </c>
      <c r="J284" s="2">
        <v>16.106999999999999</v>
      </c>
      <c r="K284" s="12">
        <v>43471</v>
      </c>
      <c r="L284" s="5">
        <v>0.46458333333333335</v>
      </c>
      <c r="M284" t="s">
        <v>28</v>
      </c>
      <c r="N284" s="2">
        <v>15.34</v>
      </c>
      <c r="O284" s="2">
        <v>0.76700000000000002</v>
      </c>
      <c r="P284" s="3">
        <v>6.5</v>
      </c>
      <c r="Q284" s="4">
        <f>MONTH(Tabla1[[#This Row],[Fecha]])</f>
        <v>1</v>
      </c>
    </row>
    <row r="285" spans="1:17" x14ac:dyDescent="0.25">
      <c r="A285" t="s">
        <v>318</v>
      </c>
      <c r="B285" t="s">
        <v>17</v>
      </c>
      <c r="C285" t="s">
        <v>18</v>
      </c>
      <c r="D285" t="s">
        <v>19</v>
      </c>
      <c r="E285" t="s">
        <v>30</v>
      </c>
      <c r="F285" t="s">
        <v>21</v>
      </c>
      <c r="G285" s="2">
        <v>99.83</v>
      </c>
      <c r="H285" s="4">
        <v>6</v>
      </c>
      <c r="I285" s="2">
        <v>29.949000000000002</v>
      </c>
      <c r="J285" s="2">
        <v>628.92899999999997</v>
      </c>
      <c r="K285" s="12">
        <v>43528</v>
      </c>
      <c r="L285" s="5">
        <v>0.62638888888888888</v>
      </c>
      <c r="M285" t="s">
        <v>22</v>
      </c>
      <c r="N285" s="2">
        <v>598.98</v>
      </c>
      <c r="O285" s="2">
        <v>29.949000000000002</v>
      </c>
      <c r="P285" s="3">
        <v>8.5</v>
      </c>
      <c r="Q285" s="4">
        <f>MONTH(Tabla1[[#This Row],[Fecha]])</f>
        <v>3</v>
      </c>
    </row>
    <row r="286" spans="1:17" x14ac:dyDescent="0.25">
      <c r="A286" t="s">
        <v>319</v>
      </c>
      <c r="B286" t="s">
        <v>17</v>
      </c>
      <c r="C286" t="s">
        <v>18</v>
      </c>
      <c r="D286" t="s">
        <v>19</v>
      </c>
      <c r="E286" t="s">
        <v>20</v>
      </c>
      <c r="F286" t="s">
        <v>21</v>
      </c>
      <c r="G286" s="2">
        <v>47.67</v>
      </c>
      <c r="H286" s="4">
        <v>4</v>
      </c>
      <c r="I286" s="2">
        <v>9.5340000000000007</v>
      </c>
      <c r="J286" s="2">
        <v>200.214</v>
      </c>
      <c r="K286" s="12">
        <v>43536</v>
      </c>
      <c r="L286" s="5">
        <v>0.59791666666666665</v>
      </c>
      <c r="M286" t="s">
        <v>28</v>
      </c>
      <c r="N286" s="2">
        <v>190.68</v>
      </c>
      <c r="O286" s="2">
        <v>9.5340000000000007</v>
      </c>
      <c r="P286" s="3">
        <v>9.1</v>
      </c>
      <c r="Q286" s="4">
        <f>MONTH(Tabla1[[#This Row],[Fecha]])</f>
        <v>3</v>
      </c>
    </row>
    <row r="287" spans="1:17" x14ac:dyDescent="0.25">
      <c r="A287" t="s">
        <v>320</v>
      </c>
      <c r="B287" t="s">
        <v>41</v>
      </c>
      <c r="C287" t="s">
        <v>42</v>
      </c>
      <c r="D287" t="s">
        <v>26</v>
      </c>
      <c r="E287" t="s">
        <v>30</v>
      </c>
      <c r="F287" t="s">
        <v>21</v>
      </c>
      <c r="G287" s="2">
        <v>66.680000000000007</v>
      </c>
      <c r="H287" s="4">
        <v>5</v>
      </c>
      <c r="I287" s="2">
        <v>16.670000000000002</v>
      </c>
      <c r="J287" s="2">
        <v>350.07</v>
      </c>
      <c r="K287" s="12">
        <v>43516</v>
      </c>
      <c r="L287" s="5">
        <v>0.75069444444444444</v>
      </c>
      <c r="M287" t="s">
        <v>28</v>
      </c>
      <c r="N287" s="2">
        <v>333.4</v>
      </c>
      <c r="O287" s="2">
        <v>16.670000000000002</v>
      </c>
      <c r="P287" s="3">
        <v>7.6</v>
      </c>
      <c r="Q287" s="4">
        <f>MONTH(Tabla1[[#This Row],[Fecha]])</f>
        <v>2</v>
      </c>
    </row>
    <row r="288" spans="1:17" x14ac:dyDescent="0.25">
      <c r="A288" t="s">
        <v>321</v>
      </c>
      <c r="B288" t="s">
        <v>24</v>
      </c>
      <c r="C288" t="s">
        <v>25</v>
      </c>
      <c r="D288" t="s">
        <v>19</v>
      </c>
      <c r="E288" t="s">
        <v>30</v>
      </c>
      <c r="F288" t="s">
        <v>31</v>
      </c>
      <c r="G288" s="2">
        <v>74.86</v>
      </c>
      <c r="H288" s="4">
        <v>1</v>
      </c>
      <c r="I288" s="2">
        <v>3.7430000000000003</v>
      </c>
      <c r="J288" s="2">
        <v>78.602999999999994</v>
      </c>
      <c r="K288" s="12">
        <v>43548</v>
      </c>
      <c r="L288" s="5">
        <v>0.61736111111111114</v>
      </c>
      <c r="M288" t="s">
        <v>28</v>
      </c>
      <c r="N288" s="2">
        <v>74.86</v>
      </c>
      <c r="O288" s="2">
        <v>3.7429999999999999</v>
      </c>
      <c r="P288" s="3">
        <v>6.9</v>
      </c>
      <c r="Q288" s="4">
        <f>MONTH(Tabla1[[#This Row],[Fecha]])</f>
        <v>3</v>
      </c>
    </row>
    <row r="289" spans="1:17" x14ac:dyDescent="0.25">
      <c r="A289" t="s">
        <v>322</v>
      </c>
      <c r="B289" t="s">
        <v>24</v>
      </c>
      <c r="C289" t="s">
        <v>25</v>
      </c>
      <c r="D289" t="s">
        <v>26</v>
      </c>
      <c r="E289" t="s">
        <v>20</v>
      </c>
      <c r="F289" t="s">
        <v>35</v>
      </c>
      <c r="G289" s="2">
        <v>23.75</v>
      </c>
      <c r="H289" s="4">
        <v>9</v>
      </c>
      <c r="I289" s="2">
        <v>10.6875</v>
      </c>
      <c r="J289" s="2">
        <v>224.4375</v>
      </c>
      <c r="K289" s="12">
        <v>43496</v>
      </c>
      <c r="L289" s="5">
        <v>0.50138888888888888</v>
      </c>
      <c r="M289" t="s">
        <v>28</v>
      </c>
      <c r="N289" s="2">
        <v>213.75</v>
      </c>
      <c r="O289" s="2">
        <v>10.6875</v>
      </c>
      <c r="P289" s="3">
        <v>9.5</v>
      </c>
      <c r="Q289" s="4">
        <f>MONTH(Tabla1[[#This Row],[Fecha]])</f>
        <v>1</v>
      </c>
    </row>
    <row r="290" spans="1:17" x14ac:dyDescent="0.25">
      <c r="A290" t="s">
        <v>323</v>
      </c>
      <c r="B290" t="s">
        <v>41</v>
      </c>
      <c r="C290" t="s">
        <v>42</v>
      </c>
      <c r="D290" t="s">
        <v>26</v>
      </c>
      <c r="E290" t="s">
        <v>20</v>
      </c>
      <c r="F290" t="s">
        <v>43</v>
      </c>
      <c r="G290" s="2">
        <v>48.51</v>
      </c>
      <c r="H290" s="4">
        <v>7</v>
      </c>
      <c r="I290" s="2">
        <v>16.9785</v>
      </c>
      <c r="J290" s="2">
        <v>356.54849999999999</v>
      </c>
      <c r="K290" s="12">
        <v>43490</v>
      </c>
      <c r="L290" s="5">
        <v>0.5625</v>
      </c>
      <c r="M290" t="s">
        <v>32</v>
      </c>
      <c r="N290" s="2">
        <v>339.57</v>
      </c>
      <c r="O290" s="2">
        <v>16.9785</v>
      </c>
      <c r="P290" s="3">
        <v>5.2</v>
      </c>
      <c r="Q290" s="4">
        <f>MONTH(Tabla1[[#This Row],[Fecha]])</f>
        <v>1</v>
      </c>
    </row>
    <row r="291" spans="1:17" x14ac:dyDescent="0.25">
      <c r="A291" t="s">
        <v>324</v>
      </c>
      <c r="B291" t="s">
        <v>17</v>
      </c>
      <c r="C291" t="s">
        <v>18</v>
      </c>
      <c r="D291" t="s">
        <v>19</v>
      </c>
      <c r="E291" t="s">
        <v>20</v>
      </c>
      <c r="F291" t="s">
        <v>31</v>
      </c>
      <c r="G291" s="2">
        <v>94.88</v>
      </c>
      <c r="H291" s="4">
        <v>7</v>
      </c>
      <c r="I291" s="2">
        <v>33.207999999999998</v>
      </c>
      <c r="J291" s="2">
        <v>697.36800000000005</v>
      </c>
      <c r="K291" s="12">
        <v>43499</v>
      </c>
      <c r="L291" s="5">
        <v>0.60972222222222217</v>
      </c>
      <c r="M291" t="s">
        <v>28</v>
      </c>
      <c r="N291" s="2">
        <v>664.16</v>
      </c>
      <c r="O291" s="2">
        <v>33.207999999999998</v>
      </c>
      <c r="P291" s="3">
        <v>4.2</v>
      </c>
      <c r="Q291" s="4">
        <f>MONTH(Tabla1[[#This Row],[Fecha]])</f>
        <v>2</v>
      </c>
    </row>
    <row r="292" spans="1:17" x14ac:dyDescent="0.25">
      <c r="A292" t="s">
        <v>325</v>
      </c>
      <c r="B292" t="s">
        <v>41</v>
      </c>
      <c r="C292" t="s">
        <v>42</v>
      </c>
      <c r="D292" t="s">
        <v>19</v>
      </c>
      <c r="E292" t="s">
        <v>30</v>
      </c>
      <c r="F292" t="s">
        <v>27</v>
      </c>
      <c r="G292" s="2">
        <v>40.299999999999997</v>
      </c>
      <c r="H292" s="4">
        <v>10</v>
      </c>
      <c r="I292" s="2">
        <v>20.150000000000002</v>
      </c>
      <c r="J292" s="2">
        <v>423.15</v>
      </c>
      <c r="K292" s="12">
        <v>43489</v>
      </c>
      <c r="L292" s="5">
        <v>0.73402777777777783</v>
      </c>
      <c r="M292" t="s">
        <v>32</v>
      </c>
      <c r="N292" s="2">
        <v>403</v>
      </c>
      <c r="O292" s="2">
        <v>20.149999999999999</v>
      </c>
      <c r="P292" s="3">
        <v>7</v>
      </c>
      <c r="Q292" s="4">
        <f>MONTH(Tabla1[[#This Row],[Fecha]])</f>
        <v>1</v>
      </c>
    </row>
    <row r="293" spans="1:17" x14ac:dyDescent="0.25">
      <c r="A293" t="s">
        <v>326</v>
      </c>
      <c r="B293" t="s">
        <v>24</v>
      </c>
      <c r="C293" t="s">
        <v>25</v>
      </c>
      <c r="D293" t="s">
        <v>26</v>
      </c>
      <c r="E293" t="s">
        <v>30</v>
      </c>
      <c r="F293" t="s">
        <v>27</v>
      </c>
      <c r="G293" s="2">
        <v>27.85</v>
      </c>
      <c r="H293" s="4">
        <v>7</v>
      </c>
      <c r="I293" s="2">
        <v>9.7475000000000023</v>
      </c>
      <c r="J293" s="2">
        <v>204.69749999999999</v>
      </c>
      <c r="K293" s="12">
        <v>43538</v>
      </c>
      <c r="L293" s="5">
        <v>0.72222222222222221</v>
      </c>
      <c r="M293" t="s">
        <v>22</v>
      </c>
      <c r="N293" s="2">
        <v>194.95</v>
      </c>
      <c r="O293" s="2">
        <v>9.7475000000000005</v>
      </c>
      <c r="P293" s="3">
        <v>6</v>
      </c>
      <c r="Q293" s="4">
        <f>MONTH(Tabla1[[#This Row],[Fecha]])</f>
        <v>3</v>
      </c>
    </row>
    <row r="294" spans="1:17" x14ac:dyDescent="0.25">
      <c r="A294" t="s">
        <v>327</v>
      </c>
      <c r="B294" t="s">
        <v>17</v>
      </c>
      <c r="C294" t="s">
        <v>18</v>
      </c>
      <c r="D294" t="s">
        <v>19</v>
      </c>
      <c r="E294" t="s">
        <v>20</v>
      </c>
      <c r="F294" t="s">
        <v>27</v>
      </c>
      <c r="G294" s="2">
        <v>62.48</v>
      </c>
      <c r="H294" s="4">
        <v>1</v>
      </c>
      <c r="I294" s="2">
        <v>3.1240000000000001</v>
      </c>
      <c r="J294" s="2">
        <v>65.603999999999999</v>
      </c>
      <c r="K294" s="12">
        <v>43514</v>
      </c>
      <c r="L294" s="5">
        <v>0.8534722222222223</v>
      </c>
      <c r="M294" t="s">
        <v>28</v>
      </c>
      <c r="N294" s="2">
        <v>62.48</v>
      </c>
      <c r="O294" s="2">
        <v>3.1240000000000001</v>
      </c>
      <c r="P294" s="3">
        <v>4.7</v>
      </c>
      <c r="Q294" s="4">
        <f>MONTH(Tabla1[[#This Row],[Fecha]])</f>
        <v>2</v>
      </c>
    </row>
    <row r="295" spans="1:17" x14ac:dyDescent="0.25">
      <c r="A295" t="s">
        <v>328</v>
      </c>
      <c r="B295" t="s">
        <v>17</v>
      </c>
      <c r="C295" t="s">
        <v>18</v>
      </c>
      <c r="D295" t="s">
        <v>19</v>
      </c>
      <c r="E295" t="s">
        <v>20</v>
      </c>
      <c r="F295" t="s">
        <v>43</v>
      </c>
      <c r="G295" s="2">
        <v>36.36</v>
      </c>
      <c r="H295" s="4">
        <v>2</v>
      </c>
      <c r="I295" s="2">
        <v>3.6360000000000001</v>
      </c>
      <c r="J295" s="2">
        <v>76.355999999999995</v>
      </c>
      <c r="K295" s="12">
        <v>43486</v>
      </c>
      <c r="L295" s="5">
        <v>0.41666666666666669</v>
      </c>
      <c r="M295" t="s">
        <v>28</v>
      </c>
      <c r="N295" s="2">
        <v>72.72</v>
      </c>
      <c r="O295" s="2">
        <v>3.6360000000000001</v>
      </c>
      <c r="P295" s="3">
        <v>7.1</v>
      </c>
      <c r="Q295" s="4">
        <f>MONTH(Tabla1[[#This Row],[Fecha]])</f>
        <v>1</v>
      </c>
    </row>
    <row r="296" spans="1:17" x14ac:dyDescent="0.25">
      <c r="A296" t="s">
        <v>329</v>
      </c>
      <c r="B296" t="s">
        <v>41</v>
      </c>
      <c r="C296" t="s">
        <v>42</v>
      </c>
      <c r="D296" t="s">
        <v>26</v>
      </c>
      <c r="E296" t="s">
        <v>30</v>
      </c>
      <c r="F296" t="s">
        <v>21</v>
      </c>
      <c r="G296" s="2">
        <v>18.11</v>
      </c>
      <c r="H296" s="4">
        <v>10</v>
      </c>
      <c r="I296" s="2">
        <v>9.0549999999999997</v>
      </c>
      <c r="J296" s="2">
        <v>190.155</v>
      </c>
      <c r="K296" s="12">
        <v>43537</v>
      </c>
      <c r="L296" s="5">
        <v>0.49027777777777781</v>
      </c>
      <c r="M296" t="s">
        <v>22</v>
      </c>
      <c r="N296" s="2">
        <v>181.1</v>
      </c>
      <c r="O296" s="2">
        <v>9.0549999999999997</v>
      </c>
      <c r="P296" s="3">
        <v>5.9</v>
      </c>
      <c r="Q296" s="4">
        <f>MONTH(Tabla1[[#This Row],[Fecha]])</f>
        <v>3</v>
      </c>
    </row>
    <row r="297" spans="1:17" x14ac:dyDescent="0.25">
      <c r="A297" t="s">
        <v>330</v>
      </c>
      <c r="B297" t="s">
        <v>24</v>
      </c>
      <c r="C297" t="s">
        <v>25</v>
      </c>
      <c r="D297" t="s">
        <v>19</v>
      </c>
      <c r="E297" t="s">
        <v>20</v>
      </c>
      <c r="F297" t="s">
        <v>27</v>
      </c>
      <c r="G297" s="2">
        <v>51.92</v>
      </c>
      <c r="H297" s="4">
        <v>5</v>
      </c>
      <c r="I297" s="2">
        <v>12.980000000000002</v>
      </c>
      <c r="J297" s="2">
        <v>272.58</v>
      </c>
      <c r="K297" s="12">
        <v>43527</v>
      </c>
      <c r="L297" s="5">
        <v>0.5708333333333333</v>
      </c>
      <c r="M297" t="s">
        <v>28</v>
      </c>
      <c r="N297" s="2">
        <v>259.60000000000002</v>
      </c>
      <c r="O297" s="2">
        <v>12.98</v>
      </c>
      <c r="P297" s="3">
        <v>7.5</v>
      </c>
      <c r="Q297" s="4">
        <f>MONTH(Tabla1[[#This Row],[Fecha]])</f>
        <v>3</v>
      </c>
    </row>
    <row r="298" spans="1:17" x14ac:dyDescent="0.25">
      <c r="A298" t="s">
        <v>331</v>
      </c>
      <c r="B298" t="s">
        <v>24</v>
      </c>
      <c r="C298" t="s">
        <v>25</v>
      </c>
      <c r="D298" t="s">
        <v>26</v>
      </c>
      <c r="E298" t="s">
        <v>30</v>
      </c>
      <c r="F298" t="s">
        <v>27</v>
      </c>
      <c r="G298" s="2">
        <v>28.84</v>
      </c>
      <c r="H298" s="4">
        <v>4</v>
      </c>
      <c r="I298" s="2">
        <v>5.7680000000000007</v>
      </c>
      <c r="J298" s="2">
        <v>121.128</v>
      </c>
      <c r="K298" s="12">
        <v>43553</v>
      </c>
      <c r="L298" s="5">
        <v>0.61388888888888882</v>
      </c>
      <c r="M298" t="s">
        <v>28</v>
      </c>
      <c r="N298" s="2">
        <v>115.36</v>
      </c>
      <c r="O298" s="2">
        <v>5.7679999999999998</v>
      </c>
      <c r="P298" s="3">
        <v>6.4</v>
      </c>
      <c r="Q298" s="4">
        <f>MONTH(Tabla1[[#This Row],[Fecha]])</f>
        <v>3</v>
      </c>
    </row>
    <row r="299" spans="1:17" x14ac:dyDescent="0.25">
      <c r="A299" t="s">
        <v>332</v>
      </c>
      <c r="B299" t="s">
        <v>17</v>
      </c>
      <c r="C299" t="s">
        <v>18</v>
      </c>
      <c r="D299" t="s">
        <v>19</v>
      </c>
      <c r="E299" t="s">
        <v>30</v>
      </c>
      <c r="F299" t="s">
        <v>31</v>
      </c>
      <c r="G299" s="2">
        <v>78.38</v>
      </c>
      <c r="H299" s="4">
        <v>6</v>
      </c>
      <c r="I299" s="2">
        <v>23.513999999999999</v>
      </c>
      <c r="J299" s="2">
        <v>493.79399999999998</v>
      </c>
      <c r="K299" s="12">
        <v>43475</v>
      </c>
      <c r="L299" s="5">
        <v>0.59444444444444444</v>
      </c>
      <c r="M299" t="s">
        <v>22</v>
      </c>
      <c r="N299" s="2">
        <v>470.28</v>
      </c>
      <c r="O299" s="2">
        <v>23.513999999999999</v>
      </c>
      <c r="P299" s="3">
        <v>5.8</v>
      </c>
      <c r="Q299" s="4">
        <f>MONTH(Tabla1[[#This Row],[Fecha]])</f>
        <v>1</v>
      </c>
    </row>
    <row r="300" spans="1:17" x14ac:dyDescent="0.25">
      <c r="A300" t="s">
        <v>333</v>
      </c>
      <c r="B300" t="s">
        <v>17</v>
      </c>
      <c r="C300" t="s">
        <v>18</v>
      </c>
      <c r="D300" t="s">
        <v>19</v>
      </c>
      <c r="E300" t="s">
        <v>30</v>
      </c>
      <c r="F300" t="s">
        <v>31</v>
      </c>
      <c r="G300" s="2">
        <v>60.01</v>
      </c>
      <c r="H300" s="4">
        <v>4</v>
      </c>
      <c r="I300" s="2">
        <v>12.002000000000001</v>
      </c>
      <c r="J300" s="2">
        <v>252.042</v>
      </c>
      <c r="K300" s="12">
        <v>43490</v>
      </c>
      <c r="L300" s="5">
        <v>0.66249999999999998</v>
      </c>
      <c r="M300" t="s">
        <v>28</v>
      </c>
      <c r="N300" s="2">
        <v>240.04</v>
      </c>
      <c r="O300" s="2">
        <v>12.002000000000001</v>
      </c>
      <c r="P300" s="3">
        <v>4.5</v>
      </c>
      <c r="Q300" s="4">
        <f>MONTH(Tabla1[[#This Row],[Fecha]])</f>
        <v>1</v>
      </c>
    </row>
    <row r="301" spans="1:17" x14ac:dyDescent="0.25">
      <c r="A301" t="s">
        <v>334</v>
      </c>
      <c r="B301" t="s">
        <v>24</v>
      </c>
      <c r="C301" t="s">
        <v>25</v>
      </c>
      <c r="D301" t="s">
        <v>19</v>
      </c>
      <c r="E301" t="s">
        <v>20</v>
      </c>
      <c r="F301" t="s">
        <v>31</v>
      </c>
      <c r="G301" s="2">
        <v>88.61</v>
      </c>
      <c r="H301" s="4">
        <v>1</v>
      </c>
      <c r="I301" s="2">
        <v>4.4305000000000003</v>
      </c>
      <c r="J301" s="2">
        <v>93.040499999999994</v>
      </c>
      <c r="K301" s="12">
        <v>43484</v>
      </c>
      <c r="L301" s="5">
        <v>0.43124999999999997</v>
      </c>
      <c r="M301" t="s">
        <v>28</v>
      </c>
      <c r="N301" s="2">
        <v>88.61</v>
      </c>
      <c r="O301" s="2">
        <v>4.4305000000000003</v>
      </c>
      <c r="P301" s="3">
        <v>7.7</v>
      </c>
      <c r="Q301" s="4">
        <f>MONTH(Tabla1[[#This Row],[Fecha]])</f>
        <v>1</v>
      </c>
    </row>
    <row r="302" spans="1:17" x14ac:dyDescent="0.25">
      <c r="A302" t="s">
        <v>335</v>
      </c>
      <c r="B302" t="s">
        <v>24</v>
      </c>
      <c r="C302" t="s">
        <v>25</v>
      </c>
      <c r="D302" t="s">
        <v>26</v>
      </c>
      <c r="E302" t="s">
        <v>30</v>
      </c>
      <c r="F302" t="s">
        <v>45</v>
      </c>
      <c r="G302" s="2">
        <v>99.82</v>
      </c>
      <c r="H302" s="4">
        <v>2</v>
      </c>
      <c r="I302" s="2">
        <v>9.9819999999999993</v>
      </c>
      <c r="J302" s="2">
        <v>209.62200000000001</v>
      </c>
      <c r="K302" s="12">
        <v>43467</v>
      </c>
      <c r="L302" s="5">
        <v>0.75624999999999998</v>
      </c>
      <c r="M302" t="s">
        <v>32</v>
      </c>
      <c r="N302" s="2">
        <v>199.64</v>
      </c>
      <c r="O302" s="2">
        <v>9.9819999999999993</v>
      </c>
      <c r="P302" s="3">
        <v>6.7</v>
      </c>
      <c r="Q302" s="4">
        <f>MONTH(Tabla1[[#This Row],[Fecha]])</f>
        <v>1</v>
      </c>
    </row>
    <row r="303" spans="1:17" x14ac:dyDescent="0.25">
      <c r="A303" t="s">
        <v>336</v>
      </c>
      <c r="B303" t="s">
        <v>41</v>
      </c>
      <c r="C303" t="s">
        <v>42</v>
      </c>
      <c r="D303" t="s">
        <v>19</v>
      </c>
      <c r="E303" t="s">
        <v>30</v>
      </c>
      <c r="F303" t="s">
        <v>21</v>
      </c>
      <c r="G303" s="2">
        <v>39.01</v>
      </c>
      <c r="H303" s="4">
        <v>1</v>
      </c>
      <c r="I303" s="2">
        <v>1.9504999999999999</v>
      </c>
      <c r="J303" s="2">
        <v>40.960500000000003</v>
      </c>
      <c r="K303" s="12">
        <v>43536</v>
      </c>
      <c r="L303" s="5">
        <v>0.69861111111111107</v>
      </c>
      <c r="M303" t="s">
        <v>32</v>
      </c>
      <c r="N303" s="2">
        <v>39.01</v>
      </c>
      <c r="O303" s="2">
        <v>1.9504999999999999</v>
      </c>
      <c r="P303" s="3">
        <v>4.7</v>
      </c>
      <c r="Q303" s="4">
        <f>MONTH(Tabla1[[#This Row],[Fecha]])</f>
        <v>3</v>
      </c>
    </row>
    <row r="304" spans="1:17" x14ac:dyDescent="0.25">
      <c r="A304" t="s">
        <v>337</v>
      </c>
      <c r="B304" t="s">
        <v>24</v>
      </c>
      <c r="C304" t="s">
        <v>25</v>
      </c>
      <c r="D304" t="s">
        <v>26</v>
      </c>
      <c r="E304" t="s">
        <v>30</v>
      </c>
      <c r="F304" t="s">
        <v>43</v>
      </c>
      <c r="G304" s="2">
        <v>48.61</v>
      </c>
      <c r="H304" s="4">
        <v>1</v>
      </c>
      <c r="I304" s="2">
        <v>2.4305000000000003</v>
      </c>
      <c r="J304" s="2">
        <v>51.040500000000002</v>
      </c>
      <c r="K304" s="12">
        <v>43521</v>
      </c>
      <c r="L304" s="5">
        <v>0.64652777777777781</v>
      </c>
      <c r="M304" t="s">
        <v>28</v>
      </c>
      <c r="N304" s="2">
        <v>48.61</v>
      </c>
      <c r="O304" s="2">
        <v>2.4304999999999999</v>
      </c>
      <c r="P304" s="3">
        <v>4.4000000000000004</v>
      </c>
      <c r="Q304" s="4">
        <f>MONTH(Tabla1[[#This Row],[Fecha]])</f>
        <v>2</v>
      </c>
    </row>
    <row r="305" spans="1:17" x14ac:dyDescent="0.25">
      <c r="A305" t="s">
        <v>338</v>
      </c>
      <c r="B305" t="s">
        <v>17</v>
      </c>
      <c r="C305" t="s">
        <v>18</v>
      </c>
      <c r="D305" t="s">
        <v>26</v>
      </c>
      <c r="E305" t="s">
        <v>20</v>
      </c>
      <c r="F305" t="s">
        <v>27</v>
      </c>
      <c r="G305" s="2">
        <v>51.19</v>
      </c>
      <c r="H305" s="4">
        <v>4</v>
      </c>
      <c r="I305" s="2">
        <v>10.238</v>
      </c>
      <c r="J305" s="2">
        <v>214.99799999999999</v>
      </c>
      <c r="K305" s="12">
        <v>43542</v>
      </c>
      <c r="L305" s="5">
        <v>0.71875</v>
      </c>
      <c r="M305" t="s">
        <v>32</v>
      </c>
      <c r="N305" s="2">
        <v>204.76</v>
      </c>
      <c r="O305" s="2">
        <v>10.238</v>
      </c>
      <c r="P305" s="3">
        <v>4.7</v>
      </c>
      <c r="Q305" s="4">
        <f>MONTH(Tabla1[[#This Row],[Fecha]])</f>
        <v>3</v>
      </c>
    </row>
    <row r="306" spans="1:17" x14ac:dyDescent="0.25">
      <c r="A306" t="s">
        <v>339</v>
      </c>
      <c r="B306" t="s">
        <v>41</v>
      </c>
      <c r="C306" t="s">
        <v>42</v>
      </c>
      <c r="D306" t="s">
        <v>26</v>
      </c>
      <c r="E306" t="s">
        <v>20</v>
      </c>
      <c r="F306" t="s">
        <v>27</v>
      </c>
      <c r="G306" s="2">
        <v>14.96</v>
      </c>
      <c r="H306" s="4">
        <v>8</v>
      </c>
      <c r="I306" s="2">
        <v>5.9840000000000009</v>
      </c>
      <c r="J306" s="2">
        <v>125.664</v>
      </c>
      <c r="K306" s="12">
        <v>43519</v>
      </c>
      <c r="L306" s="5">
        <v>0.52013888888888882</v>
      </c>
      <c r="M306" t="s">
        <v>28</v>
      </c>
      <c r="N306" s="2">
        <v>119.68</v>
      </c>
      <c r="O306" s="2">
        <v>5.984</v>
      </c>
      <c r="P306" s="3">
        <v>8.6</v>
      </c>
      <c r="Q306" s="4">
        <f>MONTH(Tabla1[[#This Row],[Fecha]])</f>
        <v>2</v>
      </c>
    </row>
    <row r="307" spans="1:17" x14ac:dyDescent="0.25">
      <c r="A307" t="s">
        <v>340</v>
      </c>
      <c r="B307" t="s">
        <v>17</v>
      </c>
      <c r="C307" t="s">
        <v>18</v>
      </c>
      <c r="D307" t="s">
        <v>19</v>
      </c>
      <c r="E307" t="s">
        <v>30</v>
      </c>
      <c r="F307" t="s">
        <v>27</v>
      </c>
      <c r="G307" s="2">
        <v>72.2</v>
      </c>
      <c r="H307" s="4">
        <v>7</v>
      </c>
      <c r="I307" s="2">
        <v>25.270000000000003</v>
      </c>
      <c r="J307" s="2">
        <v>530.66999999999996</v>
      </c>
      <c r="K307" s="12">
        <v>43550</v>
      </c>
      <c r="L307" s="5">
        <v>0.84305555555555556</v>
      </c>
      <c r="M307" t="s">
        <v>22</v>
      </c>
      <c r="N307" s="2">
        <v>505.4</v>
      </c>
      <c r="O307" s="2">
        <v>25.27</v>
      </c>
      <c r="P307" s="3">
        <v>4.3</v>
      </c>
      <c r="Q307" s="4">
        <f>MONTH(Tabla1[[#This Row],[Fecha]])</f>
        <v>3</v>
      </c>
    </row>
    <row r="308" spans="1:17" x14ac:dyDescent="0.25">
      <c r="A308" t="s">
        <v>341</v>
      </c>
      <c r="B308" t="s">
        <v>17</v>
      </c>
      <c r="C308" t="s">
        <v>18</v>
      </c>
      <c r="D308" t="s">
        <v>26</v>
      </c>
      <c r="E308" t="s">
        <v>20</v>
      </c>
      <c r="F308" t="s">
        <v>35</v>
      </c>
      <c r="G308" s="2">
        <v>40.229999999999997</v>
      </c>
      <c r="H308" s="4">
        <v>7</v>
      </c>
      <c r="I308" s="2">
        <v>14.080499999999999</v>
      </c>
      <c r="J308" s="2">
        <v>295.69049999999999</v>
      </c>
      <c r="K308" s="12">
        <v>43554</v>
      </c>
      <c r="L308" s="5">
        <v>0.55694444444444446</v>
      </c>
      <c r="M308" t="s">
        <v>28</v>
      </c>
      <c r="N308" s="2">
        <v>281.61</v>
      </c>
      <c r="O308" s="2">
        <v>14.080500000000001</v>
      </c>
      <c r="P308" s="3">
        <v>9.6</v>
      </c>
      <c r="Q308" s="4">
        <f>MONTH(Tabla1[[#This Row],[Fecha]])</f>
        <v>3</v>
      </c>
    </row>
    <row r="309" spans="1:17" x14ac:dyDescent="0.25">
      <c r="A309" t="s">
        <v>342</v>
      </c>
      <c r="B309" t="s">
        <v>17</v>
      </c>
      <c r="C309" t="s">
        <v>18</v>
      </c>
      <c r="D309" t="s">
        <v>19</v>
      </c>
      <c r="E309" t="s">
        <v>20</v>
      </c>
      <c r="F309" t="s">
        <v>31</v>
      </c>
      <c r="G309" s="2">
        <v>88.79</v>
      </c>
      <c r="H309" s="4">
        <v>8</v>
      </c>
      <c r="I309" s="2">
        <v>35.516000000000005</v>
      </c>
      <c r="J309" s="2">
        <v>745.83600000000001</v>
      </c>
      <c r="K309" s="12">
        <v>43513</v>
      </c>
      <c r="L309" s="5">
        <v>0.71458333333333324</v>
      </c>
      <c r="M309" t="s">
        <v>28</v>
      </c>
      <c r="N309" s="2">
        <v>710.32</v>
      </c>
      <c r="O309" s="2">
        <v>35.515999999999998</v>
      </c>
      <c r="P309" s="3">
        <v>4.0999999999999996</v>
      </c>
      <c r="Q309" s="4">
        <f>MONTH(Tabla1[[#This Row],[Fecha]])</f>
        <v>2</v>
      </c>
    </row>
    <row r="310" spans="1:17" x14ac:dyDescent="0.25">
      <c r="A310" t="s">
        <v>343</v>
      </c>
      <c r="B310" t="s">
        <v>17</v>
      </c>
      <c r="C310" t="s">
        <v>18</v>
      </c>
      <c r="D310" t="s">
        <v>19</v>
      </c>
      <c r="E310" t="s">
        <v>20</v>
      </c>
      <c r="F310" t="s">
        <v>27</v>
      </c>
      <c r="G310" s="2">
        <v>26.48</v>
      </c>
      <c r="H310" s="4">
        <v>3</v>
      </c>
      <c r="I310" s="2">
        <v>3.972</v>
      </c>
      <c r="J310" s="2">
        <v>83.412000000000006</v>
      </c>
      <c r="K310" s="12">
        <v>43545</v>
      </c>
      <c r="L310" s="5">
        <v>0.44444444444444442</v>
      </c>
      <c r="M310" t="s">
        <v>22</v>
      </c>
      <c r="N310" s="2">
        <v>79.44</v>
      </c>
      <c r="O310" s="2">
        <v>3.972</v>
      </c>
      <c r="P310" s="3">
        <v>4.7</v>
      </c>
      <c r="Q310" s="4">
        <f>MONTH(Tabla1[[#This Row],[Fecha]])</f>
        <v>3</v>
      </c>
    </row>
    <row r="311" spans="1:17" x14ac:dyDescent="0.25">
      <c r="A311" t="s">
        <v>344</v>
      </c>
      <c r="B311" t="s">
        <v>17</v>
      </c>
      <c r="C311" t="s">
        <v>18</v>
      </c>
      <c r="D311" t="s">
        <v>26</v>
      </c>
      <c r="E311" t="s">
        <v>20</v>
      </c>
      <c r="F311" t="s">
        <v>45</v>
      </c>
      <c r="G311" s="2">
        <v>81.91</v>
      </c>
      <c r="H311" s="4">
        <v>2</v>
      </c>
      <c r="I311" s="2">
        <v>8.1910000000000007</v>
      </c>
      <c r="J311" s="2">
        <v>172.011</v>
      </c>
      <c r="K311" s="12">
        <v>43529</v>
      </c>
      <c r="L311" s="5">
        <v>0.73819444444444438</v>
      </c>
      <c r="M311" t="s">
        <v>28</v>
      </c>
      <c r="N311" s="2">
        <v>163.82</v>
      </c>
      <c r="O311" s="2">
        <v>8.1910000000000007</v>
      </c>
      <c r="P311" s="3">
        <v>7.8</v>
      </c>
      <c r="Q311" s="4">
        <f>MONTH(Tabla1[[#This Row],[Fecha]])</f>
        <v>3</v>
      </c>
    </row>
    <row r="312" spans="1:17" x14ac:dyDescent="0.25">
      <c r="A312" t="s">
        <v>345</v>
      </c>
      <c r="B312" t="s">
        <v>41</v>
      </c>
      <c r="C312" t="s">
        <v>42</v>
      </c>
      <c r="D312" t="s">
        <v>19</v>
      </c>
      <c r="E312" t="s">
        <v>30</v>
      </c>
      <c r="F312" t="s">
        <v>35</v>
      </c>
      <c r="G312" s="2">
        <v>79.930000000000007</v>
      </c>
      <c r="H312" s="4">
        <v>6</v>
      </c>
      <c r="I312" s="2">
        <v>23.979000000000003</v>
      </c>
      <c r="J312" s="2">
        <v>503.55900000000003</v>
      </c>
      <c r="K312" s="12">
        <v>43496</v>
      </c>
      <c r="L312" s="5">
        <v>0.58611111111111114</v>
      </c>
      <c r="M312" t="s">
        <v>28</v>
      </c>
      <c r="N312" s="2">
        <v>479.58</v>
      </c>
      <c r="O312" s="2">
        <v>23.978999999999999</v>
      </c>
      <c r="P312" s="3">
        <v>5.5</v>
      </c>
      <c r="Q312" s="4">
        <f>MONTH(Tabla1[[#This Row],[Fecha]])</f>
        <v>1</v>
      </c>
    </row>
    <row r="313" spans="1:17" x14ac:dyDescent="0.25">
      <c r="A313" t="s">
        <v>346</v>
      </c>
      <c r="B313" t="s">
        <v>24</v>
      </c>
      <c r="C313" t="s">
        <v>25</v>
      </c>
      <c r="D313" t="s">
        <v>19</v>
      </c>
      <c r="E313" t="s">
        <v>30</v>
      </c>
      <c r="F313" t="s">
        <v>45</v>
      </c>
      <c r="G313" s="2">
        <v>69.33</v>
      </c>
      <c r="H313" s="4">
        <v>2</v>
      </c>
      <c r="I313" s="2">
        <v>6.9329999999999998</v>
      </c>
      <c r="J313" s="2">
        <v>145.59299999999999</v>
      </c>
      <c r="K313" s="12">
        <v>43501</v>
      </c>
      <c r="L313" s="5">
        <v>0.79513888888888884</v>
      </c>
      <c r="M313" t="s">
        <v>22</v>
      </c>
      <c r="N313" s="2">
        <v>138.66</v>
      </c>
      <c r="O313" s="2">
        <v>6.9329999999999998</v>
      </c>
      <c r="P313" s="3">
        <v>9.6999999999999993</v>
      </c>
      <c r="Q313" s="4">
        <f>MONTH(Tabla1[[#This Row],[Fecha]])</f>
        <v>2</v>
      </c>
    </row>
    <row r="314" spans="1:17" x14ac:dyDescent="0.25">
      <c r="A314" t="s">
        <v>347</v>
      </c>
      <c r="B314" t="s">
        <v>17</v>
      </c>
      <c r="C314" t="s">
        <v>18</v>
      </c>
      <c r="D314" t="s">
        <v>19</v>
      </c>
      <c r="E314" t="s">
        <v>20</v>
      </c>
      <c r="F314" t="s">
        <v>43</v>
      </c>
      <c r="G314" s="2">
        <v>14.23</v>
      </c>
      <c r="H314" s="4">
        <v>5</v>
      </c>
      <c r="I314" s="2">
        <v>3.5575000000000006</v>
      </c>
      <c r="J314" s="2">
        <v>74.707499999999996</v>
      </c>
      <c r="K314" s="12">
        <v>43497</v>
      </c>
      <c r="L314" s="5">
        <v>0.42222222222222222</v>
      </c>
      <c r="M314" t="s">
        <v>32</v>
      </c>
      <c r="N314" s="2">
        <v>71.150000000000006</v>
      </c>
      <c r="O314" s="2">
        <v>3.5575000000000001</v>
      </c>
      <c r="P314" s="3">
        <v>4.4000000000000004</v>
      </c>
      <c r="Q314" s="4">
        <f>MONTH(Tabla1[[#This Row],[Fecha]])</f>
        <v>2</v>
      </c>
    </row>
    <row r="315" spans="1:17" x14ac:dyDescent="0.25">
      <c r="A315" t="s">
        <v>348</v>
      </c>
      <c r="B315" t="s">
        <v>17</v>
      </c>
      <c r="C315" t="s">
        <v>18</v>
      </c>
      <c r="D315" t="s">
        <v>19</v>
      </c>
      <c r="E315" t="s">
        <v>20</v>
      </c>
      <c r="F315" t="s">
        <v>21</v>
      </c>
      <c r="G315" s="2">
        <v>15.55</v>
      </c>
      <c r="H315" s="4">
        <v>9</v>
      </c>
      <c r="I315" s="2">
        <v>6.9975000000000014</v>
      </c>
      <c r="J315" s="2">
        <v>146.94749999999999</v>
      </c>
      <c r="K315" s="12">
        <v>43531</v>
      </c>
      <c r="L315" s="5">
        <v>0.54999999999999993</v>
      </c>
      <c r="M315" t="s">
        <v>28</v>
      </c>
      <c r="N315" s="2">
        <v>139.94999999999999</v>
      </c>
      <c r="O315" s="2">
        <v>6.9974999999999996</v>
      </c>
      <c r="P315" s="3">
        <v>5</v>
      </c>
      <c r="Q315" s="4">
        <f>MONTH(Tabla1[[#This Row],[Fecha]])</f>
        <v>3</v>
      </c>
    </row>
    <row r="316" spans="1:17" x14ac:dyDescent="0.25">
      <c r="A316" t="s">
        <v>349</v>
      </c>
      <c r="B316" t="s">
        <v>24</v>
      </c>
      <c r="C316" t="s">
        <v>25</v>
      </c>
      <c r="D316" t="s">
        <v>19</v>
      </c>
      <c r="E316" t="s">
        <v>20</v>
      </c>
      <c r="F316" t="s">
        <v>27</v>
      </c>
      <c r="G316" s="2">
        <v>78.13</v>
      </c>
      <c r="H316" s="4">
        <v>10</v>
      </c>
      <c r="I316" s="2">
        <v>39.064999999999998</v>
      </c>
      <c r="J316" s="2">
        <v>820.36500000000001</v>
      </c>
      <c r="K316" s="12">
        <v>43506</v>
      </c>
      <c r="L316" s="5">
        <v>0.86875000000000002</v>
      </c>
      <c r="M316" t="s">
        <v>28</v>
      </c>
      <c r="N316" s="2">
        <v>781.3</v>
      </c>
      <c r="O316" s="2">
        <v>39.064999999999998</v>
      </c>
      <c r="P316" s="3">
        <v>4.4000000000000004</v>
      </c>
      <c r="Q316" s="4">
        <f>MONTH(Tabla1[[#This Row],[Fecha]])</f>
        <v>2</v>
      </c>
    </row>
    <row r="317" spans="1:17" x14ac:dyDescent="0.25">
      <c r="A317" t="s">
        <v>350</v>
      </c>
      <c r="B317" t="s">
        <v>24</v>
      </c>
      <c r="C317" t="s">
        <v>25</v>
      </c>
      <c r="D317" t="s">
        <v>19</v>
      </c>
      <c r="E317" t="s">
        <v>30</v>
      </c>
      <c r="F317" t="s">
        <v>43</v>
      </c>
      <c r="G317" s="2">
        <v>99.37</v>
      </c>
      <c r="H317" s="4">
        <v>2</v>
      </c>
      <c r="I317" s="2">
        <v>9.9370000000000012</v>
      </c>
      <c r="J317" s="2">
        <v>208.67699999999999</v>
      </c>
      <c r="K317" s="12">
        <v>43510</v>
      </c>
      <c r="L317" s="5">
        <v>0.7284722222222223</v>
      </c>
      <c r="M317" t="s">
        <v>28</v>
      </c>
      <c r="N317" s="2">
        <v>198.74</v>
      </c>
      <c r="O317" s="2">
        <v>9.9369999999999994</v>
      </c>
      <c r="P317" s="3">
        <v>5.2</v>
      </c>
      <c r="Q317" s="4">
        <f>MONTH(Tabla1[[#This Row],[Fecha]])</f>
        <v>2</v>
      </c>
    </row>
    <row r="318" spans="1:17" x14ac:dyDescent="0.25">
      <c r="A318" t="s">
        <v>351</v>
      </c>
      <c r="B318" t="s">
        <v>24</v>
      </c>
      <c r="C318" t="s">
        <v>25</v>
      </c>
      <c r="D318" t="s">
        <v>19</v>
      </c>
      <c r="E318" t="s">
        <v>20</v>
      </c>
      <c r="F318" t="s">
        <v>43</v>
      </c>
      <c r="G318" s="2">
        <v>21.08</v>
      </c>
      <c r="H318" s="4">
        <v>3</v>
      </c>
      <c r="I318" s="2">
        <v>3.1619999999999999</v>
      </c>
      <c r="J318" s="2">
        <v>66.402000000000001</v>
      </c>
      <c r="K318" s="12">
        <v>43505</v>
      </c>
      <c r="L318" s="5">
        <v>0.43402777777777773</v>
      </c>
      <c r="M318" t="s">
        <v>28</v>
      </c>
      <c r="N318" s="2">
        <v>63.24</v>
      </c>
      <c r="O318" s="2">
        <v>3.1619999999999999</v>
      </c>
      <c r="P318" s="3">
        <v>7.3</v>
      </c>
      <c r="Q318" s="4">
        <f>MONTH(Tabla1[[#This Row],[Fecha]])</f>
        <v>2</v>
      </c>
    </row>
    <row r="319" spans="1:17" x14ac:dyDescent="0.25">
      <c r="A319" t="s">
        <v>352</v>
      </c>
      <c r="B319" t="s">
        <v>24</v>
      </c>
      <c r="C319" t="s">
        <v>25</v>
      </c>
      <c r="D319" t="s">
        <v>19</v>
      </c>
      <c r="E319" t="s">
        <v>30</v>
      </c>
      <c r="F319" t="s">
        <v>27</v>
      </c>
      <c r="G319" s="2">
        <v>74.790000000000006</v>
      </c>
      <c r="H319" s="4">
        <v>5</v>
      </c>
      <c r="I319" s="2">
        <v>18.697500000000002</v>
      </c>
      <c r="J319" s="2">
        <v>392.64749999999998</v>
      </c>
      <c r="K319" s="12">
        <v>43475</v>
      </c>
      <c r="L319" s="5">
        <v>0.48194444444444445</v>
      </c>
      <c r="M319" t="s">
        <v>28</v>
      </c>
      <c r="N319" s="2">
        <v>373.95</v>
      </c>
      <c r="O319" s="2">
        <v>18.697500000000002</v>
      </c>
      <c r="P319" s="3">
        <v>4.9000000000000004</v>
      </c>
      <c r="Q319" s="4">
        <f>MONTH(Tabla1[[#This Row],[Fecha]])</f>
        <v>1</v>
      </c>
    </row>
    <row r="320" spans="1:17" x14ac:dyDescent="0.25">
      <c r="A320" t="s">
        <v>353</v>
      </c>
      <c r="B320" t="s">
        <v>24</v>
      </c>
      <c r="C320" t="s">
        <v>25</v>
      </c>
      <c r="D320" t="s">
        <v>19</v>
      </c>
      <c r="E320" t="s">
        <v>20</v>
      </c>
      <c r="F320" t="s">
        <v>21</v>
      </c>
      <c r="G320" s="2">
        <v>29.67</v>
      </c>
      <c r="H320" s="4">
        <v>7</v>
      </c>
      <c r="I320" s="2">
        <v>10.384500000000001</v>
      </c>
      <c r="J320" s="2">
        <v>218.0745</v>
      </c>
      <c r="K320" s="12">
        <v>43535</v>
      </c>
      <c r="L320" s="5">
        <v>0.79027777777777775</v>
      </c>
      <c r="M320" t="s">
        <v>32</v>
      </c>
      <c r="N320" s="2">
        <v>207.69</v>
      </c>
      <c r="O320" s="2">
        <v>10.384499999999999</v>
      </c>
      <c r="P320" s="3">
        <v>8.1</v>
      </c>
      <c r="Q320" s="4">
        <f>MONTH(Tabla1[[#This Row],[Fecha]])</f>
        <v>3</v>
      </c>
    </row>
    <row r="321" spans="1:17" x14ac:dyDescent="0.25">
      <c r="A321" t="s">
        <v>354</v>
      </c>
      <c r="B321" t="s">
        <v>24</v>
      </c>
      <c r="C321" t="s">
        <v>25</v>
      </c>
      <c r="D321" t="s">
        <v>19</v>
      </c>
      <c r="E321" t="s">
        <v>30</v>
      </c>
      <c r="F321" t="s">
        <v>21</v>
      </c>
      <c r="G321" s="2">
        <v>44.07</v>
      </c>
      <c r="H321" s="4">
        <v>4</v>
      </c>
      <c r="I321" s="2">
        <v>8.8140000000000001</v>
      </c>
      <c r="J321" s="2">
        <v>185.09399999999999</v>
      </c>
      <c r="K321" s="12">
        <v>43514</v>
      </c>
      <c r="L321" s="5">
        <v>0.68611111111111101</v>
      </c>
      <c r="M321" t="s">
        <v>22</v>
      </c>
      <c r="N321" s="2">
        <v>176.28</v>
      </c>
      <c r="O321" s="2">
        <v>8.8140000000000001</v>
      </c>
      <c r="P321" s="3">
        <v>8.4</v>
      </c>
      <c r="Q321" s="4">
        <f>MONTH(Tabla1[[#This Row],[Fecha]])</f>
        <v>2</v>
      </c>
    </row>
    <row r="322" spans="1:17" x14ac:dyDescent="0.25">
      <c r="A322" t="s">
        <v>355</v>
      </c>
      <c r="B322" t="s">
        <v>24</v>
      </c>
      <c r="C322" t="s">
        <v>25</v>
      </c>
      <c r="D322" t="s">
        <v>26</v>
      </c>
      <c r="E322" t="s">
        <v>20</v>
      </c>
      <c r="F322" t="s">
        <v>43</v>
      </c>
      <c r="G322" s="2">
        <v>22.93</v>
      </c>
      <c r="H322" s="4">
        <v>9</v>
      </c>
      <c r="I322" s="2">
        <v>10.3185</v>
      </c>
      <c r="J322" s="2">
        <v>216.6885</v>
      </c>
      <c r="K322" s="12">
        <v>43522</v>
      </c>
      <c r="L322" s="5">
        <v>0.85138888888888886</v>
      </c>
      <c r="M322" t="s">
        <v>28</v>
      </c>
      <c r="N322" s="2">
        <v>206.37</v>
      </c>
      <c r="O322" s="2">
        <v>10.3185</v>
      </c>
      <c r="P322" s="3">
        <v>5.5</v>
      </c>
      <c r="Q322" s="4">
        <f>MONTH(Tabla1[[#This Row],[Fecha]])</f>
        <v>2</v>
      </c>
    </row>
    <row r="323" spans="1:17" x14ac:dyDescent="0.25">
      <c r="A323" t="s">
        <v>356</v>
      </c>
      <c r="B323" t="s">
        <v>24</v>
      </c>
      <c r="C323" t="s">
        <v>25</v>
      </c>
      <c r="D323" t="s">
        <v>26</v>
      </c>
      <c r="E323" t="s">
        <v>20</v>
      </c>
      <c r="F323" t="s">
        <v>21</v>
      </c>
      <c r="G323" s="2">
        <v>39.42</v>
      </c>
      <c r="H323" s="4">
        <v>1</v>
      </c>
      <c r="I323" s="2">
        <v>1.9710000000000001</v>
      </c>
      <c r="J323" s="2">
        <v>41.390999999999998</v>
      </c>
      <c r="K323" s="12">
        <v>43483</v>
      </c>
      <c r="L323" s="5">
        <v>0.63055555555555554</v>
      </c>
      <c r="M323" t="s">
        <v>28</v>
      </c>
      <c r="N323" s="2">
        <v>39.42</v>
      </c>
      <c r="O323" s="2">
        <v>1.9710000000000001</v>
      </c>
      <c r="P323" s="3">
        <v>8.4</v>
      </c>
      <c r="Q323" s="4">
        <f>MONTH(Tabla1[[#This Row],[Fecha]])</f>
        <v>1</v>
      </c>
    </row>
    <row r="324" spans="1:17" x14ac:dyDescent="0.25">
      <c r="A324" t="s">
        <v>357</v>
      </c>
      <c r="B324" t="s">
        <v>17</v>
      </c>
      <c r="C324" t="s">
        <v>18</v>
      </c>
      <c r="D324" t="s">
        <v>26</v>
      </c>
      <c r="E324" t="s">
        <v>30</v>
      </c>
      <c r="F324" t="s">
        <v>21</v>
      </c>
      <c r="G324" s="2">
        <v>15.26</v>
      </c>
      <c r="H324" s="4">
        <v>6</v>
      </c>
      <c r="I324" s="2">
        <v>4.5780000000000003</v>
      </c>
      <c r="J324" s="2">
        <v>96.138000000000005</v>
      </c>
      <c r="K324" s="12">
        <v>43511</v>
      </c>
      <c r="L324" s="5">
        <v>0.75208333333333333</v>
      </c>
      <c r="M324" t="s">
        <v>22</v>
      </c>
      <c r="N324" s="2">
        <v>91.56</v>
      </c>
      <c r="O324" s="2">
        <v>4.5780000000000003</v>
      </c>
      <c r="P324" s="3">
        <v>9.8000000000000007</v>
      </c>
      <c r="Q324" s="4">
        <f>MONTH(Tabla1[[#This Row],[Fecha]])</f>
        <v>2</v>
      </c>
    </row>
    <row r="325" spans="1:17" x14ac:dyDescent="0.25">
      <c r="A325" t="s">
        <v>358</v>
      </c>
      <c r="B325" t="s">
        <v>17</v>
      </c>
      <c r="C325" t="s">
        <v>18</v>
      </c>
      <c r="D325" t="s">
        <v>26</v>
      </c>
      <c r="E325" t="s">
        <v>20</v>
      </c>
      <c r="F325" t="s">
        <v>45</v>
      </c>
      <c r="G325" s="2">
        <v>61.77</v>
      </c>
      <c r="H325" s="4">
        <v>5</v>
      </c>
      <c r="I325" s="2">
        <v>15.442500000000003</v>
      </c>
      <c r="J325" s="2">
        <v>324.29250000000002</v>
      </c>
      <c r="K325" s="12">
        <v>43532</v>
      </c>
      <c r="L325" s="5">
        <v>0.55625000000000002</v>
      </c>
      <c r="M325" t="s">
        <v>28</v>
      </c>
      <c r="N325" s="2">
        <v>308.85000000000002</v>
      </c>
      <c r="O325" s="2">
        <v>15.442500000000001</v>
      </c>
      <c r="P325" s="3">
        <v>6.7</v>
      </c>
      <c r="Q325" s="4">
        <f>MONTH(Tabla1[[#This Row],[Fecha]])</f>
        <v>3</v>
      </c>
    </row>
    <row r="326" spans="1:17" x14ac:dyDescent="0.25">
      <c r="A326" t="s">
        <v>359</v>
      </c>
      <c r="B326" t="s">
        <v>17</v>
      </c>
      <c r="C326" t="s">
        <v>18</v>
      </c>
      <c r="D326" t="s">
        <v>26</v>
      </c>
      <c r="E326" t="s">
        <v>30</v>
      </c>
      <c r="F326" t="s">
        <v>31</v>
      </c>
      <c r="G326" s="2">
        <v>21.52</v>
      </c>
      <c r="H326" s="4">
        <v>6</v>
      </c>
      <c r="I326" s="2">
        <v>6.4560000000000004</v>
      </c>
      <c r="J326" s="2">
        <v>135.57599999999999</v>
      </c>
      <c r="K326" s="12">
        <v>43482</v>
      </c>
      <c r="L326" s="5">
        <v>0.53333333333333333</v>
      </c>
      <c r="M326" t="s">
        <v>32</v>
      </c>
      <c r="N326" s="2">
        <v>129.12</v>
      </c>
      <c r="O326" s="2">
        <v>6.4560000000000004</v>
      </c>
      <c r="P326" s="3">
        <v>9.4</v>
      </c>
      <c r="Q326" s="4">
        <f>MONTH(Tabla1[[#This Row],[Fecha]])</f>
        <v>1</v>
      </c>
    </row>
    <row r="327" spans="1:17" x14ac:dyDescent="0.25">
      <c r="A327" t="s">
        <v>360</v>
      </c>
      <c r="B327" t="s">
        <v>41</v>
      </c>
      <c r="C327" t="s">
        <v>42</v>
      </c>
      <c r="D327" t="s">
        <v>26</v>
      </c>
      <c r="E327" t="s">
        <v>30</v>
      </c>
      <c r="F327" t="s">
        <v>35</v>
      </c>
      <c r="G327" s="2">
        <v>97.74</v>
      </c>
      <c r="H327" s="4">
        <v>4</v>
      </c>
      <c r="I327" s="2">
        <v>19.548000000000002</v>
      </c>
      <c r="J327" s="2">
        <v>410.50799999999998</v>
      </c>
      <c r="K327" s="12">
        <v>43536</v>
      </c>
      <c r="L327" s="5">
        <v>0.82847222222222217</v>
      </c>
      <c r="M327" t="s">
        <v>22</v>
      </c>
      <c r="N327" s="2">
        <v>390.96</v>
      </c>
      <c r="O327" s="2">
        <v>19.547999999999998</v>
      </c>
      <c r="P327" s="3">
        <v>6.4</v>
      </c>
      <c r="Q327" s="4">
        <f>MONTH(Tabla1[[#This Row],[Fecha]])</f>
        <v>3</v>
      </c>
    </row>
    <row r="328" spans="1:17" x14ac:dyDescent="0.25">
      <c r="A328" t="s">
        <v>361</v>
      </c>
      <c r="B328" t="s">
        <v>17</v>
      </c>
      <c r="C328" t="s">
        <v>18</v>
      </c>
      <c r="D328" t="s">
        <v>19</v>
      </c>
      <c r="E328" t="s">
        <v>30</v>
      </c>
      <c r="F328" t="s">
        <v>43</v>
      </c>
      <c r="G328" s="2">
        <v>99.78</v>
      </c>
      <c r="H328" s="4">
        <v>5</v>
      </c>
      <c r="I328" s="2">
        <v>24.945</v>
      </c>
      <c r="J328" s="2">
        <v>523.84500000000003</v>
      </c>
      <c r="K328" s="12">
        <v>43533</v>
      </c>
      <c r="L328" s="5">
        <v>0.79791666666666661</v>
      </c>
      <c r="M328" t="s">
        <v>28</v>
      </c>
      <c r="N328" s="2">
        <v>498.9</v>
      </c>
      <c r="O328" s="2">
        <v>24.945</v>
      </c>
      <c r="P328" s="3">
        <v>5.4</v>
      </c>
      <c r="Q328" s="4">
        <f>MONTH(Tabla1[[#This Row],[Fecha]])</f>
        <v>3</v>
      </c>
    </row>
    <row r="329" spans="1:17" x14ac:dyDescent="0.25">
      <c r="A329" t="s">
        <v>362</v>
      </c>
      <c r="B329" t="s">
        <v>24</v>
      </c>
      <c r="C329" t="s">
        <v>25</v>
      </c>
      <c r="D329" t="s">
        <v>19</v>
      </c>
      <c r="E329" t="s">
        <v>30</v>
      </c>
      <c r="F329" t="s">
        <v>43</v>
      </c>
      <c r="G329" s="2">
        <v>94.26</v>
      </c>
      <c r="H329" s="4">
        <v>4</v>
      </c>
      <c r="I329" s="2">
        <v>18.852</v>
      </c>
      <c r="J329" s="2">
        <v>395.892</v>
      </c>
      <c r="K329" s="12">
        <v>43536</v>
      </c>
      <c r="L329" s="5">
        <v>0.6875</v>
      </c>
      <c r="M329" t="s">
        <v>28</v>
      </c>
      <c r="N329" s="2">
        <v>377.04</v>
      </c>
      <c r="O329" s="2">
        <v>18.852</v>
      </c>
      <c r="P329" s="3">
        <v>8.6</v>
      </c>
      <c r="Q329" s="4">
        <f>MONTH(Tabla1[[#This Row],[Fecha]])</f>
        <v>3</v>
      </c>
    </row>
    <row r="330" spans="1:17" x14ac:dyDescent="0.25">
      <c r="A330" t="s">
        <v>363</v>
      </c>
      <c r="B330" t="s">
        <v>41</v>
      </c>
      <c r="C330" t="s">
        <v>42</v>
      </c>
      <c r="D330" t="s">
        <v>19</v>
      </c>
      <c r="E330" t="s">
        <v>30</v>
      </c>
      <c r="F330" t="s">
        <v>21</v>
      </c>
      <c r="G330" s="2">
        <v>51.13</v>
      </c>
      <c r="H330" s="4">
        <v>4</v>
      </c>
      <c r="I330" s="2">
        <v>10.226000000000001</v>
      </c>
      <c r="J330" s="2">
        <v>214.74600000000001</v>
      </c>
      <c r="K330" s="12">
        <v>43490</v>
      </c>
      <c r="L330" s="5">
        <v>0.42430555555555555</v>
      </c>
      <c r="M330" t="s">
        <v>32</v>
      </c>
      <c r="N330" s="2">
        <v>204.52</v>
      </c>
      <c r="O330" s="2">
        <v>10.226000000000001</v>
      </c>
      <c r="P330" s="3">
        <v>4</v>
      </c>
      <c r="Q330" s="4">
        <f>MONTH(Tabla1[[#This Row],[Fecha]])</f>
        <v>1</v>
      </c>
    </row>
    <row r="331" spans="1:17" x14ac:dyDescent="0.25">
      <c r="A331" t="s">
        <v>364</v>
      </c>
      <c r="B331" t="s">
        <v>17</v>
      </c>
      <c r="C331" t="s">
        <v>18</v>
      </c>
      <c r="D331" t="s">
        <v>19</v>
      </c>
      <c r="E331" t="s">
        <v>30</v>
      </c>
      <c r="F331" t="s">
        <v>27</v>
      </c>
      <c r="G331" s="2">
        <v>36.36</v>
      </c>
      <c r="H331" s="4">
        <v>4</v>
      </c>
      <c r="I331" s="2">
        <v>7.2720000000000002</v>
      </c>
      <c r="J331" s="2">
        <v>152.71199999999999</v>
      </c>
      <c r="K331" s="12">
        <v>43549</v>
      </c>
      <c r="L331" s="5">
        <v>0.54652777777777783</v>
      </c>
      <c r="M331" t="s">
        <v>28</v>
      </c>
      <c r="N331" s="2">
        <v>145.44</v>
      </c>
      <c r="O331" s="2">
        <v>7.2720000000000002</v>
      </c>
      <c r="P331" s="3">
        <v>7.6</v>
      </c>
      <c r="Q331" s="4">
        <f>MONTH(Tabla1[[#This Row],[Fecha]])</f>
        <v>3</v>
      </c>
    </row>
    <row r="332" spans="1:17" x14ac:dyDescent="0.25">
      <c r="A332" t="s">
        <v>365</v>
      </c>
      <c r="B332" t="s">
        <v>41</v>
      </c>
      <c r="C332" t="s">
        <v>42</v>
      </c>
      <c r="D332" t="s">
        <v>26</v>
      </c>
      <c r="E332" t="s">
        <v>30</v>
      </c>
      <c r="F332" t="s">
        <v>31</v>
      </c>
      <c r="G332" s="2">
        <v>22.02</v>
      </c>
      <c r="H332" s="4">
        <v>9</v>
      </c>
      <c r="I332" s="2">
        <v>9.9090000000000007</v>
      </c>
      <c r="J332" s="2">
        <v>208.089</v>
      </c>
      <c r="K332" s="12">
        <v>43503</v>
      </c>
      <c r="L332" s="5">
        <v>0.78333333333333333</v>
      </c>
      <c r="M332" t="s">
        <v>28</v>
      </c>
      <c r="N332" s="2">
        <v>198.18</v>
      </c>
      <c r="O332" s="2">
        <v>9.9090000000000007</v>
      </c>
      <c r="P332" s="3">
        <v>6.8</v>
      </c>
      <c r="Q332" s="4">
        <f>MONTH(Tabla1[[#This Row],[Fecha]])</f>
        <v>2</v>
      </c>
    </row>
    <row r="333" spans="1:17" x14ac:dyDescent="0.25">
      <c r="A333" t="s">
        <v>366</v>
      </c>
      <c r="B333" t="s">
        <v>17</v>
      </c>
      <c r="C333" t="s">
        <v>18</v>
      </c>
      <c r="D333" t="s">
        <v>26</v>
      </c>
      <c r="E333" t="s">
        <v>30</v>
      </c>
      <c r="F333" t="s">
        <v>43</v>
      </c>
      <c r="G333" s="2">
        <v>32.9</v>
      </c>
      <c r="H333" s="4">
        <v>3</v>
      </c>
      <c r="I333" s="2">
        <v>4.9349999999999996</v>
      </c>
      <c r="J333" s="2">
        <v>103.63500000000001</v>
      </c>
      <c r="K333" s="12">
        <v>43513</v>
      </c>
      <c r="L333" s="5">
        <v>0.7270833333333333</v>
      </c>
      <c r="M333" t="s">
        <v>32</v>
      </c>
      <c r="N333" s="2">
        <v>98.7</v>
      </c>
      <c r="O333" s="2">
        <v>4.9349999999999996</v>
      </c>
      <c r="P333" s="3">
        <v>9.1</v>
      </c>
      <c r="Q333" s="4">
        <f>MONTH(Tabla1[[#This Row],[Fecha]])</f>
        <v>2</v>
      </c>
    </row>
    <row r="334" spans="1:17" x14ac:dyDescent="0.25">
      <c r="A334" t="s">
        <v>367</v>
      </c>
      <c r="B334" t="s">
        <v>17</v>
      </c>
      <c r="C334" t="s">
        <v>18</v>
      </c>
      <c r="D334" t="s">
        <v>26</v>
      </c>
      <c r="E334" t="s">
        <v>30</v>
      </c>
      <c r="F334" t="s">
        <v>45</v>
      </c>
      <c r="G334" s="2">
        <v>77.02</v>
      </c>
      <c r="H334" s="4">
        <v>5</v>
      </c>
      <c r="I334" s="2">
        <v>19.254999999999999</v>
      </c>
      <c r="J334" s="2">
        <v>404.35500000000002</v>
      </c>
      <c r="K334" s="12">
        <v>43499</v>
      </c>
      <c r="L334" s="5">
        <v>0.66597222222222219</v>
      </c>
      <c r="M334" t="s">
        <v>28</v>
      </c>
      <c r="N334" s="2">
        <v>385.1</v>
      </c>
      <c r="O334" s="2">
        <v>19.254999999999999</v>
      </c>
      <c r="P334" s="3">
        <v>5.5</v>
      </c>
      <c r="Q334" s="4">
        <f>MONTH(Tabla1[[#This Row],[Fecha]])</f>
        <v>2</v>
      </c>
    </row>
    <row r="335" spans="1:17" x14ac:dyDescent="0.25">
      <c r="A335" t="s">
        <v>368</v>
      </c>
      <c r="B335" t="s">
        <v>17</v>
      </c>
      <c r="C335" t="s">
        <v>18</v>
      </c>
      <c r="D335" t="s">
        <v>19</v>
      </c>
      <c r="E335" t="s">
        <v>30</v>
      </c>
      <c r="F335" t="s">
        <v>43</v>
      </c>
      <c r="G335" s="2">
        <v>23.48</v>
      </c>
      <c r="H335" s="4">
        <v>2</v>
      </c>
      <c r="I335" s="2">
        <v>2.3480000000000003</v>
      </c>
      <c r="J335" s="2">
        <v>49.308</v>
      </c>
      <c r="K335" s="12">
        <v>43538</v>
      </c>
      <c r="L335" s="5">
        <v>0.47291666666666665</v>
      </c>
      <c r="M335" t="s">
        <v>32</v>
      </c>
      <c r="N335" s="2">
        <v>46.96</v>
      </c>
      <c r="O335" s="2">
        <v>2.3479999999999999</v>
      </c>
      <c r="P335" s="3">
        <v>7.9</v>
      </c>
      <c r="Q335" s="4">
        <f>MONTH(Tabla1[[#This Row],[Fecha]])</f>
        <v>3</v>
      </c>
    </row>
    <row r="336" spans="1:17" x14ac:dyDescent="0.25">
      <c r="A336" t="s">
        <v>369</v>
      </c>
      <c r="B336" t="s">
        <v>24</v>
      </c>
      <c r="C336" t="s">
        <v>25</v>
      </c>
      <c r="D336" t="s">
        <v>19</v>
      </c>
      <c r="E336" t="s">
        <v>30</v>
      </c>
      <c r="F336" t="s">
        <v>35</v>
      </c>
      <c r="G336" s="2">
        <v>14.7</v>
      </c>
      <c r="H336" s="4">
        <v>5</v>
      </c>
      <c r="I336" s="2">
        <v>3.6750000000000003</v>
      </c>
      <c r="J336" s="2">
        <v>77.174999999999997</v>
      </c>
      <c r="K336" s="12">
        <v>43548</v>
      </c>
      <c r="L336" s="5">
        <v>0.57500000000000007</v>
      </c>
      <c r="M336" t="s">
        <v>22</v>
      </c>
      <c r="N336" s="2">
        <v>73.5</v>
      </c>
      <c r="O336" s="2">
        <v>3.6749999999999998</v>
      </c>
      <c r="P336" s="3">
        <v>8.5</v>
      </c>
      <c r="Q336" s="4">
        <f>MONTH(Tabla1[[#This Row],[Fecha]])</f>
        <v>3</v>
      </c>
    </row>
    <row r="337" spans="1:17" x14ac:dyDescent="0.25">
      <c r="A337" t="s">
        <v>370</v>
      </c>
      <c r="B337" t="s">
        <v>17</v>
      </c>
      <c r="C337" t="s">
        <v>18</v>
      </c>
      <c r="D337" t="s">
        <v>19</v>
      </c>
      <c r="E337" t="s">
        <v>20</v>
      </c>
      <c r="F337" t="s">
        <v>27</v>
      </c>
      <c r="G337" s="2">
        <v>28.45</v>
      </c>
      <c r="H337" s="4">
        <v>5</v>
      </c>
      <c r="I337" s="2">
        <v>7.1125000000000007</v>
      </c>
      <c r="J337" s="2">
        <v>149.36250000000001</v>
      </c>
      <c r="K337" s="12">
        <v>43545</v>
      </c>
      <c r="L337" s="5">
        <v>0.4284722222222222</v>
      </c>
      <c r="M337" t="s">
        <v>32</v>
      </c>
      <c r="N337" s="2">
        <v>142.25</v>
      </c>
      <c r="O337" s="2">
        <v>7.1124999999999998</v>
      </c>
      <c r="P337" s="3">
        <v>9.1</v>
      </c>
      <c r="Q337" s="4">
        <f>MONTH(Tabla1[[#This Row],[Fecha]])</f>
        <v>3</v>
      </c>
    </row>
    <row r="338" spans="1:17" x14ac:dyDescent="0.25">
      <c r="A338" t="s">
        <v>371</v>
      </c>
      <c r="B338" t="s">
        <v>17</v>
      </c>
      <c r="C338" t="s">
        <v>18</v>
      </c>
      <c r="D338" t="s">
        <v>26</v>
      </c>
      <c r="E338" t="s">
        <v>30</v>
      </c>
      <c r="F338" t="s">
        <v>45</v>
      </c>
      <c r="G338" s="2">
        <v>76.400000000000006</v>
      </c>
      <c r="H338" s="4">
        <v>9</v>
      </c>
      <c r="I338" s="2">
        <v>34.380000000000003</v>
      </c>
      <c r="J338" s="2">
        <v>721.98</v>
      </c>
      <c r="K338" s="12">
        <v>43543</v>
      </c>
      <c r="L338" s="5">
        <v>0.65902777777777777</v>
      </c>
      <c r="M338" t="s">
        <v>22</v>
      </c>
      <c r="N338" s="2">
        <v>687.6</v>
      </c>
      <c r="O338" s="2">
        <v>34.380000000000003</v>
      </c>
      <c r="P338" s="3">
        <v>7.5</v>
      </c>
      <c r="Q338" s="4">
        <f>MONTH(Tabla1[[#This Row],[Fecha]])</f>
        <v>3</v>
      </c>
    </row>
    <row r="339" spans="1:17" x14ac:dyDescent="0.25">
      <c r="A339" t="s">
        <v>372</v>
      </c>
      <c r="B339" t="s">
        <v>41</v>
      </c>
      <c r="C339" t="s">
        <v>42</v>
      </c>
      <c r="D339" t="s">
        <v>26</v>
      </c>
      <c r="E339" t="s">
        <v>20</v>
      </c>
      <c r="F339" t="s">
        <v>35</v>
      </c>
      <c r="G339" s="2">
        <v>57.95</v>
      </c>
      <c r="H339" s="4">
        <v>6</v>
      </c>
      <c r="I339" s="2">
        <v>17.385000000000002</v>
      </c>
      <c r="J339" s="2">
        <v>365.08499999999998</v>
      </c>
      <c r="K339" s="12">
        <v>43520</v>
      </c>
      <c r="L339" s="5">
        <v>0.54305555555555551</v>
      </c>
      <c r="M339" t="s">
        <v>28</v>
      </c>
      <c r="N339" s="2">
        <v>347.7</v>
      </c>
      <c r="O339" s="2">
        <v>17.385000000000002</v>
      </c>
      <c r="P339" s="3">
        <v>5.2</v>
      </c>
      <c r="Q339" s="4">
        <f>MONTH(Tabla1[[#This Row],[Fecha]])</f>
        <v>2</v>
      </c>
    </row>
    <row r="340" spans="1:17" x14ac:dyDescent="0.25">
      <c r="A340" t="s">
        <v>373</v>
      </c>
      <c r="B340" t="s">
        <v>24</v>
      </c>
      <c r="C340" t="s">
        <v>25</v>
      </c>
      <c r="D340" t="s">
        <v>26</v>
      </c>
      <c r="E340" t="s">
        <v>20</v>
      </c>
      <c r="F340" t="s">
        <v>27</v>
      </c>
      <c r="G340" s="2">
        <v>47.65</v>
      </c>
      <c r="H340" s="4">
        <v>3</v>
      </c>
      <c r="I340" s="2">
        <v>7.1475</v>
      </c>
      <c r="J340" s="2">
        <v>150.0975</v>
      </c>
      <c r="K340" s="12">
        <v>43552</v>
      </c>
      <c r="L340" s="5">
        <v>0.54027777777777775</v>
      </c>
      <c r="M340" t="s">
        <v>32</v>
      </c>
      <c r="N340" s="2">
        <v>142.94999999999999</v>
      </c>
      <c r="O340" s="2">
        <v>7.1475</v>
      </c>
      <c r="P340" s="3">
        <v>9.5</v>
      </c>
      <c r="Q340" s="4">
        <f>MONTH(Tabla1[[#This Row],[Fecha]])</f>
        <v>3</v>
      </c>
    </row>
    <row r="341" spans="1:17" x14ac:dyDescent="0.25">
      <c r="A341" t="s">
        <v>374</v>
      </c>
      <c r="B341" t="s">
        <v>41</v>
      </c>
      <c r="C341" t="s">
        <v>42</v>
      </c>
      <c r="D341" t="s">
        <v>19</v>
      </c>
      <c r="E341" t="s">
        <v>20</v>
      </c>
      <c r="F341" t="s">
        <v>43</v>
      </c>
      <c r="G341" s="2">
        <v>42.82</v>
      </c>
      <c r="H341" s="4">
        <v>9</v>
      </c>
      <c r="I341" s="2">
        <v>19.269000000000002</v>
      </c>
      <c r="J341" s="2">
        <v>404.649</v>
      </c>
      <c r="K341" s="12">
        <v>43501</v>
      </c>
      <c r="L341" s="5">
        <v>0.6430555555555556</v>
      </c>
      <c r="M341" t="s">
        <v>32</v>
      </c>
      <c r="N341" s="2">
        <v>385.38</v>
      </c>
      <c r="O341" s="2">
        <v>19.268999999999998</v>
      </c>
      <c r="P341" s="3">
        <v>8.9</v>
      </c>
      <c r="Q341" s="4">
        <f>MONTH(Tabla1[[#This Row],[Fecha]])</f>
        <v>2</v>
      </c>
    </row>
    <row r="342" spans="1:17" x14ac:dyDescent="0.25">
      <c r="A342" t="s">
        <v>375</v>
      </c>
      <c r="B342" t="s">
        <v>41</v>
      </c>
      <c r="C342" t="s">
        <v>42</v>
      </c>
      <c r="D342" t="s">
        <v>19</v>
      </c>
      <c r="E342" t="s">
        <v>30</v>
      </c>
      <c r="F342" t="s">
        <v>27</v>
      </c>
      <c r="G342" s="2">
        <v>48.09</v>
      </c>
      <c r="H342" s="4">
        <v>3</v>
      </c>
      <c r="I342" s="2">
        <v>7.2135000000000007</v>
      </c>
      <c r="J342" s="2">
        <v>151.48349999999999</v>
      </c>
      <c r="K342" s="12">
        <v>43506</v>
      </c>
      <c r="L342" s="5">
        <v>0.76597222222222217</v>
      </c>
      <c r="M342" t="s">
        <v>32</v>
      </c>
      <c r="N342" s="2">
        <v>144.27000000000001</v>
      </c>
      <c r="O342" s="2">
        <v>7.2134999999999998</v>
      </c>
      <c r="P342" s="3">
        <v>7.8</v>
      </c>
      <c r="Q342" s="4">
        <f>MONTH(Tabla1[[#This Row],[Fecha]])</f>
        <v>2</v>
      </c>
    </row>
    <row r="343" spans="1:17" x14ac:dyDescent="0.25">
      <c r="A343" t="s">
        <v>376</v>
      </c>
      <c r="B343" t="s">
        <v>41</v>
      </c>
      <c r="C343" t="s">
        <v>42</v>
      </c>
      <c r="D343" t="s">
        <v>19</v>
      </c>
      <c r="E343" t="s">
        <v>20</v>
      </c>
      <c r="F343" t="s">
        <v>21</v>
      </c>
      <c r="G343" s="2">
        <v>55.97</v>
      </c>
      <c r="H343" s="4">
        <v>7</v>
      </c>
      <c r="I343" s="2">
        <v>19.589500000000001</v>
      </c>
      <c r="J343" s="2">
        <v>411.37950000000001</v>
      </c>
      <c r="K343" s="12">
        <v>43529</v>
      </c>
      <c r="L343" s="5">
        <v>0.79583333333333339</v>
      </c>
      <c r="M343" t="s">
        <v>22</v>
      </c>
      <c r="N343" s="2">
        <v>391.79</v>
      </c>
      <c r="O343" s="2">
        <v>19.589500000000001</v>
      </c>
      <c r="P343" s="3">
        <v>8.9</v>
      </c>
      <c r="Q343" s="4">
        <f>MONTH(Tabla1[[#This Row],[Fecha]])</f>
        <v>3</v>
      </c>
    </row>
    <row r="344" spans="1:17" x14ac:dyDescent="0.25">
      <c r="A344" t="s">
        <v>377</v>
      </c>
      <c r="B344" t="s">
        <v>41</v>
      </c>
      <c r="C344" t="s">
        <v>42</v>
      </c>
      <c r="D344" t="s">
        <v>19</v>
      </c>
      <c r="E344" t="s">
        <v>20</v>
      </c>
      <c r="F344" t="s">
        <v>21</v>
      </c>
      <c r="G344" s="2">
        <v>76.900000000000006</v>
      </c>
      <c r="H344" s="4">
        <v>7</v>
      </c>
      <c r="I344" s="2">
        <v>26.915000000000006</v>
      </c>
      <c r="J344" s="2">
        <v>565.21500000000003</v>
      </c>
      <c r="K344" s="12">
        <v>43511</v>
      </c>
      <c r="L344" s="5">
        <v>0.84791666666666676</v>
      </c>
      <c r="M344" t="s">
        <v>28</v>
      </c>
      <c r="N344" s="2">
        <v>538.29999999999995</v>
      </c>
      <c r="O344" s="2">
        <v>26.914999999999999</v>
      </c>
      <c r="P344" s="3">
        <v>7.7</v>
      </c>
      <c r="Q344" s="4">
        <f>MONTH(Tabla1[[#This Row],[Fecha]])</f>
        <v>2</v>
      </c>
    </row>
    <row r="345" spans="1:17" x14ac:dyDescent="0.25">
      <c r="A345" t="s">
        <v>378</v>
      </c>
      <c r="B345" t="s">
        <v>24</v>
      </c>
      <c r="C345" t="s">
        <v>25</v>
      </c>
      <c r="D345" t="s">
        <v>26</v>
      </c>
      <c r="E345" t="s">
        <v>20</v>
      </c>
      <c r="F345" t="s">
        <v>43</v>
      </c>
      <c r="G345" s="2">
        <v>97.03</v>
      </c>
      <c r="H345" s="4">
        <v>5</v>
      </c>
      <c r="I345" s="2">
        <v>24.2575</v>
      </c>
      <c r="J345" s="2">
        <v>509.40750000000003</v>
      </c>
      <c r="K345" s="12">
        <v>43495</v>
      </c>
      <c r="L345" s="5">
        <v>0.68333333333333324</v>
      </c>
      <c r="M345" t="s">
        <v>22</v>
      </c>
      <c r="N345" s="2">
        <v>485.15</v>
      </c>
      <c r="O345" s="2">
        <v>24.2575</v>
      </c>
      <c r="P345" s="3">
        <v>9.3000000000000007</v>
      </c>
      <c r="Q345" s="4">
        <f>MONTH(Tabla1[[#This Row],[Fecha]])</f>
        <v>1</v>
      </c>
    </row>
    <row r="346" spans="1:17" x14ac:dyDescent="0.25">
      <c r="A346" t="s">
        <v>379</v>
      </c>
      <c r="B346" t="s">
        <v>17</v>
      </c>
      <c r="C346" t="s">
        <v>18</v>
      </c>
      <c r="D346" t="s">
        <v>26</v>
      </c>
      <c r="E346" t="s">
        <v>30</v>
      </c>
      <c r="F346" t="s">
        <v>35</v>
      </c>
      <c r="G346" s="2">
        <v>44.65</v>
      </c>
      <c r="H346" s="4">
        <v>3</v>
      </c>
      <c r="I346" s="2">
        <v>6.6974999999999998</v>
      </c>
      <c r="J346" s="2">
        <v>140.64750000000001</v>
      </c>
      <c r="K346" s="12">
        <v>43510</v>
      </c>
      <c r="L346" s="5">
        <v>0.62777777777777777</v>
      </c>
      <c r="M346" t="s">
        <v>28</v>
      </c>
      <c r="N346" s="2">
        <v>133.94999999999999</v>
      </c>
      <c r="O346" s="2">
        <v>6.6974999999999998</v>
      </c>
      <c r="P346" s="3">
        <v>6.2</v>
      </c>
      <c r="Q346" s="4">
        <f>MONTH(Tabla1[[#This Row],[Fecha]])</f>
        <v>2</v>
      </c>
    </row>
    <row r="347" spans="1:17" x14ac:dyDescent="0.25">
      <c r="A347" t="s">
        <v>380</v>
      </c>
      <c r="B347" t="s">
        <v>17</v>
      </c>
      <c r="C347" t="s">
        <v>18</v>
      </c>
      <c r="D347" t="s">
        <v>26</v>
      </c>
      <c r="E347" t="s">
        <v>20</v>
      </c>
      <c r="F347" t="s">
        <v>45</v>
      </c>
      <c r="G347" s="2">
        <v>77.930000000000007</v>
      </c>
      <c r="H347" s="4">
        <v>9</v>
      </c>
      <c r="I347" s="2">
        <v>35.068500000000007</v>
      </c>
      <c r="J347" s="2">
        <v>736.43849999999998</v>
      </c>
      <c r="K347" s="12">
        <v>43523</v>
      </c>
      <c r="L347" s="5">
        <v>0.67361111111111116</v>
      </c>
      <c r="M347" t="s">
        <v>22</v>
      </c>
      <c r="N347" s="2">
        <v>701.37</v>
      </c>
      <c r="O347" s="2">
        <v>35.0685</v>
      </c>
      <c r="P347" s="3">
        <v>7.6</v>
      </c>
      <c r="Q347" s="4">
        <f>MONTH(Tabla1[[#This Row],[Fecha]])</f>
        <v>2</v>
      </c>
    </row>
    <row r="348" spans="1:17" x14ac:dyDescent="0.25">
      <c r="A348" t="s">
        <v>381</v>
      </c>
      <c r="B348" t="s">
        <v>17</v>
      </c>
      <c r="C348" t="s">
        <v>18</v>
      </c>
      <c r="D348" t="s">
        <v>19</v>
      </c>
      <c r="E348" t="s">
        <v>30</v>
      </c>
      <c r="F348" t="s">
        <v>27</v>
      </c>
      <c r="G348" s="2">
        <v>71.95</v>
      </c>
      <c r="H348" s="4">
        <v>1</v>
      </c>
      <c r="I348" s="2">
        <v>3.5975000000000001</v>
      </c>
      <c r="J348" s="2">
        <v>75.547499999999999</v>
      </c>
      <c r="K348" s="12">
        <v>43500</v>
      </c>
      <c r="L348" s="5">
        <v>0.50972222222222219</v>
      </c>
      <c r="M348" t="s">
        <v>28</v>
      </c>
      <c r="N348" s="2">
        <v>71.95</v>
      </c>
      <c r="O348" s="2">
        <v>3.5975000000000001</v>
      </c>
      <c r="P348" s="3">
        <v>7.3</v>
      </c>
      <c r="Q348" s="4">
        <f>MONTH(Tabla1[[#This Row],[Fecha]])</f>
        <v>2</v>
      </c>
    </row>
    <row r="349" spans="1:17" x14ac:dyDescent="0.25">
      <c r="A349" t="s">
        <v>382</v>
      </c>
      <c r="B349" t="s">
        <v>24</v>
      </c>
      <c r="C349" t="s">
        <v>25</v>
      </c>
      <c r="D349" t="s">
        <v>19</v>
      </c>
      <c r="E349" t="s">
        <v>20</v>
      </c>
      <c r="F349" t="s">
        <v>31</v>
      </c>
      <c r="G349" s="2">
        <v>89.25</v>
      </c>
      <c r="H349" s="4">
        <v>8</v>
      </c>
      <c r="I349" s="2">
        <v>35.700000000000003</v>
      </c>
      <c r="J349" s="2">
        <v>749.7</v>
      </c>
      <c r="K349" s="12">
        <v>43485</v>
      </c>
      <c r="L349" s="5">
        <v>0.42569444444444443</v>
      </c>
      <c r="M349" t="s">
        <v>28</v>
      </c>
      <c r="N349" s="2">
        <v>714</v>
      </c>
      <c r="O349" s="2">
        <v>35.700000000000003</v>
      </c>
      <c r="P349" s="3">
        <v>4.7</v>
      </c>
      <c r="Q349" s="4">
        <f>MONTH(Tabla1[[#This Row],[Fecha]])</f>
        <v>1</v>
      </c>
    </row>
    <row r="350" spans="1:17" x14ac:dyDescent="0.25">
      <c r="A350" t="s">
        <v>383</v>
      </c>
      <c r="B350" t="s">
        <v>17</v>
      </c>
      <c r="C350" t="s">
        <v>18</v>
      </c>
      <c r="D350" t="s">
        <v>26</v>
      </c>
      <c r="E350" t="s">
        <v>30</v>
      </c>
      <c r="F350" t="s">
        <v>27</v>
      </c>
      <c r="G350" s="2">
        <v>26.02</v>
      </c>
      <c r="H350" s="4">
        <v>7</v>
      </c>
      <c r="I350" s="2">
        <v>9.1069999999999993</v>
      </c>
      <c r="J350" s="2">
        <v>191.24700000000001</v>
      </c>
      <c r="K350" s="12">
        <v>43552</v>
      </c>
      <c r="L350" s="5">
        <v>0.73472222222222217</v>
      </c>
      <c r="M350" t="s">
        <v>28</v>
      </c>
      <c r="N350" s="2">
        <v>182.14</v>
      </c>
      <c r="O350" s="2">
        <v>9.1069999999999993</v>
      </c>
      <c r="P350" s="3">
        <v>5.0999999999999996</v>
      </c>
      <c r="Q350" s="4">
        <f>MONTH(Tabla1[[#This Row],[Fecha]])</f>
        <v>3</v>
      </c>
    </row>
    <row r="351" spans="1:17" x14ac:dyDescent="0.25">
      <c r="A351" t="s">
        <v>384</v>
      </c>
      <c r="B351" t="s">
        <v>41</v>
      </c>
      <c r="C351" t="s">
        <v>42</v>
      </c>
      <c r="D351" t="s">
        <v>26</v>
      </c>
      <c r="E351" t="s">
        <v>20</v>
      </c>
      <c r="F351" t="s">
        <v>21</v>
      </c>
      <c r="G351" s="2">
        <v>13.5</v>
      </c>
      <c r="H351" s="4">
        <v>10</v>
      </c>
      <c r="I351" s="2">
        <v>6.75</v>
      </c>
      <c r="J351" s="2">
        <v>141.75</v>
      </c>
      <c r="K351" s="12">
        <v>43523</v>
      </c>
      <c r="L351" s="5">
        <v>0.46249999999999997</v>
      </c>
      <c r="M351" t="s">
        <v>32</v>
      </c>
      <c r="N351" s="2">
        <v>135</v>
      </c>
      <c r="O351" s="2">
        <v>6.75</v>
      </c>
      <c r="P351" s="3">
        <v>4.8</v>
      </c>
      <c r="Q351" s="4">
        <f>MONTH(Tabla1[[#This Row],[Fecha]])</f>
        <v>2</v>
      </c>
    </row>
    <row r="352" spans="1:17" x14ac:dyDescent="0.25">
      <c r="A352" t="s">
        <v>385</v>
      </c>
      <c r="B352" t="s">
        <v>24</v>
      </c>
      <c r="C352" t="s">
        <v>25</v>
      </c>
      <c r="D352" t="s">
        <v>19</v>
      </c>
      <c r="E352" t="s">
        <v>20</v>
      </c>
      <c r="F352" t="s">
        <v>45</v>
      </c>
      <c r="G352" s="2">
        <v>99.3</v>
      </c>
      <c r="H352" s="4">
        <v>10</v>
      </c>
      <c r="I352" s="2">
        <v>49.650000000000006</v>
      </c>
      <c r="J352" s="2">
        <v>1042.6500000000001</v>
      </c>
      <c r="K352" s="12">
        <v>43511</v>
      </c>
      <c r="L352" s="5">
        <v>0.62013888888888891</v>
      </c>
      <c r="M352" t="s">
        <v>32</v>
      </c>
      <c r="N352" s="2">
        <v>993</v>
      </c>
      <c r="O352" s="2">
        <v>49.65</v>
      </c>
      <c r="P352" s="3">
        <v>6.6</v>
      </c>
      <c r="Q352" s="4">
        <f>MONTH(Tabla1[[#This Row],[Fecha]])</f>
        <v>2</v>
      </c>
    </row>
    <row r="353" spans="1:17" x14ac:dyDescent="0.25">
      <c r="A353" t="s">
        <v>386</v>
      </c>
      <c r="B353" t="s">
        <v>17</v>
      </c>
      <c r="C353" t="s">
        <v>18</v>
      </c>
      <c r="D353" t="s">
        <v>26</v>
      </c>
      <c r="E353" t="s">
        <v>30</v>
      </c>
      <c r="F353" t="s">
        <v>27</v>
      </c>
      <c r="G353" s="2">
        <v>51.69</v>
      </c>
      <c r="H353" s="4">
        <v>7</v>
      </c>
      <c r="I353" s="2">
        <v>18.0915</v>
      </c>
      <c r="J353" s="2">
        <v>379.92149999999998</v>
      </c>
      <c r="K353" s="12">
        <v>43491</v>
      </c>
      <c r="L353" s="5">
        <v>0.76527777777777783</v>
      </c>
      <c r="M353" t="s">
        <v>28</v>
      </c>
      <c r="N353" s="2">
        <v>361.83</v>
      </c>
      <c r="O353" s="2">
        <v>18.0915</v>
      </c>
      <c r="P353" s="3">
        <v>5.5</v>
      </c>
      <c r="Q353" s="4">
        <f>MONTH(Tabla1[[#This Row],[Fecha]])</f>
        <v>1</v>
      </c>
    </row>
    <row r="354" spans="1:17" x14ac:dyDescent="0.25">
      <c r="A354" t="s">
        <v>387</v>
      </c>
      <c r="B354" t="s">
        <v>41</v>
      </c>
      <c r="C354" t="s">
        <v>42</v>
      </c>
      <c r="D354" t="s">
        <v>19</v>
      </c>
      <c r="E354" t="s">
        <v>20</v>
      </c>
      <c r="F354" t="s">
        <v>45</v>
      </c>
      <c r="G354" s="2">
        <v>54.73</v>
      </c>
      <c r="H354" s="4">
        <v>7</v>
      </c>
      <c r="I354" s="2">
        <v>19.1555</v>
      </c>
      <c r="J354" s="2">
        <v>402.26549999999997</v>
      </c>
      <c r="K354" s="12">
        <v>43538</v>
      </c>
      <c r="L354" s="5">
        <v>0.79305555555555562</v>
      </c>
      <c r="M354" t="s">
        <v>32</v>
      </c>
      <c r="N354" s="2">
        <v>383.11</v>
      </c>
      <c r="O354" s="2">
        <v>19.1555</v>
      </c>
      <c r="P354" s="3">
        <v>8.5</v>
      </c>
      <c r="Q354" s="4">
        <f>MONTH(Tabla1[[#This Row],[Fecha]])</f>
        <v>3</v>
      </c>
    </row>
    <row r="355" spans="1:17" x14ac:dyDescent="0.25">
      <c r="A355" t="s">
        <v>388</v>
      </c>
      <c r="B355" t="s">
        <v>41</v>
      </c>
      <c r="C355" t="s">
        <v>42</v>
      </c>
      <c r="D355" t="s">
        <v>19</v>
      </c>
      <c r="E355" t="s">
        <v>30</v>
      </c>
      <c r="F355" t="s">
        <v>31</v>
      </c>
      <c r="G355" s="2">
        <v>27</v>
      </c>
      <c r="H355" s="4">
        <v>9</v>
      </c>
      <c r="I355" s="2">
        <v>12.15</v>
      </c>
      <c r="J355" s="2">
        <v>255.15</v>
      </c>
      <c r="K355" s="12">
        <v>43526</v>
      </c>
      <c r="L355" s="5">
        <v>0.59444444444444444</v>
      </c>
      <c r="M355" t="s">
        <v>28</v>
      </c>
      <c r="N355" s="2">
        <v>243</v>
      </c>
      <c r="O355" s="2">
        <v>12.15</v>
      </c>
      <c r="P355" s="3">
        <v>4.8</v>
      </c>
      <c r="Q355" s="4">
        <f>MONTH(Tabla1[[#This Row],[Fecha]])</f>
        <v>3</v>
      </c>
    </row>
    <row r="356" spans="1:17" x14ac:dyDescent="0.25">
      <c r="A356" t="s">
        <v>389</v>
      </c>
      <c r="B356" t="s">
        <v>24</v>
      </c>
      <c r="C356" t="s">
        <v>25</v>
      </c>
      <c r="D356" t="s">
        <v>26</v>
      </c>
      <c r="E356" t="s">
        <v>20</v>
      </c>
      <c r="F356" t="s">
        <v>27</v>
      </c>
      <c r="G356" s="2">
        <v>30.24</v>
      </c>
      <c r="H356" s="4">
        <v>1</v>
      </c>
      <c r="I356" s="2">
        <v>1.512</v>
      </c>
      <c r="J356" s="2">
        <v>31.751999999999999</v>
      </c>
      <c r="K356" s="12">
        <v>43528</v>
      </c>
      <c r="L356" s="5">
        <v>0.65555555555555556</v>
      </c>
      <c r="M356" t="s">
        <v>28</v>
      </c>
      <c r="N356" s="2">
        <v>30.24</v>
      </c>
      <c r="O356" s="2">
        <v>1.512</v>
      </c>
      <c r="P356" s="3">
        <v>8.4</v>
      </c>
      <c r="Q356" s="4">
        <f>MONTH(Tabla1[[#This Row],[Fecha]])</f>
        <v>3</v>
      </c>
    </row>
    <row r="357" spans="1:17" x14ac:dyDescent="0.25">
      <c r="A357" t="s">
        <v>390</v>
      </c>
      <c r="B357" t="s">
        <v>41</v>
      </c>
      <c r="C357" t="s">
        <v>42</v>
      </c>
      <c r="D357" t="s">
        <v>19</v>
      </c>
      <c r="E357" t="s">
        <v>20</v>
      </c>
      <c r="F357" t="s">
        <v>43</v>
      </c>
      <c r="G357" s="2">
        <v>89.14</v>
      </c>
      <c r="H357" s="4">
        <v>4</v>
      </c>
      <c r="I357" s="2">
        <v>17.827999999999999</v>
      </c>
      <c r="J357" s="2">
        <v>374.38799999999998</v>
      </c>
      <c r="K357" s="12">
        <v>43472</v>
      </c>
      <c r="L357" s="5">
        <v>0.51388888888888895</v>
      </c>
      <c r="M357" t="s">
        <v>32</v>
      </c>
      <c r="N357" s="2">
        <v>356.56</v>
      </c>
      <c r="O357" s="2">
        <v>17.827999999999999</v>
      </c>
      <c r="P357" s="3">
        <v>7.8</v>
      </c>
      <c r="Q357" s="4">
        <f>MONTH(Tabla1[[#This Row],[Fecha]])</f>
        <v>1</v>
      </c>
    </row>
    <row r="358" spans="1:17" x14ac:dyDescent="0.25">
      <c r="A358" t="s">
        <v>391</v>
      </c>
      <c r="B358" t="s">
        <v>24</v>
      </c>
      <c r="C358" t="s">
        <v>25</v>
      </c>
      <c r="D358" t="s">
        <v>26</v>
      </c>
      <c r="E358" t="s">
        <v>20</v>
      </c>
      <c r="F358" t="s">
        <v>45</v>
      </c>
      <c r="G358" s="2">
        <v>37.549999999999997</v>
      </c>
      <c r="H358" s="4">
        <v>10</v>
      </c>
      <c r="I358" s="2">
        <v>18.775000000000002</v>
      </c>
      <c r="J358" s="2">
        <v>394.27499999999998</v>
      </c>
      <c r="K358" s="12">
        <v>43532</v>
      </c>
      <c r="L358" s="5">
        <v>0.8340277777777777</v>
      </c>
      <c r="M358" t="s">
        <v>32</v>
      </c>
      <c r="N358" s="2">
        <v>375.5</v>
      </c>
      <c r="O358" s="2">
        <v>18.774999999999999</v>
      </c>
      <c r="P358" s="3">
        <v>9.3000000000000007</v>
      </c>
      <c r="Q358" s="4">
        <f>MONTH(Tabla1[[#This Row],[Fecha]])</f>
        <v>3</v>
      </c>
    </row>
    <row r="359" spans="1:17" x14ac:dyDescent="0.25">
      <c r="A359" t="s">
        <v>392</v>
      </c>
      <c r="B359" t="s">
        <v>24</v>
      </c>
      <c r="C359" t="s">
        <v>25</v>
      </c>
      <c r="D359" t="s">
        <v>26</v>
      </c>
      <c r="E359" t="s">
        <v>20</v>
      </c>
      <c r="F359" t="s">
        <v>35</v>
      </c>
      <c r="G359" s="2">
        <v>95.44</v>
      </c>
      <c r="H359" s="4">
        <v>10</v>
      </c>
      <c r="I359" s="2">
        <v>47.72</v>
      </c>
      <c r="J359" s="2">
        <v>1002.12</v>
      </c>
      <c r="K359" s="12">
        <v>43474</v>
      </c>
      <c r="L359" s="5">
        <v>0.57291666666666663</v>
      </c>
      <c r="M359" t="s">
        <v>28</v>
      </c>
      <c r="N359" s="2">
        <v>954.4</v>
      </c>
      <c r="O359" s="2">
        <v>47.72</v>
      </c>
      <c r="P359" s="3">
        <v>5.2</v>
      </c>
      <c r="Q359" s="4">
        <f>MONTH(Tabla1[[#This Row],[Fecha]])</f>
        <v>1</v>
      </c>
    </row>
    <row r="360" spans="1:17" x14ac:dyDescent="0.25">
      <c r="A360" t="s">
        <v>393</v>
      </c>
      <c r="B360" t="s">
        <v>41</v>
      </c>
      <c r="C360" t="s">
        <v>42</v>
      </c>
      <c r="D360" t="s">
        <v>26</v>
      </c>
      <c r="E360" t="s">
        <v>30</v>
      </c>
      <c r="F360" t="s">
        <v>27</v>
      </c>
      <c r="G360" s="2">
        <v>27.5</v>
      </c>
      <c r="H360" s="4">
        <v>3</v>
      </c>
      <c r="I360" s="2">
        <v>4.125</v>
      </c>
      <c r="J360" s="2">
        <v>86.625</v>
      </c>
      <c r="K360" s="12">
        <v>43525</v>
      </c>
      <c r="L360" s="5">
        <v>0.65277777777777779</v>
      </c>
      <c r="M360" t="s">
        <v>22</v>
      </c>
      <c r="N360" s="2">
        <v>82.5</v>
      </c>
      <c r="O360" s="2">
        <v>4.125</v>
      </c>
      <c r="P360" s="3">
        <v>6.5</v>
      </c>
      <c r="Q360" s="4">
        <f>MONTH(Tabla1[[#This Row],[Fecha]])</f>
        <v>3</v>
      </c>
    </row>
    <row r="361" spans="1:17" x14ac:dyDescent="0.25">
      <c r="A361" t="s">
        <v>394</v>
      </c>
      <c r="B361" t="s">
        <v>41</v>
      </c>
      <c r="C361" t="s">
        <v>42</v>
      </c>
      <c r="D361" t="s">
        <v>26</v>
      </c>
      <c r="E361" t="s">
        <v>30</v>
      </c>
      <c r="F361" t="s">
        <v>35</v>
      </c>
      <c r="G361" s="2">
        <v>74.97</v>
      </c>
      <c r="H361" s="4">
        <v>1</v>
      </c>
      <c r="I361" s="2">
        <v>3.7484999999999999</v>
      </c>
      <c r="J361" s="2">
        <v>78.718500000000006</v>
      </c>
      <c r="K361" s="12">
        <v>43540</v>
      </c>
      <c r="L361" s="5">
        <v>0.70694444444444438</v>
      </c>
      <c r="M361" t="s">
        <v>28</v>
      </c>
      <c r="N361" s="2">
        <v>74.97</v>
      </c>
      <c r="O361" s="2">
        <v>3.7484999999999999</v>
      </c>
      <c r="P361" s="3">
        <v>5.6</v>
      </c>
      <c r="Q361" s="4">
        <f>MONTH(Tabla1[[#This Row],[Fecha]])</f>
        <v>3</v>
      </c>
    </row>
    <row r="362" spans="1:17" x14ac:dyDescent="0.25">
      <c r="A362" t="s">
        <v>395</v>
      </c>
      <c r="B362" t="s">
        <v>17</v>
      </c>
      <c r="C362" t="s">
        <v>18</v>
      </c>
      <c r="D362" t="s">
        <v>19</v>
      </c>
      <c r="E362" t="s">
        <v>30</v>
      </c>
      <c r="F362" t="s">
        <v>43</v>
      </c>
      <c r="G362" s="2">
        <v>80.959999999999994</v>
      </c>
      <c r="H362" s="4">
        <v>8</v>
      </c>
      <c r="I362" s="2">
        <v>32.384</v>
      </c>
      <c r="J362" s="2">
        <v>680.06399999999996</v>
      </c>
      <c r="K362" s="12">
        <v>43513</v>
      </c>
      <c r="L362" s="5">
        <v>0.46666666666666662</v>
      </c>
      <c r="M362" t="s">
        <v>32</v>
      </c>
      <c r="N362" s="2">
        <v>647.67999999999995</v>
      </c>
      <c r="O362" s="2">
        <v>32.384</v>
      </c>
      <c r="P362" s="3">
        <v>7.4</v>
      </c>
      <c r="Q362" s="4">
        <f>MONTH(Tabla1[[#This Row],[Fecha]])</f>
        <v>2</v>
      </c>
    </row>
    <row r="363" spans="1:17" x14ac:dyDescent="0.25">
      <c r="A363" t="s">
        <v>396</v>
      </c>
      <c r="B363" t="s">
        <v>24</v>
      </c>
      <c r="C363" t="s">
        <v>25</v>
      </c>
      <c r="D363" t="s">
        <v>26</v>
      </c>
      <c r="E363" t="s">
        <v>20</v>
      </c>
      <c r="F363" t="s">
        <v>43</v>
      </c>
      <c r="G363" s="2">
        <v>94.47</v>
      </c>
      <c r="H363" s="4">
        <v>8</v>
      </c>
      <c r="I363" s="2">
        <v>37.788000000000004</v>
      </c>
      <c r="J363" s="2">
        <v>793.548</v>
      </c>
      <c r="K363" s="12">
        <v>43523</v>
      </c>
      <c r="L363" s="5">
        <v>0.6333333333333333</v>
      </c>
      <c r="M363" t="s">
        <v>28</v>
      </c>
      <c r="N363" s="2">
        <v>755.76</v>
      </c>
      <c r="O363" s="2">
        <v>37.787999999999997</v>
      </c>
      <c r="P363" s="3">
        <v>9.1</v>
      </c>
      <c r="Q363" s="4">
        <f>MONTH(Tabla1[[#This Row],[Fecha]])</f>
        <v>2</v>
      </c>
    </row>
    <row r="364" spans="1:17" x14ac:dyDescent="0.25">
      <c r="A364" t="s">
        <v>397</v>
      </c>
      <c r="B364" t="s">
        <v>24</v>
      </c>
      <c r="C364" t="s">
        <v>25</v>
      </c>
      <c r="D364" t="s">
        <v>26</v>
      </c>
      <c r="E364" t="s">
        <v>30</v>
      </c>
      <c r="F364" t="s">
        <v>43</v>
      </c>
      <c r="G364" s="2">
        <v>99.79</v>
      </c>
      <c r="H364" s="4">
        <v>2</v>
      </c>
      <c r="I364" s="2">
        <v>9.979000000000001</v>
      </c>
      <c r="J364" s="2">
        <v>209.559</v>
      </c>
      <c r="K364" s="12">
        <v>43531</v>
      </c>
      <c r="L364" s="5">
        <v>0.85902777777777783</v>
      </c>
      <c r="M364" t="s">
        <v>22</v>
      </c>
      <c r="N364" s="2">
        <v>199.58</v>
      </c>
      <c r="O364" s="2">
        <v>9.9789999999999992</v>
      </c>
      <c r="P364" s="3">
        <v>8</v>
      </c>
      <c r="Q364" s="4">
        <f>MONTH(Tabla1[[#This Row],[Fecha]])</f>
        <v>3</v>
      </c>
    </row>
    <row r="365" spans="1:17" x14ac:dyDescent="0.25">
      <c r="A365" t="s">
        <v>398</v>
      </c>
      <c r="B365" t="s">
        <v>17</v>
      </c>
      <c r="C365" t="s">
        <v>18</v>
      </c>
      <c r="D365" t="s">
        <v>26</v>
      </c>
      <c r="E365" t="s">
        <v>30</v>
      </c>
      <c r="F365" t="s">
        <v>31</v>
      </c>
      <c r="G365" s="2">
        <v>73.22</v>
      </c>
      <c r="H365" s="4">
        <v>6</v>
      </c>
      <c r="I365" s="2">
        <v>21.966000000000001</v>
      </c>
      <c r="J365" s="2">
        <v>461.286</v>
      </c>
      <c r="K365" s="12">
        <v>43486</v>
      </c>
      <c r="L365" s="5">
        <v>0.73888888888888893</v>
      </c>
      <c r="M365" t="s">
        <v>28</v>
      </c>
      <c r="N365" s="2">
        <v>439.32</v>
      </c>
      <c r="O365" s="2">
        <v>21.966000000000001</v>
      </c>
      <c r="P365" s="3">
        <v>7.2</v>
      </c>
      <c r="Q365" s="4">
        <f>MONTH(Tabla1[[#This Row],[Fecha]])</f>
        <v>1</v>
      </c>
    </row>
    <row r="366" spans="1:17" x14ac:dyDescent="0.25">
      <c r="A366" t="s">
        <v>399</v>
      </c>
      <c r="B366" t="s">
        <v>24</v>
      </c>
      <c r="C366" t="s">
        <v>25</v>
      </c>
      <c r="D366" t="s">
        <v>26</v>
      </c>
      <c r="E366" t="s">
        <v>20</v>
      </c>
      <c r="F366" t="s">
        <v>43</v>
      </c>
      <c r="G366" s="2">
        <v>41.24</v>
      </c>
      <c r="H366" s="4">
        <v>4</v>
      </c>
      <c r="I366" s="2">
        <v>8.2480000000000011</v>
      </c>
      <c r="J366" s="2">
        <v>173.208</v>
      </c>
      <c r="K366" s="12">
        <v>43515</v>
      </c>
      <c r="L366" s="5">
        <v>0.68263888888888891</v>
      </c>
      <c r="M366" t="s">
        <v>28</v>
      </c>
      <c r="N366" s="2">
        <v>164.96</v>
      </c>
      <c r="O366" s="2">
        <v>8.2479999999999993</v>
      </c>
      <c r="P366" s="3">
        <v>7.1</v>
      </c>
      <c r="Q366" s="4">
        <f>MONTH(Tabla1[[#This Row],[Fecha]])</f>
        <v>2</v>
      </c>
    </row>
    <row r="367" spans="1:17" x14ac:dyDescent="0.25">
      <c r="A367" t="s">
        <v>400</v>
      </c>
      <c r="B367" t="s">
        <v>24</v>
      </c>
      <c r="C367" t="s">
        <v>25</v>
      </c>
      <c r="D367" t="s">
        <v>26</v>
      </c>
      <c r="E367" t="s">
        <v>20</v>
      </c>
      <c r="F367" t="s">
        <v>45</v>
      </c>
      <c r="G367" s="2">
        <v>81.680000000000007</v>
      </c>
      <c r="H367" s="4">
        <v>4</v>
      </c>
      <c r="I367" s="2">
        <v>16.336000000000002</v>
      </c>
      <c r="J367" s="2">
        <v>343.05599999999998</v>
      </c>
      <c r="K367" s="12">
        <v>43471</v>
      </c>
      <c r="L367" s="5">
        <v>0.5083333333333333</v>
      </c>
      <c r="M367" t="s">
        <v>28</v>
      </c>
      <c r="N367" s="2">
        <v>326.72000000000003</v>
      </c>
      <c r="O367" s="2">
        <v>16.335999999999999</v>
      </c>
      <c r="P367" s="3">
        <v>9.1</v>
      </c>
      <c r="Q367" s="4">
        <f>MONTH(Tabla1[[#This Row],[Fecha]])</f>
        <v>1</v>
      </c>
    </row>
    <row r="368" spans="1:17" x14ac:dyDescent="0.25">
      <c r="A368" t="s">
        <v>401</v>
      </c>
      <c r="B368" t="s">
        <v>24</v>
      </c>
      <c r="C368" t="s">
        <v>25</v>
      </c>
      <c r="D368" t="s">
        <v>26</v>
      </c>
      <c r="E368" t="s">
        <v>20</v>
      </c>
      <c r="F368" t="s">
        <v>27</v>
      </c>
      <c r="G368" s="2">
        <v>51.32</v>
      </c>
      <c r="H368" s="4">
        <v>9</v>
      </c>
      <c r="I368" s="2">
        <v>23.094000000000001</v>
      </c>
      <c r="J368" s="2">
        <v>484.97399999999999</v>
      </c>
      <c r="K368" s="12">
        <v>43538</v>
      </c>
      <c r="L368" s="5">
        <v>0.81458333333333333</v>
      </c>
      <c r="M368" t="s">
        <v>28</v>
      </c>
      <c r="N368" s="2">
        <v>461.88</v>
      </c>
      <c r="O368" s="2">
        <v>23.094000000000001</v>
      </c>
      <c r="P368" s="3">
        <v>5.6</v>
      </c>
      <c r="Q368" s="4">
        <f>MONTH(Tabla1[[#This Row],[Fecha]])</f>
        <v>3</v>
      </c>
    </row>
    <row r="369" spans="1:17" x14ac:dyDescent="0.25">
      <c r="A369" t="s">
        <v>402</v>
      </c>
      <c r="B369" t="s">
        <v>17</v>
      </c>
      <c r="C369" t="s">
        <v>18</v>
      </c>
      <c r="D369" t="s">
        <v>19</v>
      </c>
      <c r="E369" t="s">
        <v>30</v>
      </c>
      <c r="F369" t="s">
        <v>31</v>
      </c>
      <c r="G369" s="2">
        <v>65.94</v>
      </c>
      <c r="H369" s="4">
        <v>4</v>
      </c>
      <c r="I369" s="2">
        <v>13.188000000000001</v>
      </c>
      <c r="J369" s="2">
        <v>276.94799999999998</v>
      </c>
      <c r="K369" s="12">
        <v>43548</v>
      </c>
      <c r="L369" s="5">
        <v>0.4368055555555555</v>
      </c>
      <c r="M369" t="s">
        <v>28</v>
      </c>
      <c r="N369" s="2">
        <v>263.76</v>
      </c>
      <c r="O369" s="2">
        <v>13.188000000000001</v>
      </c>
      <c r="P369" s="3">
        <v>6</v>
      </c>
      <c r="Q369" s="4">
        <f>MONTH(Tabla1[[#This Row],[Fecha]])</f>
        <v>3</v>
      </c>
    </row>
    <row r="370" spans="1:17" x14ac:dyDescent="0.25">
      <c r="A370" t="s">
        <v>403</v>
      </c>
      <c r="B370" t="s">
        <v>24</v>
      </c>
      <c r="C370" t="s">
        <v>25</v>
      </c>
      <c r="D370" t="s">
        <v>26</v>
      </c>
      <c r="E370" t="s">
        <v>20</v>
      </c>
      <c r="F370" t="s">
        <v>35</v>
      </c>
      <c r="G370" s="2">
        <v>14.36</v>
      </c>
      <c r="H370" s="4">
        <v>10</v>
      </c>
      <c r="I370" s="2">
        <v>7.18</v>
      </c>
      <c r="J370" s="2">
        <v>150.78</v>
      </c>
      <c r="K370" s="12">
        <v>43492</v>
      </c>
      <c r="L370" s="5">
        <v>0.60277777777777775</v>
      </c>
      <c r="M370" t="s">
        <v>28</v>
      </c>
      <c r="N370" s="2">
        <v>143.6</v>
      </c>
      <c r="O370" s="2">
        <v>7.18</v>
      </c>
      <c r="P370" s="3">
        <v>5.4</v>
      </c>
      <c r="Q370" s="4">
        <f>MONTH(Tabla1[[#This Row],[Fecha]])</f>
        <v>1</v>
      </c>
    </row>
    <row r="371" spans="1:17" x14ac:dyDescent="0.25">
      <c r="A371" t="s">
        <v>404</v>
      </c>
      <c r="B371" t="s">
        <v>17</v>
      </c>
      <c r="C371" t="s">
        <v>18</v>
      </c>
      <c r="D371" t="s">
        <v>19</v>
      </c>
      <c r="E371" t="s">
        <v>30</v>
      </c>
      <c r="F371" t="s">
        <v>27</v>
      </c>
      <c r="G371" s="2">
        <v>21.5</v>
      </c>
      <c r="H371" s="4">
        <v>9</v>
      </c>
      <c r="I371" s="2">
        <v>9.6750000000000007</v>
      </c>
      <c r="J371" s="2">
        <v>203.17500000000001</v>
      </c>
      <c r="K371" s="12">
        <v>43530</v>
      </c>
      <c r="L371" s="5">
        <v>0.53194444444444444</v>
      </c>
      <c r="M371" t="s">
        <v>32</v>
      </c>
      <c r="N371" s="2">
        <v>193.5</v>
      </c>
      <c r="O371" s="2">
        <v>9.6750000000000007</v>
      </c>
      <c r="P371" s="3">
        <v>7.8</v>
      </c>
      <c r="Q371" s="4">
        <f>MONTH(Tabla1[[#This Row],[Fecha]])</f>
        <v>3</v>
      </c>
    </row>
    <row r="372" spans="1:17" x14ac:dyDescent="0.25">
      <c r="A372" t="s">
        <v>405</v>
      </c>
      <c r="B372" t="s">
        <v>41</v>
      </c>
      <c r="C372" t="s">
        <v>42</v>
      </c>
      <c r="D372" t="s">
        <v>19</v>
      </c>
      <c r="E372" t="s">
        <v>20</v>
      </c>
      <c r="F372" t="s">
        <v>27</v>
      </c>
      <c r="G372" s="2">
        <v>26.26</v>
      </c>
      <c r="H372" s="4">
        <v>7</v>
      </c>
      <c r="I372" s="2">
        <v>9.1910000000000007</v>
      </c>
      <c r="J372" s="2">
        <v>193.011</v>
      </c>
      <c r="K372" s="12">
        <v>43498</v>
      </c>
      <c r="L372" s="5">
        <v>0.81944444444444453</v>
      </c>
      <c r="M372" t="s">
        <v>28</v>
      </c>
      <c r="N372" s="2">
        <v>183.82</v>
      </c>
      <c r="O372" s="2">
        <v>9.1910000000000007</v>
      </c>
      <c r="P372" s="3">
        <v>9.9</v>
      </c>
      <c r="Q372" s="4">
        <f>MONTH(Tabla1[[#This Row],[Fecha]])</f>
        <v>2</v>
      </c>
    </row>
    <row r="373" spans="1:17" x14ac:dyDescent="0.25">
      <c r="A373" t="s">
        <v>406</v>
      </c>
      <c r="B373" t="s">
        <v>41</v>
      </c>
      <c r="C373" t="s">
        <v>42</v>
      </c>
      <c r="D373" t="s">
        <v>26</v>
      </c>
      <c r="E373" t="s">
        <v>20</v>
      </c>
      <c r="F373" t="s">
        <v>45</v>
      </c>
      <c r="G373" s="2">
        <v>60.96</v>
      </c>
      <c r="H373" s="4">
        <v>2</v>
      </c>
      <c r="I373" s="2">
        <v>6.0960000000000001</v>
      </c>
      <c r="J373" s="2">
        <v>128.01599999999999</v>
      </c>
      <c r="K373" s="12">
        <v>43490</v>
      </c>
      <c r="L373" s="5">
        <v>0.81874999999999998</v>
      </c>
      <c r="M373" t="s">
        <v>32</v>
      </c>
      <c r="N373" s="2">
        <v>121.92</v>
      </c>
      <c r="O373" s="2">
        <v>6.0960000000000001</v>
      </c>
      <c r="P373" s="3">
        <v>4.9000000000000004</v>
      </c>
      <c r="Q373" s="4">
        <f>MONTH(Tabla1[[#This Row],[Fecha]])</f>
        <v>1</v>
      </c>
    </row>
    <row r="374" spans="1:17" x14ac:dyDescent="0.25">
      <c r="A374" t="s">
        <v>407</v>
      </c>
      <c r="B374" t="s">
        <v>24</v>
      </c>
      <c r="C374" t="s">
        <v>25</v>
      </c>
      <c r="D374" t="s">
        <v>26</v>
      </c>
      <c r="E374" t="s">
        <v>20</v>
      </c>
      <c r="F374" t="s">
        <v>31</v>
      </c>
      <c r="G374" s="2">
        <v>70.11</v>
      </c>
      <c r="H374" s="4">
        <v>6</v>
      </c>
      <c r="I374" s="2">
        <v>21.033000000000001</v>
      </c>
      <c r="J374" s="2">
        <v>441.69299999999998</v>
      </c>
      <c r="K374" s="12">
        <v>43538</v>
      </c>
      <c r="L374" s="5">
        <v>0.74583333333333324</v>
      </c>
      <c r="M374" t="s">
        <v>22</v>
      </c>
      <c r="N374" s="2">
        <v>420.66</v>
      </c>
      <c r="O374" s="2">
        <v>21.033000000000001</v>
      </c>
      <c r="P374" s="3">
        <v>5.2</v>
      </c>
      <c r="Q374" s="4">
        <f>MONTH(Tabla1[[#This Row],[Fecha]])</f>
        <v>3</v>
      </c>
    </row>
    <row r="375" spans="1:17" x14ac:dyDescent="0.25">
      <c r="A375" t="s">
        <v>408</v>
      </c>
      <c r="B375" t="s">
        <v>24</v>
      </c>
      <c r="C375" t="s">
        <v>25</v>
      </c>
      <c r="D375" t="s">
        <v>26</v>
      </c>
      <c r="E375" t="s">
        <v>30</v>
      </c>
      <c r="F375" t="s">
        <v>45</v>
      </c>
      <c r="G375" s="2">
        <v>42.08</v>
      </c>
      <c r="H375" s="4">
        <v>6</v>
      </c>
      <c r="I375" s="2">
        <v>12.624000000000001</v>
      </c>
      <c r="J375" s="2">
        <v>265.10399999999998</v>
      </c>
      <c r="K375" s="12">
        <v>43494</v>
      </c>
      <c r="L375" s="5">
        <v>0.51736111111111105</v>
      </c>
      <c r="M375" t="s">
        <v>28</v>
      </c>
      <c r="N375" s="2">
        <v>252.48</v>
      </c>
      <c r="O375" s="2">
        <v>12.624000000000001</v>
      </c>
      <c r="P375" s="3">
        <v>8.9</v>
      </c>
      <c r="Q375" s="4">
        <f>MONTH(Tabla1[[#This Row],[Fecha]])</f>
        <v>1</v>
      </c>
    </row>
    <row r="376" spans="1:17" x14ac:dyDescent="0.25">
      <c r="A376" t="s">
        <v>409</v>
      </c>
      <c r="B376" t="s">
        <v>17</v>
      </c>
      <c r="C376" t="s">
        <v>18</v>
      </c>
      <c r="D376" t="s">
        <v>26</v>
      </c>
      <c r="E376" t="s">
        <v>20</v>
      </c>
      <c r="F376" t="s">
        <v>31</v>
      </c>
      <c r="G376" s="2">
        <v>67.09</v>
      </c>
      <c r="H376" s="4">
        <v>5</v>
      </c>
      <c r="I376" s="2">
        <v>16.772500000000004</v>
      </c>
      <c r="J376" s="2">
        <v>352.22250000000003</v>
      </c>
      <c r="K376" s="12">
        <v>43468</v>
      </c>
      <c r="L376" s="5">
        <v>0.69930555555555562</v>
      </c>
      <c r="M376" t="s">
        <v>32</v>
      </c>
      <c r="N376" s="2">
        <v>335.45</v>
      </c>
      <c r="O376" s="2">
        <v>16.772500000000001</v>
      </c>
      <c r="P376" s="3">
        <v>9.1</v>
      </c>
      <c r="Q376" s="4">
        <f>MONTH(Tabla1[[#This Row],[Fecha]])</f>
        <v>1</v>
      </c>
    </row>
    <row r="377" spans="1:17" x14ac:dyDescent="0.25">
      <c r="A377" t="s">
        <v>410</v>
      </c>
      <c r="B377" t="s">
        <v>17</v>
      </c>
      <c r="C377" t="s">
        <v>18</v>
      </c>
      <c r="D377" t="s">
        <v>19</v>
      </c>
      <c r="E377" t="s">
        <v>20</v>
      </c>
      <c r="F377" t="s">
        <v>45</v>
      </c>
      <c r="G377" s="2">
        <v>96.7</v>
      </c>
      <c r="H377" s="4">
        <v>5</v>
      </c>
      <c r="I377" s="2">
        <v>24.175000000000001</v>
      </c>
      <c r="J377" s="2">
        <v>507.67500000000001</v>
      </c>
      <c r="K377" s="12">
        <v>43479</v>
      </c>
      <c r="L377" s="5">
        <v>0.53611111111111109</v>
      </c>
      <c r="M377" t="s">
        <v>22</v>
      </c>
      <c r="N377" s="2">
        <v>483.5</v>
      </c>
      <c r="O377" s="2">
        <v>24.175000000000001</v>
      </c>
      <c r="P377" s="3">
        <v>7</v>
      </c>
      <c r="Q377" s="4">
        <f>MONTH(Tabla1[[#This Row],[Fecha]])</f>
        <v>1</v>
      </c>
    </row>
    <row r="378" spans="1:17" x14ac:dyDescent="0.25">
      <c r="A378" t="s">
        <v>411</v>
      </c>
      <c r="B378" t="s">
        <v>41</v>
      </c>
      <c r="C378" t="s">
        <v>42</v>
      </c>
      <c r="D378" t="s">
        <v>19</v>
      </c>
      <c r="E378" t="s">
        <v>20</v>
      </c>
      <c r="F378" t="s">
        <v>31</v>
      </c>
      <c r="G378" s="2">
        <v>35.380000000000003</v>
      </c>
      <c r="H378" s="4">
        <v>9</v>
      </c>
      <c r="I378" s="2">
        <v>15.921000000000001</v>
      </c>
      <c r="J378" s="2">
        <v>334.34100000000001</v>
      </c>
      <c r="K378" s="12">
        <v>43470</v>
      </c>
      <c r="L378" s="5">
        <v>0.82638888888888884</v>
      </c>
      <c r="M378" t="s">
        <v>32</v>
      </c>
      <c r="N378" s="2">
        <v>318.42</v>
      </c>
      <c r="O378" s="2">
        <v>15.920999999999999</v>
      </c>
      <c r="P378" s="3">
        <v>9.6</v>
      </c>
      <c r="Q378" s="4">
        <f>MONTH(Tabla1[[#This Row],[Fecha]])</f>
        <v>1</v>
      </c>
    </row>
    <row r="379" spans="1:17" x14ac:dyDescent="0.25">
      <c r="A379" t="s">
        <v>412</v>
      </c>
      <c r="B379" t="s">
        <v>24</v>
      </c>
      <c r="C379" t="s">
        <v>25</v>
      </c>
      <c r="D379" t="s">
        <v>26</v>
      </c>
      <c r="E379" t="s">
        <v>30</v>
      </c>
      <c r="F379" t="s">
        <v>35</v>
      </c>
      <c r="G379" s="2">
        <v>95.49</v>
      </c>
      <c r="H379" s="4">
        <v>7</v>
      </c>
      <c r="I379" s="2">
        <v>33.421500000000002</v>
      </c>
      <c r="J379" s="2">
        <v>701.85149999999999</v>
      </c>
      <c r="K379" s="12">
        <v>43518</v>
      </c>
      <c r="L379" s="5">
        <v>0.76180555555555562</v>
      </c>
      <c r="M379" t="s">
        <v>22</v>
      </c>
      <c r="N379" s="2">
        <v>668.43</v>
      </c>
      <c r="O379" s="2">
        <v>33.421500000000002</v>
      </c>
      <c r="P379" s="3">
        <v>8.6999999999999993</v>
      </c>
      <c r="Q379" s="4">
        <f>MONTH(Tabla1[[#This Row],[Fecha]])</f>
        <v>2</v>
      </c>
    </row>
    <row r="380" spans="1:17" x14ac:dyDescent="0.25">
      <c r="A380" t="s">
        <v>413</v>
      </c>
      <c r="B380" t="s">
        <v>24</v>
      </c>
      <c r="C380" t="s">
        <v>25</v>
      </c>
      <c r="D380" t="s">
        <v>19</v>
      </c>
      <c r="E380" t="s">
        <v>30</v>
      </c>
      <c r="F380" t="s">
        <v>45</v>
      </c>
      <c r="G380" s="2">
        <v>96.98</v>
      </c>
      <c r="H380" s="4">
        <v>4</v>
      </c>
      <c r="I380" s="2">
        <v>19.396000000000001</v>
      </c>
      <c r="J380" s="2">
        <v>407.31599999999997</v>
      </c>
      <c r="K380" s="12">
        <v>43502</v>
      </c>
      <c r="L380" s="5">
        <v>0.72222222222222221</v>
      </c>
      <c r="M380" t="s">
        <v>22</v>
      </c>
      <c r="N380" s="2">
        <v>387.92</v>
      </c>
      <c r="O380" s="2">
        <v>19.396000000000001</v>
      </c>
      <c r="P380" s="3">
        <v>9.4</v>
      </c>
      <c r="Q380" s="4">
        <f>MONTH(Tabla1[[#This Row],[Fecha]])</f>
        <v>2</v>
      </c>
    </row>
    <row r="381" spans="1:17" x14ac:dyDescent="0.25">
      <c r="A381" t="s">
        <v>414</v>
      </c>
      <c r="B381" t="s">
        <v>41</v>
      </c>
      <c r="C381" t="s">
        <v>42</v>
      </c>
      <c r="D381" t="s">
        <v>26</v>
      </c>
      <c r="E381" t="s">
        <v>20</v>
      </c>
      <c r="F381" t="s">
        <v>27</v>
      </c>
      <c r="G381" s="2">
        <v>23.65</v>
      </c>
      <c r="H381" s="4">
        <v>4</v>
      </c>
      <c r="I381" s="2">
        <v>4.7299999999999995</v>
      </c>
      <c r="J381" s="2">
        <v>99.33</v>
      </c>
      <c r="K381" s="12">
        <v>43495</v>
      </c>
      <c r="L381" s="5">
        <v>0.56388888888888888</v>
      </c>
      <c r="M381" t="s">
        <v>32</v>
      </c>
      <c r="N381" s="2">
        <v>94.6</v>
      </c>
      <c r="O381" s="2">
        <v>4.7300000000000004</v>
      </c>
      <c r="P381" s="3">
        <v>4</v>
      </c>
      <c r="Q381" s="4">
        <f>MONTH(Tabla1[[#This Row],[Fecha]])</f>
        <v>1</v>
      </c>
    </row>
    <row r="382" spans="1:17" x14ac:dyDescent="0.25">
      <c r="A382" t="s">
        <v>415</v>
      </c>
      <c r="B382" t="s">
        <v>17</v>
      </c>
      <c r="C382" t="s">
        <v>18</v>
      </c>
      <c r="D382" t="s">
        <v>19</v>
      </c>
      <c r="E382" t="s">
        <v>30</v>
      </c>
      <c r="F382" t="s">
        <v>35</v>
      </c>
      <c r="G382" s="2">
        <v>82.33</v>
      </c>
      <c r="H382" s="4">
        <v>4</v>
      </c>
      <c r="I382" s="2">
        <v>16.466000000000001</v>
      </c>
      <c r="J382" s="2">
        <v>345.786</v>
      </c>
      <c r="K382" s="12">
        <v>43476</v>
      </c>
      <c r="L382" s="5">
        <v>0.44236111111111115</v>
      </c>
      <c r="M382" t="s">
        <v>32</v>
      </c>
      <c r="N382" s="2">
        <v>329.32</v>
      </c>
      <c r="O382" s="2">
        <v>16.466000000000001</v>
      </c>
      <c r="P382" s="3">
        <v>7.5</v>
      </c>
      <c r="Q382" s="4">
        <f>MONTH(Tabla1[[#This Row],[Fecha]])</f>
        <v>1</v>
      </c>
    </row>
    <row r="383" spans="1:17" x14ac:dyDescent="0.25">
      <c r="A383" t="s">
        <v>416</v>
      </c>
      <c r="B383" t="s">
        <v>24</v>
      </c>
      <c r="C383" t="s">
        <v>25</v>
      </c>
      <c r="D383" t="s">
        <v>26</v>
      </c>
      <c r="E383" t="s">
        <v>20</v>
      </c>
      <c r="F383" t="s">
        <v>27</v>
      </c>
      <c r="G383" s="2">
        <v>26.61</v>
      </c>
      <c r="H383" s="4">
        <v>2</v>
      </c>
      <c r="I383" s="2">
        <v>2.661</v>
      </c>
      <c r="J383" s="2">
        <v>55.881</v>
      </c>
      <c r="K383" s="12">
        <v>43543</v>
      </c>
      <c r="L383" s="5">
        <v>0.60763888888888895</v>
      </c>
      <c r="M383" t="s">
        <v>28</v>
      </c>
      <c r="N383" s="2">
        <v>53.22</v>
      </c>
      <c r="O383" s="2">
        <v>2.661</v>
      </c>
      <c r="P383" s="3">
        <v>4.2</v>
      </c>
      <c r="Q383" s="4">
        <f>MONTH(Tabla1[[#This Row],[Fecha]])</f>
        <v>3</v>
      </c>
    </row>
    <row r="384" spans="1:17" x14ac:dyDescent="0.25">
      <c r="A384" t="s">
        <v>417</v>
      </c>
      <c r="B384" t="s">
        <v>41</v>
      </c>
      <c r="C384" t="s">
        <v>42</v>
      </c>
      <c r="D384" t="s">
        <v>26</v>
      </c>
      <c r="E384" t="s">
        <v>20</v>
      </c>
      <c r="F384" t="s">
        <v>43</v>
      </c>
      <c r="G384" s="2">
        <v>99.69</v>
      </c>
      <c r="H384" s="4">
        <v>5</v>
      </c>
      <c r="I384" s="2">
        <v>24.922499999999999</v>
      </c>
      <c r="J384" s="2">
        <v>523.37249999999995</v>
      </c>
      <c r="K384" s="12">
        <v>43479</v>
      </c>
      <c r="L384" s="5">
        <v>0.50624999999999998</v>
      </c>
      <c r="M384" t="s">
        <v>28</v>
      </c>
      <c r="N384" s="2">
        <v>498.45</v>
      </c>
      <c r="O384" s="2">
        <v>24.922499999999999</v>
      </c>
      <c r="P384" s="3">
        <v>9.9</v>
      </c>
      <c r="Q384" s="4">
        <f>MONTH(Tabla1[[#This Row],[Fecha]])</f>
        <v>1</v>
      </c>
    </row>
    <row r="385" spans="1:17" x14ac:dyDescent="0.25">
      <c r="A385" t="s">
        <v>418</v>
      </c>
      <c r="B385" t="s">
        <v>24</v>
      </c>
      <c r="C385" t="s">
        <v>25</v>
      </c>
      <c r="D385" t="s">
        <v>19</v>
      </c>
      <c r="E385" t="s">
        <v>20</v>
      </c>
      <c r="F385" t="s">
        <v>43</v>
      </c>
      <c r="G385" s="2">
        <v>74.89</v>
      </c>
      <c r="H385" s="4">
        <v>4</v>
      </c>
      <c r="I385" s="2">
        <v>14.978000000000002</v>
      </c>
      <c r="J385" s="2">
        <v>314.53800000000001</v>
      </c>
      <c r="K385" s="12">
        <v>43525</v>
      </c>
      <c r="L385" s="5">
        <v>0.64722222222222225</v>
      </c>
      <c r="M385" t="s">
        <v>22</v>
      </c>
      <c r="N385" s="2">
        <v>299.56</v>
      </c>
      <c r="O385" s="2">
        <v>14.978</v>
      </c>
      <c r="P385" s="3">
        <v>4.2</v>
      </c>
      <c r="Q385" s="4">
        <f>MONTH(Tabla1[[#This Row],[Fecha]])</f>
        <v>3</v>
      </c>
    </row>
    <row r="386" spans="1:17" x14ac:dyDescent="0.25">
      <c r="A386" t="s">
        <v>419</v>
      </c>
      <c r="B386" t="s">
        <v>17</v>
      </c>
      <c r="C386" t="s">
        <v>18</v>
      </c>
      <c r="D386" t="s">
        <v>26</v>
      </c>
      <c r="E386" t="s">
        <v>20</v>
      </c>
      <c r="F386" t="s">
        <v>43</v>
      </c>
      <c r="G386" s="2">
        <v>40.94</v>
      </c>
      <c r="H386" s="4">
        <v>5</v>
      </c>
      <c r="I386" s="2">
        <v>10.234999999999999</v>
      </c>
      <c r="J386" s="2">
        <v>214.935</v>
      </c>
      <c r="K386" s="12">
        <v>43471</v>
      </c>
      <c r="L386" s="5">
        <v>0.58194444444444449</v>
      </c>
      <c r="M386" t="s">
        <v>22</v>
      </c>
      <c r="N386" s="2">
        <v>204.7</v>
      </c>
      <c r="O386" s="2">
        <v>10.234999999999999</v>
      </c>
      <c r="P386" s="3">
        <v>9.9</v>
      </c>
      <c r="Q386" s="4">
        <f>MONTH(Tabla1[[#This Row],[Fecha]])</f>
        <v>1</v>
      </c>
    </row>
    <row r="387" spans="1:17" x14ac:dyDescent="0.25">
      <c r="A387" t="s">
        <v>420</v>
      </c>
      <c r="B387" t="s">
        <v>41</v>
      </c>
      <c r="C387" t="s">
        <v>42</v>
      </c>
      <c r="D387" t="s">
        <v>19</v>
      </c>
      <c r="E387" t="s">
        <v>30</v>
      </c>
      <c r="F387" t="s">
        <v>35</v>
      </c>
      <c r="G387" s="2">
        <v>75.819999999999993</v>
      </c>
      <c r="H387" s="4">
        <v>1</v>
      </c>
      <c r="I387" s="2">
        <v>3.7909999999999999</v>
      </c>
      <c r="J387" s="2">
        <v>79.611000000000004</v>
      </c>
      <c r="K387" s="12">
        <v>43496</v>
      </c>
      <c r="L387" s="5">
        <v>0.55486111111111114</v>
      </c>
      <c r="M387" t="s">
        <v>28</v>
      </c>
      <c r="N387" s="2">
        <v>75.819999999999993</v>
      </c>
      <c r="O387" s="2">
        <v>3.7909999999999999</v>
      </c>
      <c r="P387" s="3">
        <v>5.8</v>
      </c>
      <c r="Q387" s="4">
        <f>MONTH(Tabla1[[#This Row],[Fecha]])</f>
        <v>1</v>
      </c>
    </row>
    <row r="388" spans="1:17" x14ac:dyDescent="0.25">
      <c r="A388" t="s">
        <v>421</v>
      </c>
      <c r="B388" t="s">
        <v>24</v>
      </c>
      <c r="C388" t="s">
        <v>25</v>
      </c>
      <c r="D388" t="s">
        <v>26</v>
      </c>
      <c r="E388" t="s">
        <v>30</v>
      </c>
      <c r="F388" t="s">
        <v>43</v>
      </c>
      <c r="G388" s="2">
        <v>46.77</v>
      </c>
      <c r="H388" s="4">
        <v>6</v>
      </c>
      <c r="I388" s="2">
        <v>14.031000000000001</v>
      </c>
      <c r="J388" s="2">
        <v>294.65100000000001</v>
      </c>
      <c r="K388" s="12">
        <v>43535</v>
      </c>
      <c r="L388" s="5">
        <v>0.56736111111111109</v>
      </c>
      <c r="M388" t="s">
        <v>28</v>
      </c>
      <c r="N388" s="2">
        <v>280.62</v>
      </c>
      <c r="O388" s="2">
        <v>14.031000000000001</v>
      </c>
      <c r="P388" s="3">
        <v>6</v>
      </c>
      <c r="Q388" s="4">
        <f>MONTH(Tabla1[[#This Row],[Fecha]])</f>
        <v>3</v>
      </c>
    </row>
    <row r="389" spans="1:17" x14ac:dyDescent="0.25">
      <c r="A389" t="s">
        <v>422</v>
      </c>
      <c r="B389" t="s">
        <v>17</v>
      </c>
      <c r="C389" t="s">
        <v>18</v>
      </c>
      <c r="D389" t="s">
        <v>26</v>
      </c>
      <c r="E389" t="s">
        <v>20</v>
      </c>
      <c r="F389" t="s">
        <v>21</v>
      </c>
      <c r="G389" s="2">
        <v>32.32</v>
      </c>
      <c r="H389" s="4">
        <v>10</v>
      </c>
      <c r="I389" s="2">
        <v>16.16</v>
      </c>
      <c r="J389" s="2">
        <v>339.36</v>
      </c>
      <c r="K389" s="12">
        <v>43516</v>
      </c>
      <c r="L389" s="5">
        <v>0.7006944444444444</v>
      </c>
      <c r="M389" t="s">
        <v>32</v>
      </c>
      <c r="N389" s="2">
        <v>323.2</v>
      </c>
      <c r="O389" s="2">
        <v>16.16</v>
      </c>
      <c r="P389" s="3">
        <v>10</v>
      </c>
      <c r="Q389" s="4">
        <f>MONTH(Tabla1[[#This Row],[Fecha]])</f>
        <v>2</v>
      </c>
    </row>
    <row r="390" spans="1:17" x14ac:dyDescent="0.25">
      <c r="A390" t="s">
        <v>423</v>
      </c>
      <c r="B390" t="s">
        <v>24</v>
      </c>
      <c r="C390" t="s">
        <v>25</v>
      </c>
      <c r="D390" t="s">
        <v>19</v>
      </c>
      <c r="E390" t="s">
        <v>20</v>
      </c>
      <c r="F390" t="s">
        <v>45</v>
      </c>
      <c r="G390" s="2">
        <v>54.07</v>
      </c>
      <c r="H390" s="4">
        <v>9</v>
      </c>
      <c r="I390" s="2">
        <v>24.331500000000002</v>
      </c>
      <c r="J390" s="2">
        <v>510.9615</v>
      </c>
      <c r="K390" s="12">
        <v>43492</v>
      </c>
      <c r="L390" s="5">
        <v>0.62152777777777779</v>
      </c>
      <c r="M390" t="s">
        <v>22</v>
      </c>
      <c r="N390" s="2">
        <v>486.63</v>
      </c>
      <c r="O390" s="2">
        <v>24.331499999999998</v>
      </c>
      <c r="P390" s="3">
        <v>9.5</v>
      </c>
      <c r="Q390" s="4">
        <f>MONTH(Tabla1[[#This Row],[Fecha]])</f>
        <v>1</v>
      </c>
    </row>
    <row r="391" spans="1:17" x14ac:dyDescent="0.25">
      <c r="A391" t="s">
        <v>424</v>
      </c>
      <c r="B391" t="s">
        <v>41</v>
      </c>
      <c r="C391" t="s">
        <v>42</v>
      </c>
      <c r="D391" t="s">
        <v>26</v>
      </c>
      <c r="E391" t="s">
        <v>30</v>
      </c>
      <c r="F391" t="s">
        <v>43</v>
      </c>
      <c r="G391" s="2">
        <v>18.22</v>
      </c>
      <c r="H391" s="4">
        <v>7</v>
      </c>
      <c r="I391" s="2">
        <v>6.3769999999999998</v>
      </c>
      <c r="J391" s="2">
        <v>133.917</v>
      </c>
      <c r="K391" s="12">
        <v>43534</v>
      </c>
      <c r="L391" s="5">
        <v>0.58611111111111114</v>
      </c>
      <c r="M391" t="s">
        <v>32</v>
      </c>
      <c r="N391" s="2">
        <v>127.54</v>
      </c>
      <c r="O391" s="2">
        <v>6.3769999999999998</v>
      </c>
      <c r="P391" s="3">
        <v>6.6</v>
      </c>
      <c r="Q391" s="4">
        <f>MONTH(Tabla1[[#This Row],[Fecha]])</f>
        <v>3</v>
      </c>
    </row>
    <row r="392" spans="1:17" x14ac:dyDescent="0.25">
      <c r="A392" t="s">
        <v>425</v>
      </c>
      <c r="B392" t="s">
        <v>24</v>
      </c>
      <c r="C392" t="s">
        <v>25</v>
      </c>
      <c r="D392" t="s">
        <v>19</v>
      </c>
      <c r="E392" t="s">
        <v>20</v>
      </c>
      <c r="F392" t="s">
        <v>45</v>
      </c>
      <c r="G392" s="2">
        <v>80.48</v>
      </c>
      <c r="H392" s="4">
        <v>3</v>
      </c>
      <c r="I392" s="2">
        <v>12.072000000000001</v>
      </c>
      <c r="J392" s="2">
        <v>253.512</v>
      </c>
      <c r="K392" s="12">
        <v>43511</v>
      </c>
      <c r="L392" s="5">
        <v>0.52152777777777781</v>
      </c>
      <c r="M392" t="s">
        <v>28</v>
      </c>
      <c r="N392" s="2">
        <v>241.44</v>
      </c>
      <c r="O392" s="2">
        <v>12.071999999999999</v>
      </c>
      <c r="P392" s="3">
        <v>8.1</v>
      </c>
      <c r="Q392" s="4">
        <f>MONTH(Tabla1[[#This Row],[Fecha]])</f>
        <v>2</v>
      </c>
    </row>
    <row r="393" spans="1:17" x14ac:dyDescent="0.25">
      <c r="A393" t="s">
        <v>426</v>
      </c>
      <c r="B393" t="s">
        <v>41</v>
      </c>
      <c r="C393" t="s">
        <v>42</v>
      </c>
      <c r="D393" t="s">
        <v>26</v>
      </c>
      <c r="E393" t="s">
        <v>20</v>
      </c>
      <c r="F393" t="s">
        <v>45</v>
      </c>
      <c r="G393" s="2">
        <v>37.950000000000003</v>
      </c>
      <c r="H393" s="4">
        <v>10</v>
      </c>
      <c r="I393" s="2">
        <v>18.975000000000001</v>
      </c>
      <c r="J393" s="2">
        <v>398.47500000000002</v>
      </c>
      <c r="K393" s="12">
        <v>43491</v>
      </c>
      <c r="L393" s="5">
        <v>0.61875000000000002</v>
      </c>
      <c r="M393" t="s">
        <v>28</v>
      </c>
      <c r="N393" s="2">
        <v>379.5</v>
      </c>
      <c r="O393" s="2">
        <v>18.975000000000001</v>
      </c>
      <c r="P393" s="3">
        <v>9.6999999999999993</v>
      </c>
      <c r="Q393" s="4">
        <f>MONTH(Tabla1[[#This Row],[Fecha]])</f>
        <v>1</v>
      </c>
    </row>
    <row r="394" spans="1:17" x14ac:dyDescent="0.25">
      <c r="A394" t="s">
        <v>427</v>
      </c>
      <c r="B394" t="s">
        <v>17</v>
      </c>
      <c r="C394" t="s">
        <v>18</v>
      </c>
      <c r="D394" t="s">
        <v>19</v>
      </c>
      <c r="E394" t="s">
        <v>30</v>
      </c>
      <c r="F394" t="s">
        <v>27</v>
      </c>
      <c r="G394" s="2">
        <v>76.819999999999993</v>
      </c>
      <c r="H394" s="4">
        <v>1</v>
      </c>
      <c r="I394" s="2">
        <v>3.8409999999999997</v>
      </c>
      <c r="J394" s="2">
        <v>80.661000000000001</v>
      </c>
      <c r="K394" s="12">
        <v>43509</v>
      </c>
      <c r="L394" s="5">
        <v>0.76874999999999993</v>
      </c>
      <c r="M394" t="s">
        <v>22</v>
      </c>
      <c r="N394" s="2">
        <v>76.819999999999993</v>
      </c>
      <c r="O394" s="2">
        <v>3.8410000000000002</v>
      </c>
      <c r="P394" s="3">
        <v>7.2</v>
      </c>
      <c r="Q394" s="4">
        <f>MONTH(Tabla1[[#This Row],[Fecha]])</f>
        <v>2</v>
      </c>
    </row>
    <row r="395" spans="1:17" x14ac:dyDescent="0.25">
      <c r="A395" t="s">
        <v>428</v>
      </c>
      <c r="B395" t="s">
        <v>17</v>
      </c>
      <c r="C395" t="s">
        <v>18</v>
      </c>
      <c r="D395" t="s">
        <v>19</v>
      </c>
      <c r="E395" t="s">
        <v>20</v>
      </c>
      <c r="F395" t="s">
        <v>35</v>
      </c>
      <c r="G395" s="2">
        <v>52.26</v>
      </c>
      <c r="H395" s="4">
        <v>10</v>
      </c>
      <c r="I395" s="2">
        <v>26.130000000000003</v>
      </c>
      <c r="J395" s="2">
        <v>548.73</v>
      </c>
      <c r="K395" s="12">
        <v>43533</v>
      </c>
      <c r="L395" s="5">
        <v>0.53125</v>
      </c>
      <c r="M395" t="s">
        <v>32</v>
      </c>
      <c r="N395" s="2">
        <v>522.6</v>
      </c>
      <c r="O395" s="2">
        <v>26.13</v>
      </c>
      <c r="P395" s="3">
        <v>6.2</v>
      </c>
      <c r="Q395" s="4">
        <f>MONTH(Tabla1[[#This Row],[Fecha]])</f>
        <v>3</v>
      </c>
    </row>
    <row r="396" spans="1:17" x14ac:dyDescent="0.25">
      <c r="A396" t="s">
        <v>429</v>
      </c>
      <c r="B396" t="s">
        <v>17</v>
      </c>
      <c r="C396" t="s">
        <v>18</v>
      </c>
      <c r="D396" t="s">
        <v>26</v>
      </c>
      <c r="E396" t="s">
        <v>20</v>
      </c>
      <c r="F396" t="s">
        <v>21</v>
      </c>
      <c r="G396" s="2">
        <v>79.739999999999995</v>
      </c>
      <c r="H396" s="4">
        <v>1</v>
      </c>
      <c r="I396" s="2">
        <v>3.9870000000000001</v>
      </c>
      <c r="J396" s="2">
        <v>83.727000000000004</v>
      </c>
      <c r="K396" s="12">
        <v>43530</v>
      </c>
      <c r="L396" s="5">
        <v>0.44166666666666665</v>
      </c>
      <c r="M396" t="s">
        <v>22</v>
      </c>
      <c r="N396" s="2">
        <v>79.739999999999995</v>
      </c>
      <c r="O396" s="2">
        <v>3.9870000000000001</v>
      </c>
      <c r="P396" s="3">
        <v>7.3</v>
      </c>
      <c r="Q396" s="4">
        <f>MONTH(Tabla1[[#This Row],[Fecha]])</f>
        <v>3</v>
      </c>
    </row>
    <row r="397" spans="1:17" x14ac:dyDescent="0.25">
      <c r="A397" t="s">
        <v>430</v>
      </c>
      <c r="B397" t="s">
        <v>17</v>
      </c>
      <c r="C397" t="s">
        <v>18</v>
      </c>
      <c r="D397" t="s">
        <v>26</v>
      </c>
      <c r="E397" t="s">
        <v>20</v>
      </c>
      <c r="F397" t="s">
        <v>21</v>
      </c>
      <c r="G397" s="2">
        <v>77.5</v>
      </c>
      <c r="H397" s="4">
        <v>5</v>
      </c>
      <c r="I397" s="2">
        <v>19.375</v>
      </c>
      <c r="J397" s="2">
        <v>406.875</v>
      </c>
      <c r="K397" s="12">
        <v>43489</v>
      </c>
      <c r="L397" s="5">
        <v>0.85833333333333339</v>
      </c>
      <c r="M397" t="s">
        <v>22</v>
      </c>
      <c r="N397" s="2">
        <v>387.5</v>
      </c>
      <c r="O397" s="2">
        <v>19.375</v>
      </c>
      <c r="P397" s="3">
        <v>4.3</v>
      </c>
      <c r="Q397" s="4">
        <f>MONTH(Tabla1[[#This Row],[Fecha]])</f>
        <v>1</v>
      </c>
    </row>
    <row r="398" spans="1:17" x14ac:dyDescent="0.25">
      <c r="A398" t="s">
        <v>431</v>
      </c>
      <c r="B398" t="s">
        <v>17</v>
      </c>
      <c r="C398" t="s">
        <v>18</v>
      </c>
      <c r="D398" t="s">
        <v>26</v>
      </c>
      <c r="E398" t="s">
        <v>20</v>
      </c>
      <c r="F398" t="s">
        <v>43</v>
      </c>
      <c r="G398" s="2">
        <v>54.27</v>
      </c>
      <c r="H398" s="4">
        <v>5</v>
      </c>
      <c r="I398" s="2">
        <v>13.567500000000003</v>
      </c>
      <c r="J398" s="2">
        <v>284.91750000000002</v>
      </c>
      <c r="K398" s="12">
        <v>43537</v>
      </c>
      <c r="L398" s="5">
        <v>0.59444444444444444</v>
      </c>
      <c r="M398" t="s">
        <v>22</v>
      </c>
      <c r="N398" s="2">
        <v>271.35000000000002</v>
      </c>
      <c r="O398" s="2">
        <v>13.567500000000001</v>
      </c>
      <c r="P398" s="3">
        <v>4.5999999999999996</v>
      </c>
      <c r="Q398" s="4">
        <f>MONTH(Tabla1[[#This Row],[Fecha]])</f>
        <v>3</v>
      </c>
    </row>
    <row r="399" spans="1:17" x14ac:dyDescent="0.25">
      <c r="A399" t="s">
        <v>432</v>
      </c>
      <c r="B399" t="s">
        <v>41</v>
      </c>
      <c r="C399" t="s">
        <v>42</v>
      </c>
      <c r="D399" t="s">
        <v>26</v>
      </c>
      <c r="E399" t="s">
        <v>30</v>
      </c>
      <c r="F399" t="s">
        <v>31</v>
      </c>
      <c r="G399" s="2">
        <v>13.59</v>
      </c>
      <c r="H399" s="4">
        <v>9</v>
      </c>
      <c r="I399" s="2">
        <v>6.1155000000000008</v>
      </c>
      <c r="J399" s="2">
        <v>128.4255</v>
      </c>
      <c r="K399" s="12">
        <v>43539</v>
      </c>
      <c r="L399" s="5">
        <v>0.43472222222222223</v>
      </c>
      <c r="M399" t="s">
        <v>28</v>
      </c>
      <c r="N399" s="2">
        <v>122.31</v>
      </c>
      <c r="O399" s="2">
        <v>6.1154999999999999</v>
      </c>
      <c r="P399" s="3">
        <v>5.8</v>
      </c>
      <c r="Q399" s="4">
        <f>MONTH(Tabla1[[#This Row],[Fecha]])</f>
        <v>3</v>
      </c>
    </row>
    <row r="400" spans="1:17" x14ac:dyDescent="0.25">
      <c r="A400" t="s">
        <v>433</v>
      </c>
      <c r="B400" t="s">
        <v>41</v>
      </c>
      <c r="C400" t="s">
        <v>42</v>
      </c>
      <c r="D400" t="s">
        <v>19</v>
      </c>
      <c r="E400" t="s">
        <v>20</v>
      </c>
      <c r="F400" t="s">
        <v>21</v>
      </c>
      <c r="G400" s="2">
        <v>41.06</v>
      </c>
      <c r="H400" s="4">
        <v>6</v>
      </c>
      <c r="I400" s="2">
        <v>12.318000000000001</v>
      </c>
      <c r="J400" s="2">
        <v>258.678</v>
      </c>
      <c r="K400" s="12">
        <v>43529</v>
      </c>
      <c r="L400" s="5">
        <v>0.5625</v>
      </c>
      <c r="M400" t="s">
        <v>32</v>
      </c>
      <c r="N400" s="2">
        <v>246.36</v>
      </c>
      <c r="O400" s="2">
        <v>12.318</v>
      </c>
      <c r="P400" s="3">
        <v>8.3000000000000007</v>
      </c>
      <c r="Q400" s="4">
        <f>MONTH(Tabla1[[#This Row],[Fecha]])</f>
        <v>3</v>
      </c>
    </row>
    <row r="401" spans="1:17" x14ac:dyDescent="0.25">
      <c r="A401" t="s">
        <v>434</v>
      </c>
      <c r="B401" t="s">
        <v>41</v>
      </c>
      <c r="C401" t="s">
        <v>42</v>
      </c>
      <c r="D401" t="s">
        <v>19</v>
      </c>
      <c r="E401" t="s">
        <v>30</v>
      </c>
      <c r="F401" t="s">
        <v>27</v>
      </c>
      <c r="G401" s="2">
        <v>19.239999999999998</v>
      </c>
      <c r="H401" s="4">
        <v>9</v>
      </c>
      <c r="I401" s="2">
        <v>8.6579999999999995</v>
      </c>
      <c r="J401" s="2">
        <v>181.81800000000001</v>
      </c>
      <c r="K401" s="12">
        <v>43528</v>
      </c>
      <c r="L401" s="5">
        <v>0.68611111111111101</v>
      </c>
      <c r="M401" t="s">
        <v>28</v>
      </c>
      <c r="N401" s="2">
        <v>173.16</v>
      </c>
      <c r="O401" s="2">
        <v>8.6579999999999995</v>
      </c>
      <c r="P401" s="3">
        <v>8</v>
      </c>
      <c r="Q401" s="4">
        <f>MONTH(Tabla1[[#This Row],[Fecha]])</f>
        <v>3</v>
      </c>
    </row>
    <row r="402" spans="1:17" x14ac:dyDescent="0.25">
      <c r="A402" t="s">
        <v>435</v>
      </c>
      <c r="B402" t="s">
        <v>24</v>
      </c>
      <c r="C402" t="s">
        <v>25</v>
      </c>
      <c r="D402" t="s">
        <v>26</v>
      </c>
      <c r="E402" t="s">
        <v>20</v>
      </c>
      <c r="F402" t="s">
        <v>43</v>
      </c>
      <c r="G402" s="2">
        <v>39.43</v>
      </c>
      <c r="H402" s="4">
        <v>6</v>
      </c>
      <c r="I402" s="2">
        <v>11.829000000000001</v>
      </c>
      <c r="J402" s="2">
        <v>248.40899999999999</v>
      </c>
      <c r="K402" s="12">
        <v>43549</v>
      </c>
      <c r="L402" s="5">
        <v>0.84583333333333333</v>
      </c>
      <c r="M402" t="s">
        <v>32</v>
      </c>
      <c r="N402" s="2">
        <v>236.58</v>
      </c>
      <c r="O402" s="2">
        <v>11.829000000000001</v>
      </c>
      <c r="P402" s="3">
        <v>9.4</v>
      </c>
      <c r="Q402" s="4">
        <f>MONTH(Tabla1[[#This Row],[Fecha]])</f>
        <v>3</v>
      </c>
    </row>
    <row r="403" spans="1:17" x14ac:dyDescent="0.25">
      <c r="A403" t="s">
        <v>436</v>
      </c>
      <c r="B403" t="s">
        <v>24</v>
      </c>
      <c r="C403" t="s">
        <v>25</v>
      </c>
      <c r="D403" t="s">
        <v>26</v>
      </c>
      <c r="E403" t="s">
        <v>30</v>
      </c>
      <c r="F403" t="s">
        <v>31</v>
      </c>
      <c r="G403" s="2">
        <v>46.22</v>
      </c>
      <c r="H403" s="4">
        <v>4</v>
      </c>
      <c r="I403" s="2">
        <v>9.2439999999999998</v>
      </c>
      <c r="J403" s="2">
        <v>194.124</v>
      </c>
      <c r="K403" s="12">
        <v>43536</v>
      </c>
      <c r="L403" s="5">
        <v>0.83611111111111114</v>
      </c>
      <c r="M403" t="s">
        <v>32</v>
      </c>
      <c r="N403" s="2">
        <v>184.88</v>
      </c>
      <c r="O403" s="2">
        <v>9.2439999999999998</v>
      </c>
      <c r="P403" s="3">
        <v>6.2</v>
      </c>
      <c r="Q403" s="4">
        <f>MONTH(Tabla1[[#This Row],[Fecha]])</f>
        <v>3</v>
      </c>
    </row>
    <row r="404" spans="1:17" x14ac:dyDescent="0.25">
      <c r="A404" t="s">
        <v>437</v>
      </c>
      <c r="B404" t="s">
        <v>24</v>
      </c>
      <c r="C404" t="s">
        <v>25</v>
      </c>
      <c r="D404" t="s">
        <v>19</v>
      </c>
      <c r="E404" t="s">
        <v>30</v>
      </c>
      <c r="F404" t="s">
        <v>31</v>
      </c>
      <c r="G404" s="2">
        <v>13.98</v>
      </c>
      <c r="H404" s="4">
        <v>1</v>
      </c>
      <c r="I404" s="2">
        <v>0.69900000000000007</v>
      </c>
      <c r="J404" s="2">
        <v>14.679</v>
      </c>
      <c r="K404" s="12">
        <v>43500</v>
      </c>
      <c r="L404" s="5">
        <v>0.56805555555555554</v>
      </c>
      <c r="M404" t="s">
        <v>22</v>
      </c>
      <c r="N404" s="2">
        <v>13.98</v>
      </c>
      <c r="O404" s="2">
        <v>0.69899999999999995</v>
      </c>
      <c r="P404" s="3">
        <v>9.8000000000000007</v>
      </c>
      <c r="Q404" s="4">
        <f>MONTH(Tabla1[[#This Row],[Fecha]])</f>
        <v>2</v>
      </c>
    </row>
    <row r="405" spans="1:17" x14ac:dyDescent="0.25">
      <c r="A405" t="s">
        <v>438</v>
      </c>
      <c r="B405" t="s">
        <v>41</v>
      </c>
      <c r="C405" t="s">
        <v>42</v>
      </c>
      <c r="D405" t="s">
        <v>26</v>
      </c>
      <c r="E405" t="s">
        <v>20</v>
      </c>
      <c r="F405" t="s">
        <v>45</v>
      </c>
      <c r="G405" s="2">
        <v>39.75</v>
      </c>
      <c r="H405" s="4">
        <v>5</v>
      </c>
      <c r="I405" s="2">
        <v>9.9375</v>
      </c>
      <c r="J405" s="2">
        <v>208.6875</v>
      </c>
      <c r="K405" s="12">
        <v>43518</v>
      </c>
      <c r="L405" s="5">
        <v>0.4465277777777778</v>
      </c>
      <c r="M405" t="s">
        <v>22</v>
      </c>
      <c r="N405" s="2">
        <v>198.75</v>
      </c>
      <c r="O405" s="2">
        <v>9.9375</v>
      </c>
      <c r="P405" s="3">
        <v>9.6</v>
      </c>
      <c r="Q405" s="4">
        <f>MONTH(Tabla1[[#This Row],[Fecha]])</f>
        <v>2</v>
      </c>
    </row>
    <row r="406" spans="1:17" x14ac:dyDescent="0.25">
      <c r="A406" t="s">
        <v>439</v>
      </c>
      <c r="B406" t="s">
        <v>24</v>
      </c>
      <c r="C406" t="s">
        <v>25</v>
      </c>
      <c r="D406" t="s">
        <v>19</v>
      </c>
      <c r="E406" t="s">
        <v>20</v>
      </c>
      <c r="F406" t="s">
        <v>45</v>
      </c>
      <c r="G406" s="2">
        <v>97.79</v>
      </c>
      <c r="H406" s="4">
        <v>7</v>
      </c>
      <c r="I406" s="2">
        <v>34.226500000000009</v>
      </c>
      <c r="J406" s="2">
        <v>718.75649999999996</v>
      </c>
      <c r="K406" s="12">
        <v>43512</v>
      </c>
      <c r="L406" s="5">
        <v>0.72916666666666663</v>
      </c>
      <c r="M406" t="s">
        <v>22</v>
      </c>
      <c r="N406" s="2">
        <v>684.53</v>
      </c>
      <c r="O406" s="2">
        <v>34.226500000000001</v>
      </c>
      <c r="P406" s="3">
        <v>4.9000000000000004</v>
      </c>
      <c r="Q406" s="4">
        <f>MONTH(Tabla1[[#This Row],[Fecha]])</f>
        <v>2</v>
      </c>
    </row>
    <row r="407" spans="1:17" x14ac:dyDescent="0.25">
      <c r="A407" t="s">
        <v>440</v>
      </c>
      <c r="B407" t="s">
        <v>17</v>
      </c>
      <c r="C407" t="s">
        <v>18</v>
      </c>
      <c r="D407" t="s">
        <v>19</v>
      </c>
      <c r="E407" t="s">
        <v>30</v>
      </c>
      <c r="F407" t="s">
        <v>35</v>
      </c>
      <c r="G407" s="2">
        <v>67.260000000000005</v>
      </c>
      <c r="H407" s="4">
        <v>4</v>
      </c>
      <c r="I407" s="2">
        <v>13.452000000000002</v>
      </c>
      <c r="J407" s="2">
        <v>282.49200000000002</v>
      </c>
      <c r="K407" s="12">
        <v>43484</v>
      </c>
      <c r="L407" s="5">
        <v>0.64444444444444449</v>
      </c>
      <c r="M407" t="s">
        <v>32</v>
      </c>
      <c r="N407" s="2">
        <v>269.04000000000002</v>
      </c>
      <c r="O407" s="2">
        <v>13.452</v>
      </c>
      <c r="P407" s="3">
        <v>8</v>
      </c>
      <c r="Q407" s="4">
        <f>MONTH(Tabla1[[#This Row],[Fecha]])</f>
        <v>1</v>
      </c>
    </row>
    <row r="408" spans="1:17" x14ac:dyDescent="0.25">
      <c r="A408" t="s">
        <v>441</v>
      </c>
      <c r="B408" t="s">
        <v>17</v>
      </c>
      <c r="C408" t="s">
        <v>18</v>
      </c>
      <c r="D408" t="s">
        <v>26</v>
      </c>
      <c r="E408" t="s">
        <v>30</v>
      </c>
      <c r="F408" t="s">
        <v>43</v>
      </c>
      <c r="G408" s="2">
        <v>13.79</v>
      </c>
      <c r="H408" s="4">
        <v>5</v>
      </c>
      <c r="I408" s="2">
        <v>3.4474999999999998</v>
      </c>
      <c r="J408" s="2">
        <v>72.397499999999994</v>
      </c>
      <c r="K408" s="12">
        <v>43476</v>
      </c>
      <c r="L408" s="5">
        <v>0.79652777777777783</v>
      </c>
      <c r="M408" t="s">
        <v>32</v>
      </c>
      <c r="N408" s="2">
        <v>68.95</v>
      </c>
      <c r="O408" s="2">
        <v>3.4474999999999998</v>
      </c>
      <c r="P408" s="3">
        <v>7.8</v>
      </c>
      <c r="Q408" s="4">
        <f>MONTH(Tabla1[[#This Row],[Fecha]])</f>
        <v>1</v>
      </c>
    </row>
    <row r="409" spans="1:17" x14ac:dyDescent="0.25">
      <c r="A409" t="s">
        <v>442</v>
      </c>
      <c r="B409" t="s">
        <v>41</v>
      </c>
      <c r="C409" t="s">
        <v>42</v>
      </c>
      <c r="D409" t="s">
        <v>19</v>
      </c>
      <c r="E409" t="s">
        <v>20</v>
      </c>
      <c r="F409" t="s">
        <v>45</v>
      </c>
      <c r="G409" s="2">
        <v>68.709999999999994</v>
      </c>
      <c r="H409" s="4">
        <v>4</v>
      </c>
      <c r="I409" s="2">
        <v>13.741999999999999</v>
      </c>
      <c r="J409" s="2">
        <v>288.58199999999999</v>
      </c>
      <c r="K409" s="12">
        <v>43469</v>
      </c>
      <c r="L409" s="5">
        <v>0.79236111111111107</v>
      </c>
      <c r="M409" t="s">
        <v>28</v>
      </c>
      <c r="N409" s="2">
        <v>274.83999999999997</v>
      </c>
      <c r="O409" s="2">
        <v>13.742000000000001</v>
      </c>
      <c r="P409" s="3">
        <v>4.0999999999999996</v>
      </c>
      <c r="Q409" s="4">
        <f>MONTH(Tabla1[[#This Row],[Fecha]])</f>
        <v>1</v>
      </c>
    </row>
    <row r="410" spans="1:17" x14ac:dyDescent="0.25">
      <c r="A410" t="s">
        <v>443</v>
      </c>
      <c r="B410" t="s">
        <v>17</v>
      </c>
      <c r="C410" t="s">
        <v>18</v>
      </c>
      <c r="D410" t="s">
        <v>26</v>
      </c>
      <c r="E410" t="s">
        <v>20</v>
      </c>
      <c r="F410" t="s">
        <v>31</v>
      </c>
      <c r="G410" s="2">
        <v>56.53</v>
      </c>
      <c r="H410" s="4">
        <v>4</v>
      </c>
      <c r="I410" s="2">
        <v>11.306000000000001</v>
      </c>
      <c r="J410" s="2">
        <v>237.42599999999999</v>
      </c>
      <c r="K410" s="12">
        <v>43528</v>
      </c>
      <c r="L410" s="5">
        <v>0.82500000000000007</v>
      </c>
      <c r="M410" t="s">
        <v>22</v>
      </c>
      <c r="N410" s="2">
        <v>226.12</v>
      </c>
      <c r="O410" s="2">
        <v>11.305999999999999</v>
      </c>
      <c r="P410" s="3">
        <v>5.5</v>
      </c>
      <c r="Q410" s="4">
        <f>MONTH(Tabla1[[#This Row],[Fecha]])</f>
        <v>3</v>
      </c>
    </row>
    <row r="411" spans="1:17" x14ac:dyDescent="0.25">
      <c r="A411" t="s">
        <v>444</v>
      </c>
      <c r="B411" t="s">
        <v>24</v>
      </c>
      <c r="C411" t="s">
        <v>25</v>
      </c>
      <c r="D411" t="s">
        <v>26</v>
      </c>
      <c r="E411" t="s">
        <v>20</v>
      </c>
      <c r="F411" t="s">
        <v>45</v>
      </c>
      <c r="G411" s="2">
        <v>23.82</v>
      </c>
      <c r="H411" s="4">
        <v>5</v>
      </c>
      <c r="I411" s="2">
        <v>5.9550000000000001</v>
      </c>
      <c r="J411" s="2">
        <v>125.05500000000001</v>
      </c>
      <c r="K411" s="12">
        <v>43493</v>
      </c>
      <c r="L411" s="5">
        <v>0.80833333333333324</v>
      </c>
      <c r="M411" t="s">
        <v>22</v>
      </c>
      <c r="N411" s="2">
        <v>119.1</v>
      </c>
      <c r="O411" s="2">
        <v>5.9550000000000001</v>
      </c>
      <c r="P411" s="3">
        <v>5.4</v>
      </c>
      <c r="Q411" s="4">
        <f>MONTH(Tabla1[[#This Row],[Fecha]])</f>
        <v>1</v>
      </c>
    </row>
    <row r="412" spans="1:17" x14ac:dyDescent="0.25">
      <c r="A412" t="s">
        <v>445</v>
      </c>
      <c r="B412" t="s">
        <v>41</v>
      </c>
      <c r="C412" t="s">
        <v>42</v>
      </c>
      <c r="D412" t="s">
        <v>26</v>
      </c>
      <c r="E412" t="s">
        <v>20</v>
      </c>
      <c r="F412" t="s">
        <v>21</v>
      </c>
      <c r="G412" s="2">
        <v>34.21</v>
      </c>
      <c r="H412" s="4">
        <v>10</v>
      </c>
      <c r="I412" s="2">
        <v>17.105</v>
      </c>
      <c r="J412" s="2">
        <v>359.20499999999998</v>
      </c>
      <c r="K412" s="12">
        <v>43467</v>
      </c>
      <c r="L412" s="5">
        <v>0.54166666666666663</v>
      </c>
      <c r="M412" t="s">
        <v>28</v>
      </c>
      <c r="N412" s="2">
        <v>342.1</v>
      </c>
      <c r="O412" s="2">
        <v>17.105</v>
      </c>
      <c r="P412" s="3">
        <v>5.0999999999999996</v>
      </c>
      <c r="Q412" s="4">
        <f>MONTH(Tabla1[[#This Row],[Fecha]])</f>
        <v>1</v>
      </c>
    </row>
    <row r="413" spans="1:17" x14ac:dyDescent="0.25">
      <c r="A413" t="s">
        <v>446</v>
      </c>
      <c r="B413" t="s">
        <v>41</v>
      </c>
      <c r="C413" t="s">
        <v>42</v>
      </c>
      <c r="D413" t="s">
        <v>26</v>
      </c>
      <c r="E413" t="s">
        <v>30</v>
      </c>
      <c r="F413" t="s">
        <v>35</v>
      </c>
      <c r="G413" s="2">
        <v>21.87</v>
      </c>
      <c r="H413" s="4">
        <v>2</v>
      </c>
      <c r="I413" s="2">
        <v>2.1870000000000003</v>
      </c>
      <c r="J413" s="2">
        <v>45.927</v>
      </c>
      <c r="K413" s="12">
        <v>43490</v>
      </c>
      <c r="L413" s="5">
        <v>0.60347222222222219</v>
      </c>
      <c r="M413" t="s">
        <v>22</v>
      </c>
      <c r="N413" s="2">
        <v>43.74</v>
      </c>
      <c r="O413" s="2">
        <v>2.1869999999999998</v>
      </c>
      <c r="P413" s="3">
        <v>6.9</v>
      </c>
      <c r="Q413" s="4">
        <f>MONTH(Tabla1[[#This Row],[Fecha]])</f>
        <v>1</v>
      </c>
    </row>
    <row r="414" spans="1:17" x14ac:dyDescent="0.25">
      <c r="A414" t="s">
        <v>447</v>
      </c>
      <c r="B414" t="s">
        <v>17</v>
      </c>
      <c r="C414" t="s">
        <v>18</v>
      </c>
      <c r="D414" t="s">
        <v>19</v>
      </c>
      <c r="E414" t="s">
        <v>30</v>
      </c>
      <c r="F414" t="s">
        <v>21</v>
      </c>
      <c r="G414" s="2">
        <v>20.97</v>
      </c>
      <c r="H414" s="4">
        <v>5</v>
      </c>
      <c r="I414" s="2">
        <v>5.2424999999999997</v>
      </c>
      <c r="J414" s="2">
        <v>110.0925</v>
      </c>
      <c r="K414" s="12">
        <v>43469</v>
      </c>
      <c r="L414" s="5">
        <v>0.55625000000000002</v>
      </c>
      <c r="M414" t="s">
        <v>28</v>
      </c>
      <c r="N414" s="2">
        <v>104.85</v>
      </c>
      <c r="O414" s="2">
        <v>5.2424999999999997</v>
      </c>
      <c r="P414" s="3">
        <v>7.8</v>
      </c>
      <c r="Q414" s="4">
        <f>MONTH(Tabla1[[#This Row],[Fecha]])</f>
        <v>1</v>
      </c>
    </row>
    <row r="415" spans="1:17" x14ac:dyDescent="0.25">
      <c r="A415" t="s">
        <v>448</v>
      </c>
      <c r="B415" t="s">
        <v>17</v>
      </c>
      <c r="C415" t="s">
        <v>18</v>
      </c>
      <c r="D415" t="s">
        <v>26</v>
      </c>
      <c r="E415" t="s">
        <v>30</v>
      </c>
      <c r="F415" t="s">
        <v>35</v>
      </c>
      <c r="G415" s="2">
        <v>25.84</v>
      </c>
      <c r="H415" s="4">
        <v>3</v>
      </c>
      <c r="I415" s="2">
        <v>3.8759999999999999</v>
      </c>
      <c r="J415" s="2">
        <v>81.396000000000001</v>
      </c>
      <c r="K415" s="12">
        <v>43534</v>
      </c>
      <c r="L415" s="5">
        <v>0.78819444444444453</v>
      </c>
      <c r="M415" t="s">
        <v>22</v>
      </c>
      <c r="N415" s="2">
        <v>77.52</v>
      </c>
      <c r="O415" s="2">
        <v>3.8759999999999999</v>
      </c>
      <c r="P415" s="3">
        <v>6.6</v>
      </c>
      <c r="Q415" s="4">
        <f>MONTH(Tabla1[[#This Row],[Fecha]])</f>
        <v>3</v>
      </c>
    </row>
    <row r="416" spans="1:17" x14ac:dyDescent="0.25">
      <c r="A416" t="s">
        <v>449</v>
      </c>
      <c r="B416" t="s">
        <v>17</v>
      </c>
      <c r="C416" t="s">
        <v>18</v>
      </c>
      <c r="D416" t="s">
        <v>26</v>
      </c>
      <c r="E416" t="s">
        <v>30</v>
      </c>
      <c r="F416" t="s">
        <v>31</v>
      </c>
      <c r="G416" s="2">
        <v>50.93</v>
      </c>
      <c r="H416" s="4">
        <v>8</v>
      </c>
      <c r="I416" s="2">
        <v>20.372</v>
      </c>
      <c r="J416" s="2">
        <v>427.81200000000001</v>
      </c>
      <c r="K416" s="12">
        <v>43546</v>
      </c>
      <c r="L416" s="5">
        <v>0.81666666666666676</v>
      </c>
      <c r="M416" t="s">
        <v>22</v>
      </c>
      <c r="N416" s="2">
        <v>407.44</v>
      </c>
      <c r="O416" s="2">
        <v>20.372</v>
      </c>
      <c r="P416" s="3">
        <v>9.1999999999999993</v>
      </c>
      <c r="Q416" s="4">
        <f>MONTH(Tabla1[[#This Row],[Fecha]])</f>
        <v>3</v>
      </c>
    </row>
    <row r="417" spans="1:17" x14ac:dyDescent="0.25">
      <c r="A417" t="s">
        <v>450</v>
      </c>
      <c r="B417" t="s">
        <v>41</v>
      </c>
      <c r="C417" t="s">
        <v>42</v>
      </c>
      <c r="D417" t="s">
        <v>26</v>
      </c>
      <c r="E417" t="s">
        <v>30</v>
      </c>
      <c r="F417" t="s">
        <v>21</v>
      </c>
      <c r="G417" s="2">
        <v>96.11</v>
      </c>
      <c r="H417" s="4">
        <v>1</v>
      </c>
      <c r="I417" s="2">
        <v>4.8055000000000003</v>
      </c>
      <c r="J417" s="2">
        <v>100.91549999999999</v>
      </c>
      <c r="K417" s="12">
        <v>43490</v>
      </c>
      <c r="L417" s="5">
        <v>0.68611111111111101</v>
      </c>
      <c r="M417" t="s">
        <v>22</v>
      </c>
      <c r="N417" s="2">
        <v>96.11</v>
      </c>
      <c r="O417" s="2">
        <v>4.8055000000000003</v>
      </c>
      <c r="P417" s="3">
        <v>7.8</v>
      </c>
      <c r="Q417" s="4">
        <f>MONTH(Tabla1[[#This Row],[Fecha]])</f>
        <v>1</v>
      </c>
    </row>
    <row r="418" spans="1:17" x14ac:dyDescent="0.25">
      <c r="A418" t="s">
        <v>451</v>
      </c>
      <c r="B418" t="s">
        <v>24</v>
      </c>
      <c r="C418" t="s">
        <v>25</v>
      </c>
      <c r="D418" t="s">
        <v>26</v>
      </c>
      <c r="E418" t="s">
        <v>20</v>
      </c>
      <c r="F418" t="s">
        <v>31</v>
      </c>
      <c r="G418" s="2">
        <v>45.38</v>
      </c>
      <c r="H418" s="4">
        <v>4</v>
      </c>
      <c r="I418" s="2">
        <v>9.0760000000000005</v>
      </c>
      <c r="J418" s="2">
        <v>190.596</v>
      </c>
      <c r="K418" s="12">
        <v>43473</v>
      </c>
      <c r="L418" s="5">
        <v>0.57500000000000007</v>
      </c>
      <c r="M418" t="s">
        <v>32</v>
      </c>
      <c r="N418" s="2">
        <v>181.52</v>
      </c>
      <c r="O418" s="2">
        <v>9.0760000000000005</v>
      </c>
      <c r="P418" s="3">
        <v>8.6999999999999993</v>
      </c>
      <c r="Q418" s="4">
        <f>MONTH(Tabla1[[#This Row],[Fecha]])</f>
        <v>1</v>
      </c>
    </row>
    <row r="419" spans="1:17" x14ac:dyDescent="0.25">
      <c r="A419" t="s">
        <v>452</v>
      </c>
      <c r="B419" t="s">
        <v>24</v>
      </c>
      <c r="C419" t="s">
        <v>25</v>
      </c>
      <c r="D419" t="s">
        <v>19</v>
      </c>
      <c r="E419" t="s">
        <v>20</v>
      </c>
      <c r="F419" t="s">
        <v>21</v>
      </c>
      <c r="G419" s="2">
        <v>81.510000000000005</v>
      </c>
      <c r="H419" s="4">
        <v>1</v>
      </c>
      <c r="I419" s="2">
        <v>4.0755000000000008</v>
      </c>
      <c r="J419" s="2">
        <v>85.585499999999996</v>
      </c>
      <c r="K419" s="12">
        <v>43487</v>
      </c>
      <c r="L419" s="5">
        <v>0.45624999999999999</v>
      </c>
      <c r="M419" t="s">
        <v>22</v>
      </c>
      <c r="N419" s="2">
        <v>81.510000000000005</v>
      </c>
      <c r="O419" s="2">
        <v>4.0754999999999999</v>
      </c>
      <c r="P419" s="3">
        <v>9.1999999999999993</v>
      </c>
      <c r="Q419" s="4">
        <f>MONTH(Tabla1[[#This Row],[Fecha]])</f>
        <v>1</v>
      </c>
    </row>
    <row r="420" spans="1:17" x14ac:dyDescent="0.25">
      <c r="A420" t="s">
        <v>453</v>
      </c>
      <c r="B420" t="s">
        <v>41</v>
      </c>
      <c r="C420" t="s">
        <v>42</v>
      </c>
      <c r="D420" t="s">
        <v>26</v>
      </c>
      <c r="E420" t="s">
        <v>20</v>
      </c>
      <c r="F420" t="s">
        <v>21</v>
      </c>
      <c r="G420" s="2">
        <v>57.22</v>
      </c>
      <c r="H420" s="4">
        <v>2</v>
      </c>
      <c r="I420" s="2">
        <v>5.7220000000000004</v>
      </c>
      <c r="J420" s="2">
        <v>120.16200000000001</v>
      </c>
      <c r="K420" s="12">
        <v>43477</v>
      </c>
      <c r="L420" s="5">
        <v>0.71736111111111101</v>
      </c>
      <c r="M420" t="s">
        <v>22</v>
      </c>
      <c r="N420" s="2">
        <v>114.44</v>
      </c>
      <c r="O420" s="2">
        <v>5.7220000000000004</v>
      </c>
      <c r="P420" s="3">
        <v>8.3000000000000007</v>
      </c>
      <c r="Q420" s="4">
        <f>MONTH(Tabla1[[#This Row],[Fecha]])</f>
        <v>1</v>
      </c>
    </row>
    <row r="421" spans="1:17" x14ac:dyDescent="0.25">
      <c r="A421" t="s">
        <v>454</v>
      </c>
      <c r="B421" t="s">
        <v>17</v>
      </c>
      <c r="C421" t="s">
        <v>18</v>
      </c>
      <c r="D421" t="s">
        <v>19</v>
      </c>
      <c r="E421" t="s">
        <v>20</v>
      </c>
      <c r="F421" t="s">
        <v>27</v>
      </c>
      <c r="G421" s="2">
        <v>25.22</v>
      </c>
      <c r="H421" s="4">
        <v>7</v>
      </c>
      <c r="I421" s="2">
        <v>8.827</v>
      </c>
      <c r="J421" s="2">
        <v>185.36699999999999</v>
      </c>
      <c r="K421" s="12">
        <v>43500</v>
      </c>
      <c r="L421" s="5">
        <v>0.43263888888888885</v>
      </c>
      <c r="M421" t="s">
        <v>28</v>
      </c>
      <c r="N421" s="2">
        <v>176.54</v>
      </c>
      <c r="O421" s="2">
        <v>8.827</v>
      </c>
      <c r="P421" s="3">
        <v>8.1999999999999993</v>
      </c>
      <c r="Q421" s="4">
        <f>MONTH(Tabla1[[#This Row],[Fecha]])</f>
        <v>2</v>
      </c>
    </row>
    <row r="422" spans="1:17" x14ac:dyDescent="0.25">
      <c r="A422" t="s">
        <v>455</v>
      </c>
      <c r="B422" t="s">
        <v>24</v>
      </c>
      <c r="C422" t="s">
        <v>25</v>
      </c>
      <c r="D422" t="s">
        <v>19</v>
      </c>
      <c r="E422" t="s">
        <v>20</v>
      </c>
      <c r="F422" t="s">
        <v>43</v>
      </c>
      <c r="G422" s="2">
        <v>38.6</v>
      </c>
      <c r="H422" s="4">
        <v>3</v>
      </c>
      <c r="I422" s="2">
        <v>5.7900000000000009</v>
      </c>
      <c r="J422" s="2">
        <v>121.59</v>
      </c>
      <c r="K422" s="12">
        <v>43552</v>
      </c>
      <c r="L422" s="5">
        <v>0.58124999999999993</v>
      </c>
      <c r="M422" t="s">
        <v>22</v>
      </c>
      <c r="N422" s="2">
        <v>115.8</v>
      </c>
      <c r="O422" s="2">
        <v>5.79</v>
      </c>
      <c r="P422" s="3">
        <v>7.5</v>
      </c>
      <c r="Q422" s="4">
        <f>MONTH(Tabla1[[#This Row],[Fecha]])</f>
        <v>3</v>
      </c>
    </row>
    <row r="423" spans="1:17" x14ac:dyDescent="0.25">
      <c r="A423" t="s">
        <v>456</v>
      </c>
      <c r="B423" t="s">
        <v>24</v>
      </c>
      <c r="C423" t="s">
        <v>25</v>
      </c>
      <c r="D423" t="s">
        <v>26</v>
      </c>
      <c r="E423" t="s">
        <v>20</v>
      </c>
      <c r="F423" t="s">
        <v>27</v>
      </c>
      <c r="G423" s="2">
        <v>84.05</v>
      </c>
      <c r="H423" s="4">
        <v>3</v>
      </c>
      <c r="I423" s="2">
        <v>12.6075</v>
      </c>
      <c r="J423" s="2">
        <v>264.75749999999999</v>
      </c>
      <c r="K423" s="12">
        <v>43488</v>
      </c>
      <c r="L423" s="5">
        <v>0.56180555555555556</v>
      </c>
      <c r="M423" t="s">
        <v>28</v>
      </c>
      <c r="N423" s="2">
        <v>252.15</v>
      </c>
      <c r="O423" s="2">
        <v>12.6075</v>
      </c>
      <c r="P423" s="3">
        <v>9.8000000000000007</v>
      </c>
      <c r="Q423" s="4">
        <f>MONTH(Tabla1[[#This Row],[Fecha]])</f>
        <v>1</v>
      </c>
    </row>
    <row r="424" spans="1:17" x14ac:dyDescent="0.25">
      <c r="A424" t="s">
        <v>457</v>
      </c>
      <c r="B424" t="s">
        <v>24</v>
      </c>
      <c r="C424" t="s">
        <v>25</v>
      </c>
      <c r="D424" t="s">
        <v>19</v>
      </c>
      <c r="E424" t="s">
        <v>20</v>
      </c>
      <c r="F424" t="s">
        <v>45</v>
      </c>
      <c r="G424" s="2">
        <v>97.21</v>
      </c>
      <c r="H424" s="4">
        <v>10</v>
      </c>
      <c r="I424" s="2">
        <v>48.604999999999997</v>
      </c>
      <c r="J424" s="2">
        <v>1020.705</v>
      </c>
      <c r="K424" s="12">
        <v>43504</v>
      </c>
      <c r="L424" s="5">
        <v>0.54166666666666663</v>
      </c>
      <c r="M424" t="s">
        <v>32</v>
      </c>
      <c r="N424" s="2">
        <v>972.1</v>
      </c>
      <c r="O424" s="2">
        <v>48.604999999999997</v>
      </c>
      <c r="P424" s="3">
        <v>8.6999999999999993</v>
      </c>
      <c r="Q424" s="4">
        <f>MONTH(Tabla1[[#This Row],[Fecha]])</f>
        <v>2</v>
      </c>
    </row>
    <row r="425" spans="1:17" x14ac:dyDescent="0.25">
      <c r="A425" t="s">
        <v>458</v>
      </c>
      <c r="B425" t="s">
        <v>41</v>
      </c>
      <c r="C425" t="s">
        <v>42</v>
      </c>
      <c r="D425" t="s">
        <v>19</v>
      </c>
      <c r="E425" t="s">
        <v>30</v>
      </c>
      <c r="F425" t="s">
        <v>45</v>
      </c>
      <c r="G425" s="2">
        <v>25.42</v>
      </c>
      <c r="H425" s="4">
        <v>8</v>
      </c>
      <c r="I425" s="2">
        <v>10.168000000000001</v>
      </c>
      <c r="J425" s="2">
        <v>213.52799999999999</v>
      </c>
      <c r="K425" s="12">
        <v>43543</v>
      </c>
      <c r="L425" s="5">
        <v>0.8208333333333333</v>
      </c>
      <c r="M425" t="s">
        <v>32</v>
      </c>
      <c r="N425" s="2">
        <v>203.36</v>
      </c>
      <c r="O425" s="2">
        <v>10.167999999999999</v>
      </c>
      <c r="P425" s="3">
        <v>6.7</v>
      </c>
      <c r="Q425" s="4">
        <f>MONTH(Tabla1[[#This Row],[Fecha]])</f>
        <v>3</v>
      </c>
    </row>
    <row r="426" spans="1:17" x14ac:dyDescent="0.25">
      <c r="A426" t="s">
        <v>459</v>
      </c>
      <c r="B426" t="s">
        <v>24</v>
      </c>
      <c r="C426" t="s">
        <v>25</v>
      </c>
      <c r="D426" t="s">
        <v>26</v>
      </c>
      <c r="E426" t="s">
        <v>30</v>
      </c>
      <c r="F426" t="s">
        <v>45</v>
      </c>
      <c r="G426" s="2">
        <v>16.28</v>
      </c>
      <c r="H426" s="4">
        <v>1</v>
      </c>
      <c r="I426" s="2">
        <v>0.81400000000000006</v>
      </c>
      <c r="J426" s="2">
        <v>17.094000000000001</v>
      </c>
      <c r="K426" s="12">
        <v>43533</v>
      </c>
      <c r="L426" s="5">
        <v>0.65</v>
      </c>
      <c r="M426" t="s">
        <v>28</v>
      </c>
      <c r="N426" s="2">
        <v>16.28</v>
      </c>
      <c r="O426" s="2">
        <v>0.81399999999999995</v>
      </c>
      <c r="P426" s="3">
        <v>5</v>
      </c>
      <c r="Q426" s="4">
        <f>MONTH(Tabla1[[#This Row],[Fecha]])</f>
        <v>3</v>
      </c>
    </row>
    <row r="427" spans="1:17" x14ac:dyDescent="0.25">
      <c r="A427" t="s">
        <v>460</v>
      </c>
      <c r="B427" t="s">
        <v>41</v>
      </c>
      <c r="C427" t="s">
        <v>42</v>
      </c>
      <c r="D427" t="s">
        <v>19</v>
      </c>
      <c r="E427" t="s">
        <v>30</v>
      </c>
      <c r="F427" t="s">
        <v>45</v>
      </c>
      <c r="G427" s="2">
        <v>40.61</v>
      </c>
      <c r="H427" s="4">
        <v>9</v>
      </c>
      <c r="I427" s="2">
        <v>18.2745</v>
      </c>
      <c r="J427" s="2">
        <v>383.7645</v>
      </c>
      <c r="K427" s="12">
        <v>43467</v>
      </c>
      <c r="L427" s="5">
        <v>0.56944444444444442</v>
      </c>
      <c r="M427" t="s">
        <v>28</v>
      </c>
      <c r="N427" s="2">
        <v>365.49</v>
      </c>
      <c r="O427" s="2">
        <v>18.2745</v>
      </c>
      <c r="P427" s="3">
        <v>7</v>
      </c>
      <c r="Q427" s="4">
        <f>MONTH(Tabla1[[#This Row],[Fecha]])</f>
        <v>1</v>
      </c>
    </row>
    <row r="428" spans="1:17" x14ac:dyDescent="0.25">
      <c r="A428" t="s">
        <v>461</v>
      </c>
      <c r="B428" t="s">
        <v>17</v>
      </c>
      <c r="C428" t="s">
        <v>18</v>
      </c>
      <c r="D428" t="s">
        <v>19</v>
      </c>
      <c r="E428" t="s">
        <v>30</v>
      </c>
      <c r="F428" t="s">
        <v>21</v>
      </c>
      <c r="G428" s="2">
        <v>53.17</v>
      </c>
      <c r="H428" s="4">
        <v>7</v>
      </c>
      <c r="I428" s="2">
        <v>18.609500000000001</v>
      </c>
      <c r="J428" s="2">
        <v>390.79950000000002</v>
      </c>
      <c r="K428" s="12">
        <v>43486</v>
      </c>
      <c r="L428" s="5">
        <v>0.75069444444444444</v>
      </c>
      <c r="M428" t="s">
        <v>28</v>
      </c>
      <c r="N428" s="2">
        <v>372.19</v>
      </c>
      <c r="O428" s="2">
        <v>18.609500000000001</v>
      </c>
      <c r="P428" s="3">
        <v>8.9</v>
      </c>
      <c r="Q428" s="4">
        <f>MONTH(Tabla1[[#This Row],[Fecha]])</f>
        <v>1</v>
      </c>
    </row>
    <row r="429" spans="1:17" x14ac:dyDescent="0.25">
      <c r="A429" t="s">
        <v>462</v>
      </c>
      <c r="B429" t="s">
        <v>41</v>
      </c>
      <c r="C429" t="s">
        <v>42</v>
      </c>
      <c r="D429" t="s">
        <v>19</v>
      </c>
      <c r="E429" t="s">
        <v>20</v>
      </c>
      <c r="F429" t="s">
        <v>43</v>
      </c>
      <c r="G429" s="2">
        <v>20.87</v>
      </c>
      <c r="H429" s="4">
        <v>3</v>
      </c>
      <c r="I429" s="2">
        <v>3.1305000000000001</v>
      </c>
      <c r="J429" s="2">
        <v>65.740499999999997</v>
      </c>
      <c r="K429" s="12">
        <v>43544</v>
      </c>
      <c r="L429" s="5">
        <v>0.57847222222222217</v>
      </c>
      <c r="M429" t="s">
        <v>32</v>
      </c>
      <c r="N429" s="2">
        <v>62.61</v>
      </c>
      <c r="O429" s="2">
        <v>3.1305000000000001</v>
      </c>
      <c r="P429" s="3">
        <v>8</v>
      </c>
      <c r="Q429" s="4">
        <f>MONTH(Tabla1[[#This Row],[Fecha]])</f>
        <v>3</v>
      </c>
    </row>
    <row r="430" spans="1:17" x14ac:dyDescent="0.25">
      <c r="A430" t="s">
        <v>463</v>
      </c>
      <c r="B430" t="s">
        <v>41</v>
      </c>
      <c r="C430" t="s">
        <v>42</v>
      </c>
      <c r="D430" t="s">
        <v>26</v>
      </c>
      <c r="E430" t="s">
        <v>30</v>
      </c>
      <c r="F430" t="s">
        <v>35</v>
      </c>
      <c r="G430" s="2">
        <v>67.27</v>
      </c>
      <c r="H430" s="4">
        <v>5</v>
      </c>
      <c r="I430" s="2">
        <v>16.817499999999999</v>
      </c>
      <c r="J430" s="2">
        <v>353.16750000000002</v>
      </c>
      <c r="K430" s="12">
        <v>43523</v>
      </c>
      <c r="L430" s="5">
        <v>0.7270833333333333</v>
      </c>
      <c r="M430" t="s">
        <v>28</v>
      </c>
      <c r="N430" s="2">
        <v>336.35</v>
      </c>
      <c r="O430" s="2">
        <v>16.817499999999999</v>
      </c>
      <c r="P430" s="3">
        <v>6.9</v>
      </c>
      <c r="Q430" s="4">
        <f>MONTH(Tabla1[[#This Row],[Fecha]])</f>
        <v>2</v>
      </c>
    </row>
    <row r="431" spans="1:17" x14ac:dyDescent="0.25">
      <c r="A431" t="s">
        <v>464</v>
      </c>
      <c r="B431" t="s">
        <v>17</v>
      </c>
      <c r="C431" t="s">
        <v>18</v>
      </c>
      <c r="D431" t="s">
        <v>19</v>
      </c>
      <c r="E431" t="s">
        <v>20</v>
      </c>
      <c r="F431" t="s">
        <v>31</v>
      </c>
      <c r="G431" s="2">
        <v>90.65</v>
      </c>
      <c r="H431" s="4">
        <v>10</v>
      </c>
      <c r="I431" s="2">
        <v>45.325000000000003</v>
      </c>
      <c r="J431" s="2">
        <v>951.82500000000005</v>
      </c>
      <c r="K431" s="12">
        <v>43532</v>
      </c>
      <c r="L431" s="5">
        <v>0.45347222222222222</v>
      </c>
      <c r="M431" t="s">
        <v>22</v>
      </c>
      <c r="N431" s="2">
        <v>906.5</v>
      </c>
      <c r="O431" s="2">
        <v>45.325000000000003</v>
      </c>
      <c r="P431" s="3">
        <v>7.3</v>
      </c>
      <c r="Q431" s="4">
        <f>MONTH(Tabla1[[#This Row],[Fecha]])</f>
        <v>3</v>
      </c>
    </row>
    <row r="432" spans="1:17" x14ac:dyDescent="0.25">
      <c r="A432" t="s">
        <v>465</v>
      </c>
      <c r="B432" t="s">
        <v>41</v>
      </c>
      <c r="C432" t="s">
        <v>42</v>
      </c>
      <c r="D432" t="s">
        <v>26</v>
      </c>
      <c r="E432" t="s">
        <v>30</v>
      </c>
      <c r="F432" t="s">
        <v>45</v>
      </c>
      <c r="G432" s="2">
        <v>69.08</v>
      </c>
      <c r="H432" s="4">
        <v>2</v>
      </c>
      <c r="I432" s="2">
        <v>6.9080000000000004</v>
      </c>
      <c r="J432" s="2">
        <v>145.06800000000001</v>
      </c>
      <c r="K432" s="12">
        <v>43496</v>
      </c>
      <c r="L432" s="5">
        <v>0.82500000000000007</v>
      </c>
      <c r="M432" t="s">
        <v>32</v>
      </c>
      <c r="N432" s="2">
        <v>138.16</v>
      </c>
      <c r="O432" s="2">
        <v>6.9080000000000004</v>
      </c>
      <c r="P432" s="3">
        <v>6.9</v>
      </c>
      <c r="Q432" s="4">
        <f>MONTH(Tabla1[[#This Row],[Fecha]])</f>
        <v>1</v>
      </c>
    </row>
    <row r="433" spans="1:17" x14ac:dyDescent="0.25">
      <c r="A433" t="s">
        <v>466</v>
      </c>
      <c r="B433" t="s">
        <v>24</v>
      </c>
      <c r="C433" t="s">
        <v>25</v>
      </c>
      <c r="D433" t="s">
        <v>26</v>
      </c>
      <c r="E433" t="s">
        <v>30</v>
      </c>
      <c r="F433" t="s">
        <v>43</v>
      </c>
      <c r="G433" s="2">
        <v>43.27</v>
      </c>
      <c r="H433" s="4">
        <v>2</v>
      </c>
      <c r="I433" s="2">
        <v>4.3270000000000008</v>
      </c>
      <c r="J433" s="2">
        <v>90.867000000000004</v>
      </c>
      <c r="K433" s="12">
        <v>43532</v>
      </c>
      <c r="L433" s="5">
        <v>0.70347222222222217</v>
      </c>
      <c r="M433" t="s">
        <v>22</v>
      </c>
      <c r="N433" s="2">
        <v>86.54</v>
      </c>
      <c r="O433" s="2">
        <v>4.327</v>
      </c>
      <c r="P433" s="3">
        <v>5.7</v>
      </c>
      <c r="Q433" s="4">
        <f>MONTH(Tabla1[[#This Row],[Fecha]])</f>
        <v>3</v>
      </c>
    </row>
    <row r="434" spans="1:17" x14ac:dyDescent="0.25">
      <c r="A434" t="s">
        <v>467</v>
      </c>
      <c r="B434" t="s">
        <v>17</v>
      </c>
      <c r="C434" t="s">
        <v>18</v>
      </c>
      <c r="D434" t="s">
        <v>26</v>
      </c>
      <c r="E434" t="s">
        <v>20</v>
      </c>
      <c r="F434" t="s">
        <v>27</v>
      </c>
      <c r="G434" s="2">
        <v>23.46</v>
      </c>
      <c r="H434" s="4">
        <v>6</v>
      </c>
      <c r="I434" s="2">
        <v>7.0380000000000003</v>
      </c>
      <c r="J434" s="2">
        <v>147.798</v>
      </c>
      <c r="K434" s="12">
        <v>43478</v>
      </c>
      <c r="L434" s="5">
        <v>0.80138888888888893</v>
      </c>
      <c r="M434" t="s">
        <v>22</v>
      </c>
      <c r="N434" s="2">
        <v>140.76</v>
      </c>
      <c r="O434" s="2">
        <v>7.0380000000000003</v>
      </c>
      <c r="P434" s="3">
        <v>6.4</v>
      </c>
      <c r="Q434" s="4">
        <f>MONTH(Tabla1[[#This Row],[Fecha]])</f>
        <v>1</v>
      </c>
    </row>
    <row r="435" spans="1:17" x14ac:dyDescent="0.25">
      <c r="A435" t="s">
        <v>468</v>
      </c>
      <c r="B435" t="s">
        <v>41</v>
      </c>
      <c r="C435" t="s">
        <v>42</v>
      </c>
      <c r="D435" t="s">
        <v>26</v>
      </c>
      <c r="E435" t="s">
        <v>30</v>
      </c>
      <c r="F435" t="s">
        <v>45</v>
      </c>
      <c r="G435" s="2">
        <v>95.54</v>
      </c>
      <c r="H435" s="4">
        <v>7</v>
      </c>
      <c r="I435" s="2">
        <v>33.439000000000007</v>
      </c>
      <c r="J435" s="2">
        <v>702.21900000000005</v>
      </c>
      <c r="K435" s="12">
        <v>43533</v>
      </c>
      <c r="L435" s="5">
        <v>0.60833333333333328</v>
      </c>
      <c r="M435" t="s">
        <v>32</v>
      </c>
      <c r="N435" s="2">
        <v>668.78</v>
      </c>
      <c r="O435" s="2">
        <v>33.439</v>
      </c>
      <c r="P435" s="3">
        <v>9.6</v>
      </c>
      <c r="Q435" s="4">
        <f>MONTH(Tabla1[[#This Row],[Fecha]])</f>
        <v>3</v>
      </c>
    </row>
    <row r="436" spans="1:17" x14ac:dyDescent="0.25">
      <c r="A436" t="s">
        <v>469</v>
      </c>
      <c r="B436" t="s">
        <v>41</v>
      </c>
      <c r="C436" t="s">
        <v>42</v>
      </c>
      <c r="D436" t="s">
        <v>26</v>
      </c>
      <c r="E436" t="s">
        <v>20</v>
      </c>
      <c r="F436" t="s">
        <v>45</v>
      </c>
      <c r="G436" s="2">
        <v>47.44</v>
      </c>
      <c r="H436" s="4">
        <v>1</v>
      </c>
      <c r="I436" s="2">
        <v>2.3719999999999999</v>
      </c>
      <c r="J436" s="2">
        <v>49.811999999999998</v>
      </c>
      <c r="K436" s="12">
        <v>43518</v>
      </c>
      <c r="L436" s="5">
        <v>0.7631944444444444</v>
      </c>
      <c r="M436" t="s">
        <v>32</v>
      </c>
      <c r="N436" s="2">
        <v>47.44</v>
      </c>
      <c r="O436" s="2">
        <v>2.3719999999999999</v>
      </c>
      <c r="P436" s="3">
        <v>6.8</v>
      </c>
      <c r="Q436" s="4">
        <f>MONTH(Tabla1[[#This Row],[Fecha]])</f>
        <v>2</v>
      </c>
    </row>
    <row r="437" spans="1:17" x14ac:dyDescent="0.25">
      <c r="A437" t="s">
        <v>470</v>
      </c>
      <c r="B437" t="s">
        <v>24</v>
      </c>
      <c r="C437" t="s">
        <v>25</v>
      </c>
      <c r="D437" t="s">
        <v>26</v>
      </c>
      <c r="E437" t="s">
        <v>30</v>
      </c>
      <c r="F437" t="s">
        <v>35</v>
      </c>
      <c r="G437" s="2">
        <v>99.24</v>
      </c>
      <c r="H437" s="4">
        <v>9</v>
      </c>
      <c r="I437" s="2">
        <v>44.658000000000001</v>
      </c>
      <c r="J437" s="2">
        <v>937.81799999999998</v>
      </c>
      <c r="K437" s="12">
        <v>43543</v>
      </c>
      <c r="L437" s="5">
        <v>0.79791666666666661</v>
      </c>
      <c r="M437" t="s">
        <v>22</v>
      </c>
      <c r="N437" s="2">
        <v>893.16</v>
      </c>
      <c r="O437" s="2">
        <v>44.658000000000001</v>
      </c>
      <c r="P437" s="3">
        <v>9</v>
      </c>
      <c r="Q437" s="4">
        <f>MONTH(Tabla1[[#This Row],[Fecha]])</f>
        <v>3</v>
      </c>
    </row>
    <row r="438" spans="1:17" x14ac:dyDescent="0.25">
      <c r="A438" t="s">
        <v>471</v>
      </c>
      <c r="B438" t="s">
        <v>24</v>
      </c>
      <c r="C438" t="s">
        <v>25</v>
      </c>
      <c r="D438" t="s">
        <v>19</v>
      </c>
      <c r="E438" t="s">
        <v>30</v>
      </c>
      <c r="F438" t="s">
        <v>35</v>
      </c>
      <c r="G438" s="2">
        <v>82.93</v>
      </c>
      <c r="H438" s="4">
        <v>4</v>
      </c>
      <c r="I438" s="2">
        <v>16.586000000000002</v>
      </c>
      <c r="J438" s="2">
        <v>348.30599999999998</v>
      </c>
      <c r="K438" s="12">
        <v>43485</v>
      </c>
      <c r="L438" s="5">
        <v>0.70208333333333339</v>
      </c>
      <c r="M438" t="s">
        <v>22</v>
      </c>
      <c r="N438" s="2">
        <v>331.72</v>
      </c>
      <c r="O438" s="2">
        <v>16.585999999999999</v>
      </c>
      <c r="P438" s="3">
        <v>9.6</v>
      </c>
      <c r="Q438" s="4">
        <f>MONTH(Tabla1[[#This Row],[Fecha]])</f>
        <v>1</v>
      </c>
    </row>
    <row r="439" spans="1:17" x14ac:dyDescent="0.25">
      <c r="A439" t="s">
        <v>472</v>
      </c>
      <c r="B439" t="s">
        <v>17</v>
      </c>
      <c r="C439" t="s">
        <v>18</v>
      </c>
      <c r="D439" t="s">
        <v>26</v>
      </c>
      <c r="E439" t="s">
        <v>30</v>
      </c>
      <c r="F439" t="s">
        <v>31</v>
      </c>
      <c r="G439" s="2">
        <v>33.99</v>
      </c>
      <c r="H439" s="4">
        <v>6</v>
      </c>
      <c r="I439" s="2">
        <v>10.197000000000001</v>
      </c>
      <c r="J439" s="2">
        <v>214.137</v>
      </c>
      <c r="K439" s="12">
        <v>43532</v>
      </c>
      <c r="L439" s="5">
        <v>0.65069444444444446</v>
      </c>
      <c r="M439" t="s">
        <v>32</v>
      </c>
      <c r="N439" s="2">
        <v>203.94</v>
      </c>
      <c r="O439" s="2">
        <v>10.196999999999999</v>
      </c>
      <c r="P439" s="3">
        <v>7.7</v>
      </c>
      <c r="Q439" s="4">
        <f>MONTH(Tabla1[[#This Row],[Fecha]])</f>
        <v>3</v>
      </c>
    </row>
    <row r="440" spans="1:17" x14ac:dyDescent="0.25">
      <c r="A440" t="s">
        <v>473</v>
      </c>
      <c r="B440" t="s">
        <v>24</v>
      </c>
      <c r="C440" t="s">
        <v>25</v>
      </c>
      <c r="D440" t="s">
        <v>19</v>
      </c>
      <c r="E440" t="s">
        <v>30</v>
      </c>
      <c r="F440" t="s">
        <v>43</v>
      </c>
      <c r="G440" s="2">
        <v>17.04</v>
      </c>
      <c r="H440" s="4">
        <v>4</v>
      </c>
      <c r="I440" s="2">
        <v>3.4079999999999999</v>
      </c>
      <c r="J440" s="2">
        <v>71.567999999999998</v>
      </c>
      <c r="K440" s="12">
        <v>43532</v>
      </c>
      <c r="L440" s="5">
        <v>0.84375</v>
      </c>
      <c r="M440" t="s">
        <v>22</v>
      </c>
      <c r="N440" s="2">
        <v>68.16</v>
      </c>
      <c r="O440" s="2">
        <v>3.4079999999999999</v>
      </c>
      <c r="P440" s="3">
        <v>7</v>
      </c>
      <c r="Q440" s="4">
        <f>MONTH(Tabla1[[#This Row],[Fecha]])</f>
        <v>3</v>
      </c>
    </row>
    <row r="441" spans="1:17" x14ac:dyDescent="0.25">
      <c r="A441" t="s">
        <v>474</v>
      </c>
      <c r="B441" t="s">
        <v>24</v>
      </c>
      <c r="C441" t="s">
        <v>25</v>
      </c>
      <c r="D441" t="s">
        <v>26</v>
      </c>
      <c r="E441" t="s">
        <v>20</v>
      </c>
      <c r="F441" t="s">
        <v>27</v>
      </c>
      <c r="G441" s="2">
        <v>40.86</v>
      </c>
      <c r="H441" s="4">
        <v>8</v>
      </c>
      <c r="I441" s="2">
        <v>16.344000000000001</v>
      </c>
      <c r="J441" s="2">
        <v>343.22399999999999</v>
      </c>
      <c r="K441" s="12">
        <v>43503</v>
      </c>
      <c r="L441" s="5">
        <v>0.60972222222222217</v>
      </c>
      <c r="M441" t="s">
        <v>32</v>
      </c>
      <c r="N441" s="2">
        <v>326.88</v>
      </c>
      <c r="O441" s="2">
        <v>16.344000000000001</v>
      </c>
      <c r="P441" s="3">
        <v>6.5</v>
      </c>
      <c r="Q441" s="4">
        <f>MONTH(Tabla1[[#This Row],[Fecha]])</f>
        <v>2</v>
      </c>
    </row>
    <row r="442" spans="1:17" x14ac:dyDescent="0.25">
      <c r="A442" t="s">
        <v>475</v>
      </c>
      <c r="B442" t="s">
        <v>24</v>
      </c>
      <c r="C442" t="s">
        <v>25</v>
      </c>
      <c r="D442" t="s">
        <v>19</v>
      </c>
      <c r="E442" t="s">
        <v>30</v>
      </c>
      <c r="F442" t="s">
        <v>43</v>
      </c>
      <c r="G442" s="2">
        <v>17.440000000000001</v>
      </c>
      <c r="H442" s="4">
        <v>5</v>
      </c>
      <c r="I442" s="2">
        <v>4.3600000000000003</v>
      </c>
      <c r="J442" s="2">
        <v>91.56</v>
      </c>
      <c r="K442" s="12">
        <v>43480</v>
      </c>
      <c r="L442" s="5">
        <v>0.80902777777777779</v>
      </c>
      <c r="M442" t="s">
        <v>28</v>
      </c>
      <c r="N442" s="2">
        <v>87.2</v>
      </c>
      <c r="O442" s="2">
        <v>4.3600000000000003</v>
      </c>
      <c r="P442" s="3">
        <v>8.1</v>
      </c>
      <c r="Q442" s="4">
        <f>MONTH(Tabla1[[#This Row],[Fecha]])</f>
        <v>1</v>
      </c>
    </row>
    <row r="443" spans="1:17" x14ac:dyDescent="0.25">
      <c r="A443" t="s">
        <v>476</v>
      </c>
      <c r="B443" t="s">
        <v>41</v>
      </c>
      <c r="C443" t="s">
        <v>42</v>
      </c>
      <c r="D443" t="s">
        <v>19</v>
      </c>
      <c r="E443" t="s">
        <v>20</v>
      </c>
      <c r="F443" t="s">
        <v>35</v>
      </c>
      <c r="G443" s="2">
        <v>88.43</v>
      </c>
      <c r="H443" s="4">
        <v>8</v>
      </c>
      <c r="I443" s="2">
        <v>35.372000000000007</v>
      </c>
      <c r="J443" s="2">
        <v>742.81200000000001</v>
      </c>
      <c r="K443" s="12">
        <v>43546</v>
      </c>
      <c r="L443" s="5">
        <v>0.81597222222222221</v>
      </c>
      <c r="M443" t="s">
        <v>32</v>
      </c>
      <c r="N443" s="2">
        <v>707.44</v>
      </c>
      <c r="O443" s="2">
        <v>35.372</v>
      </c>
      <c r="P443" s="3">
        <v>4.3</v>
      </c>
      <c r="Q443" s="4">
        <f>MONTH(Tabla1[[#This Row],[Fecha]])</f>
        <v>3</v>
      </c>
    </row>
    <row r="444" spans="1:17" x14ac:dyDescent="0.25">
      <c r="A444" t="s">
        <v>477</v>
      </c>
      <c r="B444" t="s">
        <v>17</v>
      </c>
      <c r="C444" t="s">
        <v>18</v>
      </c>
      <c r="D444" t="s">
        <v>19</v>
      </c>
      <c r="E444" t="s">
        <v>20</v>
      </c>
      <c r="F444" t="s">
        <v>31</v>
      </c>
      <c r="G444" s="2">
        <v>89.21</v>
      </c>
      <c r="H444" s="4">
        <v>9</v>
      </c>
      <c r="I444" s="2">
        <v>40.144500000000001</v>
      </c>
      <c r="J444" s="2">
        <v>843.03449999999998</v>
      </c>
      <c r="K444" s="12">
        <v>43480</v>
      </c>
      <c r="L444" s="5">
        <v>0.65416666666666667</v>
      </c>
      <c r="M444" t="s">
        <v>32</v>
      </c>
      <c r="N444" s="2">
        <v>802.89</v>
      </c>
      <c r="O444" s="2">
        <v>40.144500000000001</v>
      </c>
      <c r="P444" s="3">
        <v>6.5</v>
      </c>
      <c r="Q444" s="4">
        <f>MONTH(Tabla1[[#This Row],[Fecha]])</f>
        <v>1</v>
      </c>
    </row>
    <row r="445" spans="1:17" x14ac:dyDescent="0.25">
      <c r="A445" t="s">
        <v>478</v>
      </c>
      <c r="B445" t="s">
        <v>24</v>
      </c>
      <c r="C445" t="s">
        <v>25</v>
      </c>
      <c r="D445" t="s">
        <v>26</v>
      </c>
      <c r="E445" t="s">
        <v>30</v>
      </c>
      <c r="F445" t="s">
        <v>45</v>
      </c>
      <c r="G445" s="2">
        <v>12.78</v>
      </c>
      <c r="H445" s="4">
        <v>1</v>
      </c>
      <c r="I445" s="2">
        <v>0.63900000000000001</v>
      </c>
      <c r="J445" s="2">
        <v>13.419</v>
      </c>
      <c r="K445" s="12">
        <v>43473</v>
      </c>
      <c r="L445" s="5">
        <v>0.59097222222222223</v>
      </c>
      <c r="M445" t="s">
        <v>22</v>
      </c>
      <c r="N445" s="2">
        <v>12.78</v>
      </c>
      <c r="O445" s="2">
        <v>0.63900000000000001</v>
      </c>
      <c r="P445" s="3">
        <v>9.5</v>
      </c>
      <c r="Q445" s="4">
        <f>MONTH(Tabla1[[#This Row],[Fecha]])</f>
        <v>1</v>
      </c>
    </row>
    <row r="446" spans="1:17" x14ac:dyDescent="0.25">
      <c r="A446" t="s">
        <v>479</v>
      </c>
      <c r="B446" t="s">
        <v>17</v>
      </c>
      <c r="C446" t="s">
        <v>18</v>
      </c>
      <c r="D446" t="s">
        <v>26</v>
      </c>
      <c r="E446" t="s">
        <v>20</v>
      </c>
      <c r="F446" t="s">
        <v>35</v>
      </c>
      <c r="G446" s="2">
        <v>19.100000000000001</v>
      </c>
      <c r="H446" s="4">
        <v>7</v>
      </c>
      <c r="I446" s="2">
        <v>6.6850000000000014</v>
      </c>
      <c r="J446" s="2">
        <v>140.38499999999999</v>
      </c>
      <c r="K446" s="12">
        <v>43480</v>
      </c>
      <c r="L446" s="5">
        <v>0.4465277777777778</v>
      </c>
      <c r="M446" t="s">
        <v>28</v>
      </c>
      <c r="N446" s="2">
        <v>133.69999999999999</v>
      </c>
      <c r="O446" s="2">
        <v>6.6849999999999996</v>
      </c>
      <c r="P446" s="3">
        <v>9.6999999999999993</v>
      </c>
      <c r="Q446" s="4">
        <f>MONTH(Tabla1[[#This Row],[Fecha]])</f>
        <v>1</v>
      </c>
    </row>
    <row r="447" spans="1:17" x14ac:dyDescent="0.25">
      <c r="A447" t="s">
        <v>480</v>
      </c>
      <c r="B447" t="s">
        <v>41</v>
      </c>
      <c r="C447" t="s">
        <v>42</v>
      </c>
      <c r="D447" t="s">
        <v>19</v>
      </c>
      <c r="E447" t="s">
        <v>20</v>
      </c>
      <c r="F447" t="s">
        <v>21</v>
      </c>
      <c r="G447" s="2">
        <v>19.149999999999999</v>
      </c>
      <c r="H447" s="4">
        <v>1</v>
      </c>
      <c r="I447" s="2">
        <v>0.95750000000000002</v>
      </c>
      <c r="J447" s="2">
        <v>20.107500000000002</v>
      </c>
      <c r="K447" s="12">
        <v>43493</v>
      </c>
      <c r="L447" s="5">
        <v>0.74861111111111101</v>
      </c>
      <c r="M447" t="s">
        <v>32</v>
      </c>
      <c r="N447" s="2">
        <v>19.149999999999999</v>
      </c>
      <c r="O447" s="2">
        <v>0.95750000000000002</v>
      </c>
      <c r="P447" s="3">
        <v>9.5</v>
      </c>
      <c r="Q447" s="4">
        <f>MONTH(Tabla1[[#This Row],[Fecha]])</f>
        <v>1</v>
      </c>
    </row>
    <row r="448" spans="1:17" x14ac:dyDescent="0.25">
      <c r="A448" t="s">
        <v>481</v>
      </c>
      <c r="B448" t="s">
        <v>24</v>
      </c>
      <c r="C448" t="s">
        <v>25</v>
      </c>
      <c r="D448" t="s">
        <v>19</v>
      </c>
      <c r="E448" t="s">
        <v>30</v>
      </c>
      <c r="F448" t="s">
        <v>43</v>
      </c>
      <c r="G448" s="2">
        <v>27.66</v>
      </c>
      <c r="H448" s="4">
        <v>10</v>
      </c>
      <c r="I448" s="2">
        <v>13.830000000000002</v>
      </c>
      <c r="J448" s="2">
        <v>290.43</v>
      </c>
      <c r="K448" s="12">
        <v>43510</v>
      </c>
      <c r="L448" s="5">
        <v>0.47638888888888892</v>
      </c>
      <c r="M448" t="s">
        <v>32</v>
      </c>
      <c r="N448" s="2">
        <v>276.60000000000002</v>
      </c>
      <c r="O448" s="2">
        <v>13.83</v>
      </c>
      <c r="P448" s="3">
        <v>8.9</v>
      </c>
      <c r="Q448" s="4">
        <f>MONTH(Tabla1[[#This Row],[Fecha]])</f>
        <v>2</v>
      </c>
    </row>
    <row r="449" spans="1:17" x14ac:dyDescent="0.25">
      <c r="A449" t="s">
        <v>482</v>
      </c>
      <c r="B449" t="s">
        <v>24</v>
      </c>
      <c r="C449" t="s">
        <v>25</v>
      </c>
      <c r="D449" t="s">
        <v>26</v>
      </c>
      <c r="E449" t="s">
        <v>30</v>
      </c>
      <c r="F449" t="s">
        <v>45</v>
      </c>
      <c r="G449" s="2">
        <v>45.74</v>
      </c>
      <c r="H449" s="4">
        <v>3</v>
      </c>
      <c r="I449" s="2">
        <v>6.8610000000000007</v>
      </c>
      <c r="J449" s="2">
        <v>144.08099999999999</v>
      </c>
      <c r="K449" s="12">
        <v>43534</v>
      </c>
      <c r="L449" s="5">
        <v>0.73472222222222217</v>
      </c>
      <c r="M449" t="s">
        <v>32</v>
      </c>
      <c r="N449" s="2">
        <v>137.22</v>
      </c>
      <c r="O449" s="2">
        <v>6.8609999999999998</v>
      </c>
      <c r="P449" s="3">
        <v>6.5</v>
      </c>
      <c r="Q449" s="4">
        <f>MONTH(Tabla1[[#This Row],[Fecha]])</f>
        <v>3</v>
      </c>
    </row>
    <row r="450" spans="1:17" x14ac:dyDescent="0.25">
      <c r="A450" t="s">
        <v>483</v>
      </c>
      <c r="B450" t="s">
        <v>41</v>
      </c>
      <c r="C450" t="s">
        <v>42</v>
      </c>
      <c r="D450" t="s">
        <v>19</v>
      </c>
      <c r="E450" t="s">
        <v>20</v>
      </c>
      <c r="F450" t="s">
        <v>21</v>
      </c>
      <c r="G450" s="2">
        <v>27.07</v>
      </c>
      <c r="H450" s="4">
        <v>1</v>
      </c>
      <c r="I450" s="2">
        <v>1.3535000000000001</v>
      </c>
      <c r="J450" s="2">
        <v>28.423500000000001</v>
      </c>
      <c r="K450" s="12">
        <v>43477</v>
      </c>
      <c r="L450" s="5">
        <v>0.83819444444444446</v>
      </c>
      <c r="M450" t="s">
        <v>32</v>
      </c>
      <c r="N450" s="2">
        <v>27.07</v>
      </c>
      <c r="O450" s="2">
        <v>1.3534999999999999</v>
      </c>
      <c r="P450" s="3">
        <v>5.3</v>
      </c>
      <c r="Q450" s="4">
        <f>MONTH(Tabla1[[#This Row],[Fecha]])</f>
        <v>1</v>
      </c>
    </row>
    <row r="451" spans="1:17" x14ac:dyDescent="0.25">
      <c r="A451" t="s">
        <v>484</v>
      </c>
      <c r="B451" t="s">
        <v>41</v>
      </c>
      <c r="C451" t="s">
        <v>42</v>
      </c>
      <c r="D451" t="s">
        <v>19</v>
      </c>
      <c r="E451" t="s">
        <v>20</v>
      </c>
      <c r="F451" t="s">
        <v>35</v>
      </c>
      <c r="G451" s="2">
        <v>39.119999999999997</v>
      </c>
      <c r="H451" s="4">
        <v>1</v>
      </c>
      <c r="I451" s="2">
        <v>1.956</v>
      </c>
      <c r="J451" s="2">
        <v>41.076000000000001</v>
      </c>
      <c r="K451" s="12">
        <v>43550</v>
      </c>
      <c r="L451" s="5">
        <v>0.4597222222222222</v>
      </c>
      <c r="M451" t="s">
        <v>32</v>
      </c>
      <c r="N451" s="2">
        <v>39.119999999999997</v>
      </c>
      <c r="O451" s="2">
        <v>1.956</v>
      </c>
      <c r="P451" s="3">
        <v>9.6</v>
      </c>
      <c r="Q451" s="4">
        <f>MONTH(Tabla1[[#This Row],[Fecha]])</f>
        <v>3</v>
      </c>
    </row>
    <row r="452" spans="1:17" x14ac:dyDescent="0.25">
      <c r="A452" t="s">
        <v>485</v>
      </c>
      <c r="B452" t="s">
        <v>41</v>
      </c>
      <c r="C452" t="s">
        <v>42</v>
      </c>
      <c r="D452" t="s">
        <v>26</v>
      </c>
      <c r="E452" t="s">
        <v>20</v>
      </c>
      <c r="F452" t="s">
        <v>27</v>
      </c>
      <c r="G452" s="2">
        <v>74.709999999999994</v>
      </c>
      <c r="H452" s="4">
        <v>6</v>
      </c>
      <c r="I452" s="2">
        <v>22.413</v>
      </c>
      <c r="J452" s="2">
        <v>470.673</v>
      </c>
      <c r="K452" s="12">
        <v>43466</v>
      </c>
      <c r="L452" s="5">
        <v>0.79652777777777783</v>
      </c>
      <c r="M452" t="s">
        <v>28</v>
      </c>
      <c r="N452" s="2">
        <v>448.26</v>
      </c>
      <c r="O452" s="2">
        <v>22.413</v>
      </c>
      <c r="P452" s="3">
        <v>6.7</v>
      </c>
      <c r="Q452" s="4">
        <f>MONTH(Tabla1[[#This Row],[Fecha]])</f>
        <v>1</v>
      </c>
    </row>
    <row r="453" spans="1:17" x14ac:dyDescent="0.25">
      <c r="A453" t="s">
        <v>486</v>
      </c>
      <c r="B453" t="s">
        <v>41</v>
      </c>
      <c r="C453" t="s">
        <v>42</v>
      </c>
      <c r="D453" t="s">
        <v>26</v>
      </c>
      <c r="E453" t="s">
        <v>30</v>
      </c>
      <c r="F453" t="s">
        <v>27</v>
      </c>
      <c r="G453" s="2">
        <v>22.01</v>
      </c>
      <c r="H453" s="4">
        <v>6</v>
      </c>
      <c r="I453" s="2">
        <v>6.6030000000000006</v>
      </c>
      <c r="J453" s="2">
        <v>138.66300000000001</v>
      </c>
      <c r="K453" s="12">
        <v>43467</v>
      </c>
      <c r="L453" s="5">
        <v>0.78472222222222221</v>
      </c>
      <c r="M453" t="s">
        <v>28</v>
      </c>
      <c r="N453" s="2">
        <v>132.06</v>
      </c>
      <c r="O453" s="2">
        <v>6.6029999999999998</v>
      </c>
      <c r="P453" s="3">
        <v>7.6</v>
      </c>
      <c r="Q453" s="4">
        <f>MONTH(Tabla1[[#This Row],[Fecha]])</f>
        <v>1</v>
      </c>
    </row>
    <row r="454" spans="1:17" x14ac:dyDescent="0.25">
      <c r="A454" t="s">
        <v>487</v>
      </c>
      <c r="B454" t="s">
        <v>17</v>
      </c>
      <c r="C454" t="s">
        <v>18</v>
      </c>
      <c r="D454" t="s">
        <v>26</v>
      </c>
      <c r="E454" t="s">
        <v>20</v>
      </c>
      <c r="F454" t="s">
        <v>43</v>
      </c>
      <c r="G454" s="2">
        <v>63.61</v>
      </c>
      <c r="H454" s="4">
        <v>5</v>
      </c>
      <c r="I454" s="2">
        <v>15.902500000000002</v>
      </c>
      <c r="J454" s="2">
        <v>333.95249999999999</v>
      </c>
      <c r="K454" s="12">
        <v>43540</v>
      </c>
      <c r="L454" s="5">
        <v>0.52986111111111112</v>
      </c>
      <c r="M454" t="s">
        <v>22</v>
      </c>
      <c r="N454" s="2">
        <v>318.05</v>
      </c>
      <c r="O454" s="2">
        <v>15.9025</v>
      </c>
      <c r="P454" s="3">
        <v>4.8</v>
      </c>
      <c r="Q454" s="4">
        <f>MONTH(Tabla1[[#This Row],[Fecha]])</f>
        <v>3</v>
      </c>
    </row>
    <row r="455" spans="1:17" x14ac:dyDescent="0.25">
      <c r="A455" t="s">
        <v>488</v>
      </c>
      <c r="B455" t="s">
        <v>17</v>
      </c>
      <c r="C455" t="s">
        <v>18</v>
      </c>
      <c r="D455" t="s">
        <v>26</v>
      </c>
      <c r="E455" t="s">
        <v>30</v>
      </c>
      <c r="F455" t="s">
        <v>21</v>
      </c>
      <c r="G455" s="2">
        <v>25</v>
      </c>
      <c r="H455" s="4">
        <v>1</v>
      </c>
      <c r="I455" s="2">
        <v>1.25</v>
      </c>
      <c r="J455" s="2">
        <v>26.25</v>
      </c>
      <c r="K455" s="12">
        <v>43527</v>
      </c>
      <c r="L455" s="5">
        <v>0.63124999999999998</v>
      </c>
      <c r="M455" t="s">
        <v>22</v>
      </c>
      <c r="N455" s="2">
        <v>25</v>
      </c>
      <c r="O455" s="2">
        <v>1.25</v>
      </c>
      <c r="P455" s="3">
        <v>5.5</v>
      </c>
      <c r="Q455" s="4">
        <f>MONTH(Tabla1[[#This Row],[Fecha]])</f>
        <v>3</v>
      </c>
    </row>
    <row r="456" spans="1:17" x14ac:dyDescent="0.25">
      <c r="A456" t="s">
        <v>489</v>
      </c>
      <c r="B456" t="s">
        <v>17</v>
      </c>
      <c r="C456" t="s">
        <v>18</v>
      </c>
      <c r="D456" t="s">
        <v>19</v>
      </c>
      <c r="E456" t="s">
        <v>30</v>
      </c>
      <c r="F456" t="s">
        <v>27</v>
      </c>
      <c r="G456" s="2">
        <v>20.77</v>
      </c>
      <c r="H456" s="4">
        <v>4</v>
      </c>
      <c r="I456" s="2">
        <v>4.1539999999999999</v>
      </c>
      <c r="J456" s="2">
        <v>87.233999999999995</v>
      </c>
      <c r="K456" s="12">
        <v>43496</v>
      </c>
      <c r="L456" s="5">
        <v>0.57430555555555551</v>
      </c>
      <c r="M456" t="s">
        <v>28</v>
      </c>
      <c r="N456" s="2">
        <v>83.08</v>
      </c>
      <c r="O456" s="2">
        <v>4.1539999999999999</v>
      </c>
      <c r="P456" s="3">
        <v>4.7</v>
      </c>
      <c r="Q456" s="4">
        <f>MONTH(Tabla1[[#This Row],[Fecha]])</f>
        <v>1</v>
      </c>
    </row>
    <row r="457" spans="1:17" x14ac:dyDescent="0.25">
      <c r="A457" t="s">
        <v>490</v>
      </c>
      <c r="B457" t="s">
        <v>41</v>
      </c>
      <c r="C457" t="s">
        <v>42</v>
      </c>
      <c r="D457" t="s">
        <v>19</v>
      </c>
      <c r="E457" t="s">
        <v>20</v>
      </c>
      <c r="F457" t="s">
        <v>45</v>
      </c>
      <c r="G457" s="2">
        <v>29.56</v>
      </c>
      <c r="H457" s="4">
        <v>5</v>
      </c>
      <c r="I457" s="2">
        <v>7.39</v>
      </c>
      <c r="J457" s="2">
        <v>155.19</v>
      </c>
      <c r="K457" s="12">
        <v>43509</v>
      </c>
      <c r="L457" s="5">
        <v>0.70763888888888893</v>
      </c>
      <c r="M457" t="s">
        <v>28</v>
      </c>
      <c r="N457" s="2">
        <v>147.80000000000001</v>
      </c>
      <c r="O457" s="2">
        <v>7.39</v>
      </c>
      <c r="P457" s="3">
        <v>6.9</v>
      </c>
      <c r="Q457" s="4">
        <f>MONTH(Tabla1[[#This Row],[Fecha]])</f>
        <v>2</v>
      </c>
    </row>
    <row r="458" spans="1:17" x14ac:dyDescent="0.25">
      <c r="A458" t="s">
        <v>491</v>
      </c>
      <c r="B458" t="s">
        <v>41</v>
      </c>
      <c r="C458" t="s">
        <v>42</v>
      </c>
      <c r="D458" t="s">
        <v>19</v>
      </c>
      <c r="E458" t="s">
        <v>20</v>
      </c>
      <c r="F458" t="s">
        <v>43</v>
      </c>
      <c r="G458" s="2">
        <v>77.400000000000006</v>
      </c>
      <c r="H458" s="4">
        <v>9</v>
      </c>
      <c r="I458" s="2">
        <v>34.830000000000005</v>
      </c>
      <c r="J458" s="2">
        <v>731.43</v>
      </c>
      <c r="K458" s="12">
        <v>43511</v>
      </c>
      <c r="L458" s="5">
        <v>0.59375</v>
      </c>
      <c r="M458" t="s">
        <v>32</v>
      </c>
      <c r="N458" s="2">
        <v>696.6</v>
      </c>
      <c r="O458" s="2">
        <v>34.83</v>
      </c>
      <c r="P458" s="3">
        <v>4.5</v>
      </c>
      <c r="Q458" s="4">
        <f>MONTH(Tabla1[[#This Row],[Fecha]])</f>
        <v>2</v>
      </c>
    </row>
    <row r="459" spans="1:17" x14ac:dyDescent="0.25">
      <c r="A459" t="s">
        <v>492</v>
      </c>
      <c r="B459" t="s">
        <v>41</v>
      </c>
      <c r="C459" t="s">
        <v>42</v>
      </c>
      <c r="D459" t="s">
        <v>26</v>
      </c>
      <c r="E459" t="s">
        <v>30</v>
      </c>
      <c r="F459" t="s">
        <v>27</v>
      </c>
      <c r="G459" s="2">
        <v>79.39</v>
      </c>
      <c r="H459" s="4">
        <v>10</v>
      </c>
      <c r="I459" s="2">
        <v>39.695</v>
      </c>
      <c r="J459" s="2">
        <v>833.59500000000003</v>
      </c>
      <c r="K459" s="12">
        <v>43503</v>
      </c>
      <c r="L459" s="5">
        <v>0.85</v>
      </c>
      <c r="M459" t="s">
        <v>28</v>
      </c>
      <c r="N459" s="2">
        <v>793.9</v>
      </c>
      <c r="O459" s="2">
        <v>39.695</v>
      </c>
      <c r="P459" s="3">
        <v>6.2</v>
      </c>
      <c r="Q459" s="4">
        <f>MONTH(Tabla1[[#This Row],[Fecha]])</f>
        <v>2</v>
      </c>
    </row>
    <row r="460" spans="1:17" x14ac:dyDescent="0.25">
      <c r="A460" t="s">
        <v>493</v>
      </c>
      <c r="B460" t="s">
        <v>24</v>
      </c>
      <c r="C460" t="s">
        <v>25</v>
      </c>
      <c r="D460" t="s">
        <v>19</v>
      </c>
      <c r="E460" t="s">
        <v>20</v>
      </c>
      <c r="F460" t="s">
        <v>27</v>
      </c>
      <c r="G460" s="2">
        <v>46.57</v>
      </c>
      <c r="H460" s="4">
        <v>10</v>
      </c>
      <c r="I460" s="2">
        <v>23.285</v>
      </c>
      <c r="J460" s="2">
        <v>488.98500000000001</v>
      </c>
      <c r="K460" s="12">
        <v>43492</v>
      </c>
      <c r="L460" s="5">
        <v>0.58194444444444449</v>
      </c>
      <c r="M460" t="s">
        <v>28</v>
      </c>
      <c r="N460" s="2">
        <v>465.7</v>
      </c>
      <c r="O460" s="2">
        <v>23.285</v>
      </c>
      <c r="P460" s="3">
        <v>7.6</v>
      </c>
      <c r="Q460" s="4">
        <f>MONTH(Tabla1[[#This Row],[Fecha]])</f>
        <v>1</v>
      </c>
    </row>
    <row r="461" spans="1:17" x14ac:dyDescent="0.25">
      <c r="A461" t="s">
        <v>494</v>
      </c>
      <c r="B461" t="s">
        <v>24</v>
      </c>
      <c r="C461" t="s">
        <v>25</v>
      </c>
      <c r="D461" t="s">
        <v>26</v>
      </c>
      <c r="E461" t="s">
        <v>30</v>
      </c>
      <c r="F461" t="s">
        <v>43</v>
      </c>
      <c r="G461" s="2">
        <v>35.89</v>
      </c>
      <c r="H461" s="4">
        <v>1</v>
      </c>
      <c r="I461" s="2">
        <v>1.7945000000000002</v>
      </c>
      <c r="J461" s="2">
        <v>37.6845</v>
      </c>
      <c r="K461" s="12">
        <v>43519</v>
      </c>
      <c r="L461" s="5">
        <v>0.70277777777777783</v>
      </c>
      <c r="M461" t="s">
        <v>32</v>
      </c>
      <c r="N461" s="2">
        <v>35.89</v>
      </c>
      <c r="O461" s="2">
        <v>1.7945</v>
      </c>
      <c r="P461" s="3">
        <v>7.9</v>
      </c>
      <c r="Q461" s="4">
        <f>MONTH(Tabla1[[#This Row],[Fecha]])</f>
        <v>2</v>
      </c>
    </row>
    <row r="462" spans="1:17" x14ac:dyDescent="0.25">
      <c r="A462" t="s">
        <v>495</v>
      </c>
      <c r="B462" t="s">
        <v>24</v>
      </c>
      <c r="C462" t="s">
        <v>25</v>
      </c>
      <c r="D462" t="s">
        <v>26</v>
      </c>
      <c r="E462" t="s">
        <v>30</v>
      </c>
      <c r="F462" t="s">
        <v>43</v>
      </c>
      <c r="G462" s="2">
        <v>40.520000000000003</v>
      </c>
      <c r="H462" s="4">
        <v>5</v>
      </c>
      <c r="I462" s="2">
        <v>10.130000000000003</v>
      </c>
      <c r="J462" s="2">
        <v>212.73</v>
      </c>
      <c r="K462" s="12">
        <v>43499</v>
      </c>
      <c r="L462" s="5">
        <v>0.6381944444444444</v>
      </c>
      <c r="M462" t="s">
        <v>28</v>
      </c>
      <c r="N462" s="2">
        <v>202.6</v>
      </c>
      <c r="O462" s="2">
        <v>10.130000000000001</v>
      </c>
      <c r="P462" s="3">
        <v>4.5</v>
      </c>
      <c r="Q462" s="4">
        <f>MONTH(Tabla1[[#This Row],[Fecha]])</f>
        <v>2</v>
      </c>
    </row>
    <row r="463" spans="1:17" x14ac:dyDescent="0.25">
      <c r="A463" t="s">
        <v>496</v>
      </c>
      <c r="B463" t="s">
        <v>41</v>
      </c>
      <c r="C463" t="s">
        <v>42</v>
      </c>
      <c r="D463" t="s">
        <v>19</v>
      </c>
      <c r="E463" t="s">
        <v>20</v>
      </c>
      <c r="F463" t="s">
        <v>43</v>
      </c>
      <c r="G463" s="2">
        <v>73.05</v>
      </c>
      <c r="H463" s="4">
        <v>10</v>
      </c>
      <c r="I463" s="2">
        <v>36.524999999999999</v>
      </c>
      <c r="J463" s="2">
        <v>767.02499999999998</v>
      </c>
      <c r="K463" s="12">
        <v>43527</v>
      </c>
      <c r="L463" s="5">
        <v>0.51736111111111105</v>
      </c>
      <c r="M463" t="s">
        <v>32</v>
      </c>
      <c r="N463" s="2">
        <v>730.5</v>
      </c>
      <c r="O463" s="2">
        <v>36.524999999999999</v>
      </c>
      <c r="P463" s="3">
        <v>8.6999999999999993</v>
      </c>
      <c r="Q463" s="4">
        <f>MONTH(Tabla1[[#This Row],[Fecha]])</f>
        <v>3</v>
      </c>
    </row>
    <row r="464" spans="1:17" x14ac:dyDescent="0.25">
      <c r="A464" t="s">
        <v>497</v>
      </c>
      <c r="B464" t="s">
        <v>24</v>
      </c>
      <c r="C464" t="s">
        <v>25</v>
      </c>
      <c r="D464" t="s">
        <v>26</v>
      </c>
      <c r="E464" t="s">
        <v>20</v>
      </c>
      <c r="F464" t="s">
        <v>35</v>
      </c>
      <c r="G464" s="2">
        <v>73.95</v>
      </c>
      <c r="H464" s="4">
        <v>4</v>
      </c>
      <c r="I464" s="2">
        <v>14.790000000000001</v>
      </c>
      <c r="J464" s="2">
        <v>310.58999999999997</v>
      </c>
      <c r="K464" s="12">
        <v>43499</v>
      </c>
      <c r="L464" s="5">
        <v>0.41805555555555557</v>
      </c>
      <c r="M464" t="s">
        <v>28</v>
      </c>
      <c r="N464" s="2">
        <v>295.8</v>
      </c>
      <c r="O464" s="2">
        <v>14.79</v>
      </c>
      <c r="P464" s="3">
        <v>6.1</v>
      </c>
      <c r="Q464" s="4">
        <f>MONTH(Tabla1[[#This Row],[Fecha]])</f>
        <v>2</v>
      </c>
    </row>
    <row r="465" spans="1:17" x14ac:dyDescent="0.25">
      <c r="A465" t="s">
        <v>498</v>
      </c>
      <c r="B465" t="s">
        <v>24</v>
      </c>
      <c r="C465" t="s">
        <v>25</v>
      </c>
      <c r="D465" t="s">
        <v>19</v>
      </c>
      <c r="E465" t="s">
        <v>20</v>
      </c>
      <c r="F465" t="s">
        <v>43</v>
      </c>
      <c r="G465" s="2">
        <v>22.62</v>
      </c>
      <c r="H465" s="4">
        <v>1</v>
      </c>
      <c r="I465" s="2">
        <v>1.131</v>
      </c>
      <c r="J465" s="2">
        <v>23.751000000000001</v>
      </c>
      <c r="K465" s="12">
        <v>43541</v>
      </c>
      <c r="L465" s="5">
        <v>0.79027777777777775</v>
      </c>
      <c r="M465" t="s">
        <v>28</v>
      </c>
      <c r="N465" s="2">
        <v>22.62</v>
      </c>
      <c r="O465" s="2">
        <v>1.131</v>
      </c>
      <c r="P465" s="3">
        <v>6.4</v>
      </c>
      <c r="Q465" s="4">
        <f>MONTH(Tabla1[[#This Row],[Fecha]])</f>
        <v>3</v>
      </c>
    </row>
    <row r="466" spans="1:17" x14ac:dyDescent="0.25">
      <c r="A466" t="s">
        <v>499</v>
      </c>
      <c r="B466" t="s">
        <v>17</v>
      </c>
      <c r="C466" t="s">
        <v>18</v>
      </c>
      <c r="D466" t="s">
        <v>19</v>
      </c>
      <c r="E466" t="s">
        <v>30</v>
      </c>
      <c r="F466" t="s">
        <v>43</v>
      </c>
      <c r="G466" s="2">
        <v>51.34</v>
      </c>
      <c r="H466" s="4">
        <v>5</v>
      </c>
      <c r="I466" s="2">
        <v>12.835000000000003</v>
      </c>
      <c r="J466" s="2">
        <v>269.53500000000003</v>
      </c>
      <c r="K466" s="12">
        <v>43552</v>
      </c>
      <c r="L466" s="5">
        <v>0.64652777777777781</v>
      </c>
      <c r="M466" t="s">
        <v>32</v>
      </c>
      <c r="N466" s="2">
        <v>256.7</v>
      </c>
      <c r="O466" s="2">
        <v>12.835000000000001</v>
      </c>
      <c r="P466" s="3">
        <v>9.1</v>
      </c>
      <c r="Q466" s="4">
        <f>MONTH(Tabla1[[#This Row],[Fecha]])</f>
        <v>3</v>
      </c>
    </row>
    <row r="467" spans="1:17" x14ac:dyDescent="0.25">
      <c r="A467" t="s">
        <v>500</v>
      </c>
      <c r="B467" t="s">
        <v>24</v>
      </c>
      <c r="C467" t="s">
        <v>25</v>
      </c>
      <c r="D467" t="s">
        <v>19</v>
      </c>
      <c r="E467" t="s">
        <v>20</v>
      </c>
      <c r="F467" t="s">
        <v>35</v>
      </c>
      <c r="G467" s="2">
        <v>54.55</v>
      </c>
      <c r="H467" s="4">
        <v>10</v>
      </c>
      <c r="I467" s="2">
        <v>27.275000000000002</v>
      </c>
      <c r="J467" s="2">
        <v>572.77499999999998</v>
      </c>
      <c r="K467" s="12">
        <v>43526</v>
      </c>
      <c r="L467" s="5">
        <v>0.47361111111111115</v>
      </c>
      <c r="M467" t="s">
        <v>32</v>
      </c>
      <c r="N467" s="2">
        <v>545.5</v>
      </c>
      <c r="O467" s="2">
        <v>27.274999999999999</v>
      </c>
      <c r="P467" s="3">
        <v>7.1</v>
      </c>
      <c r="Q467" s="4">
        <f>MONTH(Tabla1[[#This Row],[Fecha]])</f>
        <v>3</v>
      </c>
    </row>
    <row r="468" spans="1:17" x14ac:dyDescent="0.25">
      <c r="A468" t="s">
        <v>501</v>
      </c>
      <c r="B468" t="s">
        <v>24</v>
      </c>
      <c r="C468" t="s">
        <v>25</v>
      </c>
      <c r="D468" t="s">
        <v>19</v>
      </c>
      <c r="E468" t="s">
        <v>20</v>
      </c>
      <c r="F468" t="s">
        <v>21</v>
      </c>
      <c r="G468" s="2">
        <v>37.15</v>
      </c>
      <c r="H468" s="4">
        <v>7</v>
      </c>
      <c r="I468" s="2">
        <v>13.002500000000001</v>
      </c>
      <c r="J468" s="2">
        <v>273.05250000000001</v>
      </c>
      <c r="K468" s="12">
        <v>43504</v>
      </c>
      <c r="L468" s="5">
        <v>0.54999999999999993</v>
      </c>
      <c r="M468" t="s">
        <v>32</v>
      </c>
      <c r="N468" s="2">
        <v>260.05</v>
      </c>
      <c r="O468" s="2">
        <v>13.0025</v>
      </c>
      <c r="P468" s="3">
        <v>7.7</v>
      </c>
      <c r="Q468" s="4">
        <f>MONTH(Tabla1[[#This Row],[Fecha]])</f>
        <v>2</v>
      </c>
    </row>
    <row r="469" spans="1:17" x14ac:dyDescent="0.25">
      <c r="A469" t="s">
        <v>502</v>
      </c>
      <c r="B469" t="s">
        <v>41</v>
      </c>
      <c r="C469" t="s">
        <v>42</v>
      </c>
      <c r="D469" t="s">
        <v>26</v>
      </c>
      <c r="E469" t="s">
        <v>30</v>
      </c>
      <c r="F469" t="s">
        <v>35</v>
      </c>
      <c r="G469" s="2">
        <v>37.020000000000003</v>
      </c>
      <c r="H469" s="4">
        <v>6</v>
      </c>
      <c r="I469" s="2">
        <v>11.106000000000002</v>
      </c>
      <c r="J469" s="2">
        <v>233.226</v>
      </c>
      <c r="K469" s="12">
        <v>43546</v>
      </c>
      <c r="L469" s="5">
        <v>0.7729166666666667</v>
      </c>
      <c r="M469" t="s">
        <v>28</v>
      </c>
      <c r="N469" s="2">
        <v>222.12</v>
      </c>
      <c r="O469" s="2">
        <v>11.106</v>
      </c>
      <c r="P469" s="3">
        <v>4.5</v>
      </c>
      <c r="Q469" s="4">
        <f>MONTH(Tabla1[[#This Row],[Fecha]])</f>
        <v>3</v>
      </c>
    </row>
    <row r="470" spans="1:17" x14ac:dyDescent="0.25">
      <c r="A470" t="s">
        <v>503</v>
      </c>
      <c r="B470" t="s">
        <v>24</v>
      </c>
      <c r="C470" t="s">
        <v>25</v>
      </c>
      <c r="D470" t="s">
        <v>26</v>
      </c>
      <c r="E470" t="s">
        <v>30</v>
      </c>
      <c r="F470" t="s">
        <v>43</v>
      </c>
      <c r="G470" s="2">
        <v>21.58</v>
      </c>
      <c r="H470" s="4">
        <v>1</v>
      </c>
      <c r="I470" s="2">
        <v>1.079</v>
      </c>
      <c r="J470" s="2">
        <v>22.658999999999999</v>
      </c>
      <c r="K470" s="12">
        <v>43505</v>
      </c>
      <c r="L470" s="5">
        <v>0.41805555555555557</v>
      </c>
      <c r="M470" t="s">
        <v>22</v>
      </c>
      <c r="N470" s="2">
        <v>21.58</v>
      </c>
      <c r="O470" s="2">
        <v>1.079</v>
      </c>
      <c r="P470" s="3">
        <v>7.2</v>
      </c>
      <c r="Q470" s="4">
        <f>MONTH(Tabla1[[#This Row],[Fecha]])</f>
        <v>2</v>
      </c>
    </row>
    <row r="471" spans="1:17" x14ac:dyDescent="0.25">
      <c r="A471" t="s">
        <v>504</v>
      </c>
      <c r="B471" t="s">
        <v>24</v>
      </c>
      <c r="C471" t="s">
        <v>25</v>
      </c>
      <c r="D471" t="s">
        <v>19</v>
      </c>
      <c r="E471" t="s">
        <v>20</v>
      </c>
      <c r="F471" t="s">
        <v>27</v>
      </c>
      <c r="G471" s="2">
        <v>98.84</v>
      </c>
      <c r="H471" s="4">
        <v>1</v>
      </c>
      <c r="I471" s="2">
        <v>4.9420000000000002</v>
      </c>
      <c r="J471" s="2">
        <v>103.782</v>
      </c>
      <c r="K471" s="12">
        <v>43511</v>
      </c>
      <c r="L471" s="5">
        <v>0.47291666666666665</v>
      </c>
      <c r="M471" t="s">
        <v>28</v>
      </c>
      <c r="N471" s="2">
        <v>98.84</v>
      </c>
      <c r="O471" s="2">
        <v>4.9420000000000002</v>
      </c>
      <c r="P471" s="3">
        <v>8.4</v>
      </c>
      <c r="Q471" s="4">
        <f>MONTH(Tabla1[[#This Row],[Fecha]])</f>
        <v>2</v>
      </c>
    </row>
    <row r="472" spans="1:17" x14ac:dyDescent="0.25">
      <c r="A472" t="s">
        <v>505</v>
      </c>
      <c r="B472" t="s">
        <v>24</v>
      </c>
      <c r="C472" t="s">
        <v>25</v>
      </c>
      <c r="D472" t="s">
        <v>19</v>
      </c>
      <c r="E472" t="s">
        <v>20</v>
      </c>
      <c r="F472" t="s">
        <v>31</v>
      </c>
      <c r="G472" s="2">
        <v>83.77</v>
      </c>
      <c r="H472" s="4">
        <v>6</v>
      </c>
      <c r="I472" s="2">
        <v>25.131</v>
      </c>
      <c r="J472" s="2">
        <v>527.75099999999998</v>
      </c>
      <c r="K472" s="12">
        <v>43488</v>
      </c>
      <c r="L472" s="5">
        <v>0.50694444444444442</v>
      </c>
      <c r="M472" t="s">
        <v>22</v>
      </c>
      <c r="N472" s="2">
        <v>502.62</v>
      </c>
      <c r="O472" s="2">
        <v>25.131</v>
      </c>
      <c r="P472" s="3">
        <v>5.4</v>
      </c>
      <c r="Q472" s="4">
        <f>MONTH(Tabla1[[#This Row],[Fecha]])</f>
        <v>1</v>
      </c>
    </row>
    <row r="473" spans="1:17" x14ac:dyDescent="0.25">
      <c r="A473" t="s">
        <v>506</v>
      </c>
      <c r="B473" t="s">
        <v>17</v>
      </c>
      <c r="C473" t="s">
        <v>18</v>
      </c>
      <c r="D473" t="s">
        <v>19</v>
      </c>
      <c r="E473" t="s">
        <v>20</v>
      </c>
      <c r="F473" t="s">
        <v>35</v>
      </c>
      <c r="G473" s="2">
        <v>40.049999999999997</v>
      </c>
      <c r="H473" s="4">
        <v>4</v>
      </c>
      <c r="I473" s="2">
        <v>8.01</v>
      </c>
      <c r="J473" s="2">
        <v>168.21</v>
      </c>
      <c r="K473" s="12">
        <v>43490</v>
      </c>
      <c r="L473" s="5">
        <v>0.4861111111111111</v>
      </c>
      <c r="M473" t="s">
        <v>28</v>
      </c>
      <c r="N473" s="2">
        <v>160.19999999999999</v>
      </c>
      <c r="O473" s="2">
        <v>8.01</v>
      </c>
      <c r="P473" s="3">
        <v>9.6999999999999993</v>
      </c>
      <c r="Q473" s="4">
        <f>MONTH(Tabla1[[#This Row],[Fecha]])</f>
        <v>1</v>
      </c>
    </row>
    <row r="474" spans="1:17" x14ac:dyDescent="0.25">
      <c r="A474" t="s">
        <v>507</v>
      </c>
      <c r="B474" t="s">
        <v>17</v>
      </c>
      <c r="C474" t="s">
        <v>18</v>
      </c>
      <c r="D474" t="s">
        <v>19</v>
      </c>
      <c r="E474" t="s">
        <v>30</v>
      </c>
      <c r="F474" t="s">
        <v>45</v>
      </c>
      <c r="G474" s="2">
        <v>43.13</v>
      </c>
      <c r="H474" s="4">
        <v>10</v>
      </c>
      <c r="I474" s="2">
        <v>21.565000000000001</v>
      </c>
      <c r="J474" s="2">
        <v>452.86500000000001</v>
      </c>
      <c r="K474" s="12">
        <v>43498</v>
      </c>
      <c r="L474" s="5">
        <v>0.7715277777777777</v>
      </c>
      <c r="M474" t="s">
        <v>32</v>
      </c>
      <c r="N474" s="2">
        <v>431.3</v>
      </c>
      <c r="O474" s="2">
        <v>21.565000000000001</v>
      </c>
      <c r="P474" s="3">
        <v>5.5</v>
      </c>
      <c r="Q474" s="4">
        <f>MONTH(Tabla1[[#This Row],[Fecha]])</f>
        <v>2</v>
      </c>
    </row>
    <row r="475" spans="1:17" x14ac:dyDescent="0.25">
      <c r="A475" t="s">
        <v>508</v>
      </c>
      <c r="B475" t="s">
        <v>41</v>
      </c>
      <c r="C475" t="s">
        <v>42</v>
      </c>
      <c r="D475" t="s">
        <v>19</v>
      </c>
      <c r="E475" t="s">
        <v>30</v>
      </c>
      <c r="F475" t="s">
        <v>21</v>
      </c>
      <c r="G475" s="2">
        <v>72.569999999999993</v>
      </c>
      <c r="H475" s="4">
        <v>8</v>
      </c>
      <c r="I475" s="2">
        <v>29.027999999999999</v>
      </c>
      <c r="J475" s="2">
        <v>609.58799999999997</v>
      </c>
      <c r="K475" s="12">
        <v>43554</v>
      </c>
      <c r="L475" s="5">
        <v>0.74861111111111101</v>
      </c>
      <c r="M475" t="s">
        <v>28</v>
      </c>
      <c r="N475" s="2">
        <v>580.55999999999995</v>
      </c>
      <c r="O475" s="2">
        <v>29.027999999999999</v>
      </c>
      <c r="P475" s="3">
        <v>4.5999999999999996</v>
      </c>
      <c r="Q475" s="4">
        <f>MONTH(Tabla1[[#This Row],[Fecha]])</f>
        <v>3</v>
      </c>
    </row>
    <row r="476" spans="1:17" x14ac:dyDescent="0.25">
      <c r="A476" t="s">
        <v>509</v>
      </c>
      <c r="B476" t="s">
        <v>17</v>
      </c>
      <c r="C476" t="s">
        <v>18</v>
      </c>
      <c r="D476" t="s">
        <v>19</v>
      </c>
      <c r="E476" t="s">
        <v>20</v>
      </c>
      <c r="F476" t="s">
        <v>27</v>
      </c>
      <c r="G476" s="2">
        <v>64.44</v>
      </c>
      <c r="H476" s="4">
        <v>5</v>
      </c>
      <c r="I476" s="2">
        <v>16.11</v>
      </c>
      <c r="J476" s="2">
        <v>338.31</v>
      </c>
      <c r="K476" s="12">
        <v>43554</v>
      </c>
      <c r="L476" s="5">
        <v>0.71111111111111114</v>
      </c>
      <c r="M476" t="s">
        <v>28</v>
      </c>
      <c r="N476" s="2">
        <v>322.2</v>
      </c>
      <c r="O476" s="2">
        <v>16.11</v>
      </c>
      <c r="P476" s="3">
        <v>6.6</v>
      </c>
      <c r="Q476" s="4">
        <f>MONTH(Tabla1[[#This Row],[Fecha]])</f>
        <v>3</v>
      </c>
    </row>
    <row r="477" spans="1:17" x14ac:dyDescent="0.25">
      <c r="A477" t="s">
        <v>510</v>
      </c>
      <c r="B477" t="s">
        <v>17</v>
      </c>
      <c r="C477" t="s">
        <v>18</v>
      </c>
      <c r="D477" t="s">
        <v>26</v>
      </c>
      <c r="E477" t="s">
        <v>30</v>
      </c>
      <c r="F477" t="s">
        <v>21</v>
      </c>
      <c r="G477" s="2">
        <v>65.180000000000007</v>
      </c>
      <c r="H477" s="4">
        <v>3</v>
      </c>
      <c r="I477" s="2">
        <v>9.777000000000001</v>
      </c>
      <c r="J477" s="2">
        <v>205.31700000000001</v>
      </c>
      <c r="K477" s="12">
        <v>43521</v>
      </c>
      <c r="L477" s="5">
        <v>0.85763888888888884</v>
      </c>
      <c r="M477" t="s">
        <v>32</v>
      </c>
      <c r="N477" s="2">
        <v>195.54</v>
      </c>
      <c r="O477" s="2">
        <v>9.7769999999999992</v>
      </c>
      <c r="P477" s="3">
        <v>6.3</v>
      </c>
      <c r="Q477" s="4">
        <f>MONTH(Tabla1[[#This Row],[Fecha]])</f>
        <v>2</v>
      </c>
    </row>
    <row r="478" spans="1:17" x14ac:dyDescent="0.25">
      <c r="A478" t="s">
        <v>511</v>
      </c>
      <c r="B478" t="s">
        <v>17</v>
      </c>
      <c r="C478" t="s">
        <v>18</v>
      </c>
      <c r="D478" t="s">
        <v>26</v>
      </c>
      <c r="E478" t="s">
        <v>20</v>
      </c>
      <c r="F478" t="s">
        <v>35</v>
      </c>
      <c r="G478" s="2">
        <v>33.26</v>
      </c>
      <c r="H478" s="4">
        <v>5</v>
      </c>
      <c r="I478" s="2">
        <v>8.3149999999999995</v>
      </c>
      <c r="J478" s="2">
        <v>174.61500000000001</v>
      </c>
      <c r="K478" s="12">
        <v>43542</v>
      </c>
      <c r="L478" s="5">
        <v>0.67361111111111116</v>
      </c>
      <c r="M478" t="s">
        <v>32</v>
      </c>
      <c r="N478" s="2">
        <v>166.3</v>
      </c>
      <c r="O478" s="2">
        <v>8.3149999999999995</v>
      </c>
      <c r="P478" s="3">
        <v>4.2</v>
      </c>
      <c r="Q478" s="4">
        <f>MONTH(Tabla1[[#This Row],[Fecha]])</f>
        <v>3</v>
      </c>
    </row>
    <row r="479" spans="1:17" x14ac:dyDescent="0.25">
      <c r="A479" t="s">
        <v>512</v>
      </c>
      <c r="B479" t="s">
        <v>24</v>
      </c>
      <c r="C479" t="s">
        <v>25</v>
      </c>
      <c r="D479" t="s">
        <v>26</v>
      </c>
      <c r="E479" t="s">
        <v>30</v>
      </c>
      <c r="F479" t="s">
        <v>27</v>
      </c>
      <c r="G479" s="2">
        <v>84.07</v>
      </c>
      <c r="H479" s="4">
        <v>4</v>
      </c>
      <c r="I479" s="2">
        <v>16.814</v>
      </c>
      <c r="J479" s="2">
        <v>353.09399999999999</v>
      </c>
      <c r="K479" s="12">
        <v>43531</v>
      </c>
      <c r="L479" s="5">
        <v>0.70416666666666661</v>
      </c>
      <c r="M479" t="s">
        <v>22</v>
      </c>
      <c r="N479" s="2">
        <v>336.28</v>
      </c>
      <c r="O479" s="2">
        <v>16.814</v>
      </c>
      <c r="P479" s="3">
        <v>4.4000000000000004</v>
      </c>
      <c r="Q479" s="4">
        <f>MONTH(Tabla1[[#This Row],[Fecha]])</f>
        <v>3</v>
      </c>
    </row>
    <row r="480" spans="1:17" x14ac:dyDescent="0.25">
      <c r="A480" t="s">
        <v>513</v>
      </c>
      <c r="B480" t="s">
        <v>41</v>
      </c>
      <c r="C480" t="s">
        <v>42</v>
      </c>
      <c r="D480" t="s">
        <v>26</v>
      </c>
      <c r="E480" t="s">
        <v>30</v>
      </c>
      <c r="F480" t="s">
        <v>35</v>
      </c>
      <c r="G480" s="2">
        <v>34.369999999999997</v>
      </c>
      <c r="H480" s="4">
        <v>10</v>
      </c>
      <c r="I480" s="2">
        <v>17.184999999999999</v>
      </c>
      <c r="J480" s="2">
        <v>360.88499999999999</v>
      </c>
      <c r="K480" s="12">
        <v>43540</v>
      </c>
      <c r="L480" s="5">
        <v>0.42430555555555555</v>
      </c>
      <c r="M480" t="s">
        <v>22</v>
      </c>
      <c r="N480" s="2">
        <v>343.7</v>
      </c>
      <c r="O480" s="2">
        <v>17.184999999999999</v>
      </c>
      <c r="P480" s="3">
        <v>6.7</v>
      </c>
      <c r="Q480" s="4">
        <f>MONTH(Tabla1[[#This Row],[Fecha]])</f>
        <v>3</v>
      </c>
    </row>
    <row r="481" spans="1:17" x14ac:dyDescent="0.25">
      <c r="A481" t="s">
        <v>514</v>
      </c>
      <c r="B481" t="s">
        <v>17</v>
      </c>
      <c r="C481" t="s">
        <v>18</v>
      </c>
      <c r="D481" t="s">
        <v>26</v>
      </c>
      <c r="E481" t="s">
        <v>30</v>
      </c>
      <c r="F481" t="s">
        <v>27</v>
      </c>
      <c r="G481" s="2">
        <v>38.6</v>
      </c>
      <c r="H481" s="4">
        <v>1</v>
      </c>
      <c r="I481" s="2">
        <v>1.9300000000000002</v>
      </c>
      <c r="J481" s="2">
        <v>40.53</v>
      </c>
      <c r="K481" s="12">
        <v>43494</v>
      </c>
      <c r="L481" s="5">
        <v>0.47638888888888892</v>
      </c>
      <c r="M481" t="s">
        <v>22</v>
      </c>
      <c r="N481" s="2">
        <v>38.6</v>
      </c>
      <c r="O481" s="2">
        <v>1.93</v>
      </c>
      <c r="P481" s="3">
        <v>6.7</v>
      </c>
      <c r="Q481" s="4">
        <f>MONTH(Tabla1[[#This Row],[Fecha]])</f>
        <v>1</v>
      </c>
    </row>
    <row r="482" spans="1:17" x14ac:dyDescent="0.25">
      <c r="A482" t="s">
        <v>515</v>
      </c>
      <c r="B482" t="s">
        <v>24</v>
      </c>
      <c r="C482" t="s">
        <v>25</v>
      </c>
      <c r="D482" t="s">
        <v>26</v>
      </c>
      <c r="E482" t="s">
        <v>30</v>
      </c>
      <c r="F482" t="s">
        <v>43</v>
      </c>
      <c r="G482" s="2">
        <v>65.97</v>
      </c>
      <c r="H482" s="4">
        <v>8</v>
      </c>
      <c r="I482" s="2">
        <v>26.388000000000002</v>
      </c>
      <c r="J482" s="2">
        <v>554.14800000000002</v>
      </c>
      <c r="K482" s="12">
        <v>43498</v>
      </c>
      <c r="L482" s="5">
        <v>0.8534722222222223</v>
      </c>
      <c r="M482" t="s">
        <v>28</v>
      </c>
      <c r="N482" s="2">
        <v>527.76</v>
      </c>
      <c r="O482" s="2">
        <v>26.388000000000002</v>
      </c>
      <c r="P482" s="3">
        <v>8.4</v>
      </c>
      <c r="Q482" s="4">
        <f>MONTH(Tabla1[[#This Row],[Fecha]])</f>
        <v>2</v>
      </c>
    </row>
    <row r="483" spans="1:17" x14ac:dyDescent="0.25">
      <c r="A483" t="s">
        <v>516</v>
      </c>
      <c r="B483" t="s">
        <v>24</v>
      </c>
      <c r="C483" t="s">
        <v>25</v>
      </c>
      <c r="D483" t="s">
        <v>26</v>
      </c>
      <c r="E483" t="s">
        <v>20</v>
      </c>
      <c r="F483" t="s">
        <v>27</v>
      </c>
      <c r="G483" s="2">
        <v>32.799999999999997</v>
      </c>
      <c r="H483" s="4">
        <v>10</v>
      </c>
      <c r="I483" s="2">
        <v>16.400000000000002</v>
      </c>
      <c r="J483" s="2">
        <v>344.4</v>
      </c>
      <c r="K483" s="12">
        <v>43511</v>
      </c>
      <c r="L483" s="5">
        <v>0.5083333333333333</v>
      </c>
      <c r="M483" t="s">
        <v>28</v>
      </c>
      <c r="N483" s="2">
        <v>328</v>
      </c>
      <c r="O483" s="2">
        <v>16.399999999999999</v>
      </c>
      <c r="P483" s="3">
        <v>6.2</v>
      </c>
      <c r="Q483" s="4">
        <f>MONTH(Tabla1[[#This Row],[Fecha]])</f>
        <v>2</v>
      </c>
    </row>
    <row r="484" spans="1:17" x14ac:dyDescent="0.25">
      <c r="A484" t="s">
        <v>517</v>
      </c>
      <c r="B484" t="s">
        <v>17</v>
      </c>
      <c r="C484" t="s">
        <v>18</v>
      </c>
      <c r="D484" t="s">
        <v>26</v>
      </c>
      <c r="E484" t="s">
        <v>30</v>
      </c>
      <c r="F484" t="s">
        <v>35</v>
      </c>
      <c r="G484" s="2">
        <v>37.14</v>
      </c>
      <c r="H484" s="4">
        <v>5</v>
      </c>
      <c r="I484" s="2">
        <v>9.2850000000000001</v>
      </c>
      <c r="J484" s="2">
        <v>194.98500000000001</v>
      </c>
      <c r="K484" s="12">
        <v>43473</v>
      </c>
      <c r="L484" s="5">
        <v>0.54513888888888895</v>
      </c>
      <c r="M484" t="s">
        <v>22</v>
      </c>
      <c r="N484" s="2">
        <v>185.7</v>
      </c>
      <c r="O484" s="2">
        <v>9.2850000000000001</v>
      </c>
      <c r="P484" s="3">
        <v>5</v>
      </c>
      <c r="Q484" s="4">
        <f>MONTH(Tabla1[[#This Row],[Fecha]])</f>
        <v>1</v>
      </c>
    </row>
    <row r="485" spans="1:17" x14ac:dyDescent="0.25">
      <c r="A485" t="s">
        <v>518</v>
      </c>
      <c r="B485" t="s">
        <v>41</v>
      </c>
      <c r="C485" t="s">
        <v>42</v>
      </c>
      <c r="D485" t="s">
        <v>19</v>
      </c>
      <c r="E485" t="s">
        <v>30</v>
      </c>
      <c r="F485" t="s">
        <v>31</v>
      </c>
      <c r="G485" s="2">
        <v>60.38</v>
      </c>
      <c r="H485" s="4">
        <v>10</v>
      </c>
      <c r="I485" s="2">
        <v>30.190000000000005</v>
      </c>
      <c r="J485" s="2">
        <v>633.99</v>
      </c>
      <c r="K485" s="12">
        <v>43508</v>
      </c>
      <c r="L485" s="5">
        <v>0.67986111111111114</v>
      </c>
      <c r="M485" t="s">
        <v>28</v>
      </c>
      <c r="N485" s="2">
        <v>603.79999999999995</v>
      </c>
      <c r="O485" s="2">
        <v>30.19</v>
      </c>
      <c r="P485" s="3">
        <v>6</v>
      </c>
      <c r="Q485" s="4">
        <f>MONTH(Tabla1[[#This Row],[Fecha]])</f>
        <v>2</v>
      </c>
    </row>
    <row r="486" spans="1:17" x14ac:dyDescent="0.25">
      <c r="A486" t="s">
        <v>519</v>
      </c>
      <c r="B486" t="s">
        <v>24</v>
      </c>
      <c r="C486" t="s">
        <v>25</v>
      </c>
      <c r="D486" t="s">
        <v>19</v>
      </c>
      <c r="E486" t="s">
        <v>20</v>
      </c>
      <c r="F486" t="s">
        <v>35</v>
      </c>
      <c r="G486" s="2">
        <v>36.979999999999997</v>
      </c>
      <c r="H486" s="4">
        <v>10</v>
      </c>
      <c r="I486" s="2">
        <v>18.489999999999998</v>
      </c>
      <c r="J486" s="2">
        <v>388.29</v>
      </c>
      <c r="K486" s="12">
        <v>43466</v>
      </c>
      <c r="L486" s="5">
        <v>0.82500000000000007</v>
      </c>
      <c r="M486" t="s">
        <v>32</v>
      </c>
      <c r="N486" s="2">
        <v>369.8</v>
      </c>
      <c r="O486" s="2">
        <v>18.489999999999998</v>
      </c>
      <c r="P486" s="3">
        <v>7</v>
      </c>
      <c r="Q486" s="4">
        <f>MONTH(Tabla1[[#This Row],[Fecha]])</f>
        <v>1</v>
      </c>
    </row>
    <row r="487" spans="1:17" x14ac:dyDescent="0.25">
      <c r="A487" t="s">
        <v>520</v>
      </c>
      <c r="B487" t="s">
        <v>41</v>
      </c>
      <c r="C487" t="s">
        <v>42</v>
      </c>
      <c r="D487" t="s">
        <v>19</v>
      </c>
      <c r="E487" t="s">
        <v>20</v>
      </c>
      <c r="F487" t="s">
        <v>35</v>
      </c>
      <c r="G487" s="2">
        <v>49.49</v>
      </c>
      <c r="H487" s="4">
        <v>4</v>
      </c>
      <c r="I487" s="2">
        <v>9.8980000000000015</v>
      </c>
      <c r="J487" s="2">
        <v>207.858</v>
      </c>
      <c r="K487" s="12">
        <v>43545</v>
      </c>
      <c r="L487" s="5">
        <v>0.64236111111111105</v>
      </c>
      <c r="M487" t="s">
        <v>22</v>
      </c>
      <c r="N487" s="2">
        <v>197.96</v>
      </c>
      <c r="O487" s="2">
        <v>9.8979999999999997</v>
      </c>
      <c r="P487" s="3">
        <v>6.6</v>
      </c>
      <c r="Q487" s="4">
        <f>MONTH(Tabla1[[#This Row],[Fecha]])</f>
        <v>3</v>
      </c>
    </row>
    <row r="488" spans="1:17" x14ac:dyDescent="0.25">
      <c r="A488" t="s">
        <v>521</v>
      </c>
      <c r="B488" t="s">
        <v>41</v>
      </c>
      <c r="C488" t="s">
        <v>42</v>
      </c>
      <c r="D488" t="s">
        <v>26</v>
      </c>
      <c r="E488" t="s">
        <v>20</v>
      </c>
      <c r="F488" t="s">
        <v>45</v>
      </c>
      <c r="G488" s="2">
        <v>41.09</v>
      </c>
      <c r="H488" s="4">
        <v>10</v>
      </c>
      <c r="I488" s="2">
        <v>20.545000000000002</v>
      </c>
      <c r="J488" s="2">
        <v>431.44499999999999</v>
      </c>
      <c r="K488" s="12">
        <v>43524</v>
      </c>
      <c r="L488" s="5">
        <v>0.61249999999999993</v>
      </c>
      <c r="M488" t="s">
        <v>28</v>
      </c>
      <c r="N488" s="2">
        <v>410.9</v>
      </c>
      <c r="O488" s="2">
        <v>20.545000000000002</v>
      </c>
      <c r="P488" s="3">
        <v>7.3</v>
      </c>
      <c r="Q488" s="4">
        <f>MONTH(Tabla1[[#This Row],[Fecha]])</f>
        <v>2</v>
      </c>
    </row>
    <row r="489" spans="1:17" x14ac:dyDescent="0.25">
      <c r="A489" t="s">
        <v>522</v>
      </c>
      <c r="B489" t="s">
        <v>17</v>
      </c>
      <c r="C489" t="s">
        <v>18</v>
      </c>
      <c r="D489" t="s">
        <v>26</v>
      </c>
      <c r="E489" t="s">
        <v>30</v>
      </c>
      <c r="F489" t="s">
        <v>45</v>
      </c>
      <c r="G489" s="2">
        <v>37.15</v>
      </c>
      <c r="H489" s="4">
        <v>4</v>
      </c>
      <c r="I489" s="2">
        <v>7.43</v>
      </c>
      <c r="J489" s="2">
        <v>156.03</v>
      </c>
      <c r="K489" s="12">
        <v>43547</v>
      </c>
      <c r="L489" s="5">
        <v>0.7909722222222223</v>
      </c>
      <c r="M489" t="s">
        <v>22</v>
      </c>
      <c r="N489" s="2">
        <v>148.6</v>
      </c>
      <c r="O489" s="2">
        <v>7.43</v>
      </c>
      <c r="P489" s="3">
        <v>8.3000000000000007</v>
      </c>
      <c r="Q489" s="4">
        <f>MONTH(Tabla1[[#This Row],[Fecha]])</f>
        <v>3</v>
      </c>
    </row>
    <row r="490" spans="1:17" x14ac:dyDescent="0.25">
      <c r="A490" t="s">
        <v>523</v>
      </c>
      <c r="B490" t="s">
        <v>24</v>
      </c>
      <c r="C490" t="s">
        <v>25</v>
      </c>
      <c r="D490" t="s">
        <v>26</v>
      </c>
      <c r="E490" t="s">
        <v>30</v>
      </c>
      <c r="F490" t="s">
        <v>31</v>
      </c>
      <c r="G490" s="2">
        <v>22.96</v>
      </c>
      <c r="H490" s="4">
        <v>1</v>
      </c>
      <c r="I490" s="2">
        <v>1.1480000000000001</v>
      </c>
      <c r="J490" s="2">
        <v>24.108000000000001</v>
      </c>
      <c r="K490" s="12">
        <v>43495</v>
      </c>
      <c r="L490" s="5">
        <v>0.86597222222222225</v>
      </c>
      <c r="M490" t="s">
        <v>28</v>
      </c>
      <c r="N490" s="2">
        <v>22.96</v>
      </c>
      <c r="O490" s="2">
        <v>1.1479999999999999</v>
      </c>
      <c r="P490" s="3">
        <v>4.3</v>
      </c>
      <c r="Q490" s="4">
        <f>MONTH(Tabla1[[#This Row],[Fecha]])</f>
        <v>1</v>
      </c>
    </row>
    <row r="491" spans="1:17" x14ac:dyDescent="0.25">
      <c r="A491" t="s">
        <v>524</v>
      </c>
      <c r="B491" t="s">
        <v>41</v>
      </c>
      <c r="C491" t="s">
        <v>42</v>
      </c>
      <c r="D491" t="s">
        <v>19</v>
      </c>
      <c r="E491" t="s">
        <v>20</v>
      </c>
      <c r="F491" t="s">
        <v>31</v>
      </c>
      <c r="G491" s="2">
        <v>77.680000000000007</v>
      </c>
      <c r="H491" s="4">
        <v>9</v>
      </c>
      <c r="I491" s="2">
        <v>34.95600000000001</v>
      </c>
      <c r="J491" s="2">
        <v>734.07600000000002</v>
      </c>
      <c r="K491" s="12">
        <v>43500</v>
      </c>
      <c r="L491" s="5">
        <v>0.55625000000000002</v>
      </c>
      <c r="M491" t="s">
        <v>22</v>
      </c>
      <c r="N491" s="2">
        <v>699.12</v>
      </c>
      <c r="O491" s="2">
        <v>34.956000000000003</v>
      </c>
      <c r="P491" s="3">
        <v>9.8000000000000007</v>
      </c>
      <c r="Q491" s="4">
        <f>MONTH(Tabla1[[#This Row],[Fecha]])</f>
        <v>2</v>
      </c>
    </row>
    <row r="492" spans="1:17" x14ac:dyDescent="0.25">
      <c r="A492" t="s">
        <v>525</v>
      </c>
      <c r="B492" t="s">
        <v>41</v>
      </c>
      <c r="C492" t="s">
        <v>42</v>
      </c>
      <c r="D492" t="s">
        <v>26</v>
      </c>
      <c r="E492" t="s">
        <v>20</v>
      </c>
      <c r="F492" t="s">
        <v>45</v>
      </c>
      <c r="G492" s="2">
        <v>34.700000000000003</v>
      </c>
      <c r="H492" s="4">
        <v>2</v>
      </c>
      <c r="I492" s="2">
        <v>3.4700000000000006</v>
      </c>
      <c r="J492" s="2">
        <v>72.87</v>
      </c>
      <c r="K492" s="12">
        <v>43537</v>
      </c>
      <c r="L492" s="5">
        <v>0.82500000000000007</v>
      </c>
      <c r="M492" t="s">
        <v>22</v>
      </c>
      <c r="N492" s="2">
        <v>69.400000000000006</v>
      </c>
      <c r="O492" s="2">
        <v>3.47</v>
      </c>
      <c r="P492" s="3">
        <v>8.1999999999999993</v>
      </c>
      <c r="Q492" s="4">
        <f>MONTH(Tabla1[[#This Row],[Fecha]])</f>
        <v>3</v>
      </c>
    </row>
    <row r="493" spans="1:17" x14ac:dyDescent="0.25">
      <c r="A493" t="s">
        <v>526</v>
      </c>
      <c r="B493" t="s">
        <v>17</v>
      </c>
      <c r="C493" t="s">
        <v>18</v>
      </c>
      <c r="D493" t="s">
        <v>19</v>
      </c>
      <c r="E493" t="s">
        <v>20</v>
      </c>
      <c r="F493" t="s">
        <v>45</v>
      </c>
      <c r="G493" s="2">
        <v>19.66</v>
      </c>
      <c r="H493" s="4">
        <v>10</v>
      </c>
      <c r="I493" s="2">
        <v>9.83</v>
      </c>
      <c r="J493" s="2">
        <v>206.43</v>
      </c>
      <c r="K493" s="12">
        <v>43539</v>
      </c>
      <c r="L493" s="5">
        <v>0.76388888888888884</v>
      </c>
      <c r="M493" t="s">
        <v>32</v>
      </c>
      <c r="N493" s="2">
        <v>196.6</v>
      </c>
      <c r="O493" s="2">
        <v>9.83</v>
      </c>
      <c r="P493" s="3">
        <v>7.2</v>
      </c>
      <c r="Q493" s="4">
        <f>MONTH(Tabla1[[#This Row],[Fecha]])</f>
        <v>3</v>
      </c>
    </row>
    <row r="494" spans="1:17" x14ac:dyDescent="0.25">
      <c r="A494" t="s">
        <v>527</v>
      </c>
      <c r="B494" t="s">
        <v>41</v>
      </c>
      <c r="C494" t="s">
        <v>42</v>
      </c>
      <c r="D494" t="s">
        <v>19</v>
      </c>
      <c r="E494" t="s">
        <v>20</v>
      </c>
      <c r="F494" t="s">
        <v>21</v>
      </c>
      <c r="G494" s="2">
        <v>25.32</v>
      </c>
      <c r="H494" s="4">
        <v>8</v>
      </c>
      <c r="I494" s="2">
        <v>10.128</v>
      </c>
      <c r="J494" s="2">
        <v>212.68799999999999</v>
      </c>
      <c r="K494" s="12">
        <v>43529</v>
      </c>
      <c r="L494" s="5">
        <v>0.85</v>
      </c>
      <c r="M494" t="s">
        <v>22</v>
      </c>
      <c r="N494" s="2">
        <v>202.56</v>
      </c>
      <c r="O494" s="2">
        <v>10.128</v>
      </c>
      <c r="P494" s="3">
        <v>8.6999999999999993</v>
      </c>
      <c r="Q494" s="4">
        <f>MONTH(Tabla1[[#This Row],[Fecha]])</f>
        <v>3</v>
      </c>
    </row>
    <row r="495" spans="1:17" x14ac:dyDescent="0.25">
      <c r="A495" t="s">
        <v>528</v>
      </c>
      <c r="B495" t="s">
        <v>24</v>
      </c>
      <c r="C495" t="s">
        <v>25</v>
      </c>
      <c r="D495" t="s">
        <v>19</v>
      </c>
      <c r="E495" t="s">
        <v>20</v>
      </c>
      <c r="F495" t="s">
        <v>31</v>
      </c>
      <c r="G495" s="2">
        <v>12.12</v>
      </c>
      <c r="H495" s="4">
        <v>10</v>
      </c>
      <c r="I495" s="2">
        <v>6.06</v>
      </c>
      <c r="J495" s="2">
        <v>127.26</v>
      </c>
      <c r="K495" s="12">
        <v>43529</v>
      </c>
      <c r="L495" s="5">
        <v>0.57222222222222219</v>
      </c>
      <c r="M495" t="s">
        <v>32</v>
      </c>
      <c r="N495" s="2">
        <v>121.2</v>
      </c>
      <c r="O495" s="2">
        <v>6.06</v>
      </c>
      <c r="P495" s="3">
        <v>8.4</v>
      </c>
      <c r="Q495" s="4">
        <f>MONTH(Tabla1[[#This Row],[Fecha]])</f>
        <v>3</v>
      </c>
    </row>
    <row r="496" spans="1:17" x14ac:dyDescent="0.25">
      <c r="A496" t="s">
        <v>529</v>
      </c>
      <c r="B496" t="s">
        <v>41</v>
      </c>
      <c r="C496" t="s">
        <v>42</v>
      </c>
      <c r="D496" t="s">
        <v>26</v>
      </c>
      <c r="E496" t="s">
        <v>30</v>
      </c>
      <c r="F496" t="s">
        <v>45</v>
      </c>
      <c r="G496" s="2">
        <v>99.89</v>
      </c>
      <c r="H496" s="4">
        <v>2</v>
      </c>
      <c r="I496" s="2">
        <v>9.9890000000000008</v>
      </c>
      <c r="J496" s="2">
        <v>209.76900000000001</v>
      </c>
      <c r="K496" s="12">
        <v>43522</v>
      </c>
      <c r="L496" s="5">
        <v>0.4916666666666667</v>
      </c>
      <c r="M496" t="s">
        <v>22</v>
      </c>
      <c r="N496" s="2">
        <v>199.78</v>
      </c>
      <c r="O496" s="2">
        <v>9.9890000000000008</v>
      </c>
      <c r="P496" s="3">
        <v>7.1</v>
      </c>
      <c r="Q496" s="4">
        <f>MONTH(Tabla1[[#This Row],[Fecha]])</f>
        <v>2</v>
      </c>
    </row>
    <row r="497" spans="1:17" x14ac:dyDescent="0.25">
      <c r="A497" t="s">
        <v>530</v>
      </c>
      <c r="B497" t="s">
        <v>41</v>
      </c>
      <c r="C497" t="s">
        <v>42</v>
      </c>
      <c r="D497" t="s">
        <v>26</v>
      </c>
      <c r="E497" t="s">
        <v>30</v>
      </c>
      <c r="F497" t="s">
        <v>35</v>
      </c>
      <c r="G497" s="2">
        <v>75.92</v>
      </c>
      <c r="H497" s="4">
        <v>8</v>
      </c>
      <c r="I497" s="2">
        <v>30.368000000000002</v>
      </c>
      <c r="J497" s="2">
        <v>637.72799999999995</v>
      </c>
      <c r="K497" s="12">
        <v>43544</v>
      </c>
      <c r="L497" s="5">
        <v>0.59305555555555556</v>
      </c>
      <c r="M497" t="s">
        <v>28</v>
      </c>
      <c r="N497" s="2">
        <v>607.36</v>
      </c>
      <c r="O497" s="2">
        <v>30.367999999999999</v>
      </c>
      <c r="P497" s="3">
        <v>5.5</v>
      </c>
      <c r="Q497" s="4">
        <f>MONTH(Tabla1[[#This Row],[Fecha]])</f>
        <v>3</v>
      </c>
    </row>
    <row r="498" spans="1:17" x14ac:dyDescent="0.25">
      <c r="A498" t="s">
        <v>531</v>
      </c>
      <c r="B498" t="s">
        <v>24</v>
      </c>
      <c r="C498" t="s">
        <v>25</v>
      </c>
      <c r="D498" t="s">
        <v>26</v>
      </c>
      <c r="E498" t="s">
        <v>20</v>
      </c>
      <c r="F498" t="s">
        <v>27</v>
      </c>
      <c r="G498" s="2">
        <v>63.22</v>
      </c>
      <c r="H498" s="4">
        <v>2</v>
      </c>
      <c r="I498" s="2">
        <v>6.3220000000000001</v>
      </c>
      <c r="J498" s="2">
        <v>132.762</v>
      </c>
      <c r="K498" s="12">
        <v>43466</v>
      </c>
      <c r="L498" s="5">
        <v>0.66041666666666665</v>
      </c>
      <c r="M498" t="s">
        <v>28</v>
      </c>
      <c r="N498" s="2">
        <v>126.44</v>
      </c>
      <c r="O498" s="2">
        <v>6.3220000000000001</v>
      </c>
      <c r="P498" s="3">
        <v>8.5</v>
      </c>
      <c r="Q498" s="4">
        <f>MONTH(Tabla1[[#This Row],[Fecha]])</f>
        <v>1</v>
      </c>
    </row>
    <row r="499" spans="1:17" x14ac:dyDescent="0.25">
      <c r="A499" t="s">
        <v>532</v>
      </c>
      <c r="B499" t="s">
        <v>24</v>
      </c>
      <c r="C499" t="s">
        <v>25</v>
      </c>
      <c r="D499" t="s">
        <v>26</v>
      </c>
      <c r="E499" t="s">
        <v>20</v>
      </c>
      <c r="F499" t="s">
        <v>43</v>
      </c>
      <c r="G499" s="2">
        <v>90.24</v>
      </c>
      <c r="H499" s="4">
        <v>6</v>
      </c>
      <c r="I499" s="2">
        <v>27.071999999999999</v>
      </c>
      <c r="J499" s="2">
        <v>568.51199999999994</v>
      </c>
      <c r="K499" s="12">
        <v>43492</v>
      </c>
      <c r="L499" s="5">
        <v>0.47013888888888888</v>
      </c>
      <c r="M499" t="s">
        <v>28</v>
      </c>
      <c r="N499" s="2">
        <v>541.44000000000005</v>
      </c>
      <c r="O499" s="2">
        <v>27.071999999999999</v>
      </c>
      <c r="P499" s="3">
        <v>6.2</v>
      </c>
      <c r="Q499" s="4">
        <f>MONTH(Tabla1[[#This Row],[Fecha]])</f>
        <v>1</v>
      </c>
    </row>
    <row r="500" spans="1:17" x14ac:dyDescent="0.25">
      <c r="A500" t="s">
        <v>533</v>
      </c>
      <c r="B500" t="s">
        <v>41</v>
      </c>
      <c r="C500" t="s">
        <v>42</v>
      </c>
      <c r="D500" t="s">
        <v>19</v>
      </c>
      <c r="E500" t="s">
        <v>20</v>
      </c>
      <c r="F500" t="s">
        <v>35</v>
      </c>
      <c r="G500" s="2">
        <v>98.13</v>
      </c>
      <c r="H500" s="4">
        <v>1</v>
      </c>
      <c r="I500" s="2">
        <v>4.9065000000000003</v>
      </c>
      <c r="J500" s="2">
        <v>103.0365</v>
      </c>
      <c r="K500" s="12">
        <v>43486</v>
      </c>
      <c r="L500" s="5">
        <v>0.73333333333333339</v>
      </c>
      <c r="M500" t="s">
        <v>28</v>
      </c>
      <c r="N500" s="2">
        <v>98.13</v>
      </c>
      <c r="O500" s="2">
        <v>4.9065000000000003</v>
      </c>
      <c r="P500" s="3">
        <v>8.9</v>
      </c>
      <c r="Q500" s="4">
        <f>MONTH(Tabla1[[#This Row],[Fecha]])</f>
        <v>1</v>
      </c>
    </row>
    <row r="501" spans="1:17" x14ac:dyDescent="0.25">
      <c r="A501" t="s">
        <v>534</v>
      </c>
      <c r="B501" t="s">
        <v>17</v>
      </c>
      <c r="C501" t="s">
        <v>18</v>
      </c>
      <c r="D501" t="s">
        <v>19</v>
      </c>
      <c r="E501" t="s">
        <v>20</v>
      </c>
      <c r="F501" t="s">
        <v>35</v>
      </c>
      <c r="G501" s="2">
        <v>51.52</v>
      </c>
      <c r="H501" s="4">
        <v>8</v>
      </c>
      <c r="I501" s="2">
        <v>20.608000000000004</v>
      </c>
      <c r="J501" s="2">
        <v>432.76799999999997</v>
      </c>
      <c r="K501" s="12">
        <v>43498</v>
      </c>
      <c r="L501" s="5">
        <v>0.65763888888888888</v>
      </c>
      <c r="M501" t="s">
        <v>28</v>
      </c>
      <c r="N501" s="2">
        <v>412.16</v>
      </c>
      <c r="O501" s="2">
        <v>20.608000000000001</v>
      </c>
      <c r="P501" s="3">
        <v>9.6</v>
      </c>
      <c r="Q501" s="4">
        <f>MONTH(Tabla1[[#This Row],[Fecha]])</f>
        <v>2</v>
      </c>
    </row>
    <row r="502" spans="1:17" x14ac:dyDescent="0.25">
      <c r="A502" t="s">
        <v>535</v>
      </c>
      <c r="B502" t="s">
        <v>41</v>
      </c>
      <c r="C502" t="s">
        <v>42</v>
      </c>
      <c r="D502" t="s">
        <v>19</v>
      </c>
      <c r="E502" t="s">
        <v>30</v>
      </c>
      <c r="F502" t="s">
        <v>35</v>
      </c>
      <c r="G502" s="2">
        <v>73.97</v>
      </c>
      <c r="H502" s="4">
        <v>1</v>
      </c>
      <c r="I502" s="2">
        <v>3.6985000000000001</v>
      </c>
      <c r="J502" s="2">
        <v>77.668499999999995</v>
      </c>
      <c r="K502" s="12">
        <v>43499</v>
      </c>
      <c r="L502" s="5">
        <v>0.66180555555555554</v>
      </c>
      <c r="M502" t="s">
        <v>32</v>
      </c>
      <c r="N502" s="2">
        <v>73.97</v>
      </c>
      <c r="O502" s="2">
        <v>3.6985000000000001</v>
      </c>
      <c r="P502" s="3">
        <v>5.4</v>
      </c>
      <c r="Q502" s="4">
        <f>MONTH(Tabla1[[#This Row],[Fecha]])</f>
        <v>2</v>
      </c>
    </row>
    <row r="503" spans="1:17" x14ac:dyDescent="0.25">
      <c r="A503" t="s">
        <v>536</v>
      </c>
      <c r="B503" t="s">
        <v>24</v>
      </c>
      <c r="C503" t="s">
        <v>25</v>
      </c>
      <c r="D503" t="s">
        <v>19</v>
      </c>
      <c r="E503" t="s">
        <v>20</v>
      </c>
      <c r="F503" t="s">
        <v>45</v>
      </c>
      <c r="G503" s="2">
        <v>31.9</v>
      </c>
      <c r="H503" s="4">
        <v>1</v>
      </c>
      <c r="I503" s="2">
        <v>1.595</v>
      </c>
      <c r="J503" s="2">
        <v>33.494999999999997</v>
      </c>
      <c r="K503" s="12">
        <v>43470</v>
      </c>
      <c r="L503" s="5">
        <v>0.52777777777777779</v>
      </c>
      <c r="M503" t="s">
        <v>22</v>
      </c>
      <c r="N503" s="2">
        <v>31.9</v>
      </c>
      <c r="O503" s="2">
        <v>1.595</v>
      </c>
      <c r="P503" s="3">
        <v>9.1</v>
      </c>
      <c r="Q503" s="4">
        <f>MONTH(Tabla1[[#This Row],[Fecha]])</f>
        <v>1</v>
      </c>
    </row>
    <row r="504" spans="1:17" x14ac:dyDescent="0.25">
      <c r="A504" t="s">
        <v>537</v>
      </c>
      <c r="B504" t="s">
        <v>24</v>
      </c>
      <c r="C504" t="s">
        <v>25</v>
      </c>
      <c r="D504" t="s">
        <v>26</v>
      </c>
      <c r="E504" t="s">
        <v>30</v>
      </c>
      <c r="F504" t="s">
        <v>31</v>
      </c>
      <c r="G504" s="2">
        <v>69.400000000000006</v>
      </c>
      <c r="H504" s="4">
        <v>2</v>
      </c>
      <c r="I504" s="2">
        <v>6.9400000000000013</v>
      </c>
      <c r="J504" s="2">
        <v>145.74</v>
      </c>
      <c r="K504" s="12">
        <v>43492</v>
      </c>
      <c r="L504" s="5">
        <v>0.82500000000000007</v>
      </c>
      <c r="M504" t="s">
        <v>22</v>
      </c>
      <c r="N504" s="2">
        <v>138.80000000000001</v>
      </c>
      <c r="O504" s="2">
        <v>6.94</v>
      </c>
      <c r="P504" s="3">
        <v>9</v>
      </c>
      <c r="Q504" s="4">
        <f>MONTH(Tabla1[[#This Row],[Fecha]])</f>
        <v>1</v>
      </c>
    </row>
    <row r="505" spans="1:17" x14ac:dyDescent="0.25">
      <c r="A505" t="s">
        <v>538</v>
      </c>
      <c r="B505" t="s">
        <v>41</v>
      </c>
      <c r="C505" t="s">
        <v>42</v>
      </c>
      <c r="D505" t="s">
        <v>26</v>
      </c>
      <c r="E505" t="s">
        <v>20</v>
      </c>
      <c r="F505" t="s">
        <v>35</v>
      </c>
      <c r="G505" s="2">
        <v>93.31</v>
      </c>
      <c r="H505" s="4">
        <v>2</v>
      </c>
      <c r="I505" s="2">
        <v>9.3310000000000013</v>
      </c>
      <c r="J505" s="2">
        <v>195.95099999999999</v>
      </c>
      <c r="K505" s="12">
        <v>43549</v>
      </c>
      <c r="L505" s="5">
        <v>0.74513888888888891</v>
      </c>
      <c r="M505" t="s">
        <v>28</v>
      </c>
      <c r="N505" s="2">
        <v>186.62</v>
      </c>
      <c r="O505" s="2">
        <v>9.3309999999999995</v>
      </c>
      <c r="P505" s="3">
        <v>6.3</v>
      </c>
      <c r="Q505" s="4">
        <f>MONTH(Tabla1[[#This Row],[Fecha]])</f>
        <v>3</v>
      </c>
    </row>
    <row r="506" spans="1:17" x14ac:dyDescent="0.25">
      <c r="A506" t="s">
        <v>539</v>
      </c>
      <c r="B506" t="s">
        <v>41</v>
      </c>
      <c r="C506" t="s">
        <v>42</v>
      </c>
      <c r="D506" t="s">
        <v>26</v>
      </c>
      <c r="E506" t="s">
        <v>30</v>
      </c>
      <c r="F506" t="s">
        <v>35</v>
      </c>
      <c r="G506" s="2">
        <v>88.45</v>
      </c>
      <c r="H506" s="4">
        <v>1</v>
      </c>
      <c r="I506" s="2">
        <v>4.4225000000000003</v>
      </c>
      <c r="J506" s="2">
        <v>92.872500000000002</v>
      </c>
      <c r="K506" s="12">
        <v>43521</v>
      </c>
      <c r="L506" s="5">
        <v>0.69166666666666676</v>
      </c>
      <c r="M506" t="s">
        <v>32</v>
      </c>
      <c r="N506" s="2">
        <v>88.45</v>
      </c>
      <c r="O506" s="2">
        <v>4.4225000000000003</v>
      </c>
      <c r="P506" s="3">
        <v>9.5</v>
      </c>
      <c r="Q506" s="4">
        <f>MONTH(Tabla1[[#This Row],[Fecha]])</f>
        <v>2</v>
      </c>
    </row>
    <row r="507" spans="1:17" x14ac:dyDescent="0.25">
      <c r="A507" t="s">
        <v>540</v>
      </c>
      <c r="B507" t="s">
        <v>17</v>
      </c>
      <c r="C507" t="s">
        <v>18</v>
      </c>
      <c r="D507" t="s">
        <v>19</v>
      </c>
      <c r="E507" t="s">
        <v>30</v>
      </c>
      <c r="F507" t="s">
        <v>27</v>
      </c>
      <c r="G507" s="2">
        <v>24.18</v>
      </c>
      <c r="H507" s="4">
        <v>8</v>
      </c>
      <c r="I507" s="2">
        <v>9.6720000000000006</v>
      </c>
      <c r="J507" s="2">
        <v>203.11199999999999</v>
      </c>
      <c r="K507" s="12">
        <v>43493</v>
      </c>
      <c r="L507" s="5">
        <v>0.87083333333333324</v>
      </c>
      <c r="M507" t="s">
        <v>22</v>
      </c>
      <c r="N507" s="2">
        <v>193.44</v>
      </c>
      <c r="O507" s="2">
        <v>9.6720000000000006</v>
      </c>
      <c r="P507" s="3">
        <v>9.8000000000000007</v>
      </c>
      <c r="Q507" s="4">
        <f>MONTH(Tabla1[[#This Row],[Fecha]])</f>
        <v>1</v>
      </c>
    </row>
    <row r="508" spans="1:17" x14ac:dyDescent="0.25">
      <c r="A508" t="s">
        <v>541</v>
      </c>
      <c r="B508" t="s">
        <v>41</v>
      </c>
      <c r="C508" t="s">
        <v>42</v>
      </c>
      <c r="D508" t="s">
        <v>19</v>
      </c>
      <c r="E508" t="s">
        <v>20</v>
      </c>
      <c r="F508" t="s">
        <v>35</v>
      </c>
      <c r="G508" s="2">
        <v>48.5</v>
      </c>
      <c r="H508" s="4">
        <v>3</v>
      </c>
      <c r="I508" s="2">
        <v>7.2750000000000004</v>
      </c>
      <c r="J508" s="2">
        <v>152.77500000000001</v>
      </c>
      <c r="K508" s="12">
        <v>43473</v>
      </c>
      <c r="L508" s="5">
        <v>0.53472222222222221</v>
      </c>
      <c r="M508" t="s">
        <v>28</v>
      </c>
      <c r="N508" s="2">
        <v>145.5</v>
      </c>
      <c r="O508" s="2">
        <v>7.2750000000000004</v>
      </c>
      <c r="P508" s="3">
        <v>6.7</v>
      </c>
      <c r="Q508" s="4">
        <f>MONTH(Tabla1[[#This Row],[Fecha]])</f>
        <v>1</v>
      </c>
    </row>
    <row r="509" spans="1:17" x14ac:dyDescent="0.25">
      <c r="A509" t="s">
        <v>542</v>
      </c>
      <c r="B509" t="s">
        <v>41</v>
      </c>
      <c r="C509" t="s">
        <v>42</v>
      </c>
      <c r="D509" t="s">
        <v>26</v>
      </c>
      <c r="E509" t="s">
        <v>20</v>
      </c>
      <c r="F509" t="s">
        <v>43</v>
      </c>
      <c r="G509" s="2">
        <v>84.05</v>
      </c>
      <c r="H509" s="4">
        <v>6</v>
      </c>
      <c r="I509" s="2">
        <v>25.215</v>
      </c>
      <c r="J509" s="2">
        <v>529.51499999999999</v>
      </c>
      <c r="K509" s="12">
        <v>43494</v>
      </c>
      <c r="L509" s="5">
        <v>0.45</v>
      </c>
      <c r="M509" t="s">
        <v>32</v>
      </c>
      <c r="N509" s="2">
        <v>504.3</v>
      </c>
      <c r="O509" s="2">
        <v>25.215</v>
      </c>
      <c r="P509" s="3">
        <v>7.7</v>
      </c>
      <c r="Q509" s="4">
        <f>MONTH(Tabla1[[#This Row],[Fecha]])</f>
        <v>1</v>
      </c>
    </row>
    <row r="510" spans="1:17" x14ac:dyDescent="0.25">
      <c r="A510" t="s">
        <v>543</v>
      </c>
      <c r="B510" t="s">
        <v>41</v>
      </c>
      <c r="C510" t="s">
        <v>42</v>
      </c>
      <c r="D510" t="s">
        <v>19</v>
      </c>
      <c r="E510" t="s">
        <v>30</v>
      </c>
      <c r="F510" t="s">
        <v>21</v>
      </c>
      <c r="G510" s="2">
        <v>61.29</v>
      </c>
      <c r="H510" s="4">
        <v>5</v>
      </c>
      <c r="I510" s="2">
        <v>15.3225</v>
      </c>
      <c r="J510" s="2">
        <v>321.77249999999998</v>
      </c>
      <c r="K510" s="12">
        <v>43553</v>
      </c>
      <c r="L510" s="5">
        <v>0.60277777777777775</v>
      </c>
      <c r="M510" t="s">
        <v>28</v>
      </c>
      <c r="N510" s="2">
        <v>306.45</v>
      </c>
      <c r="O510" s="2">
        <v>15.3225</v>
      </c>
      <c r="P510" s="3">
        <v>7</v>
      </c>
      <c r="Q510" s="4">
        <f>MONTH(Tabla1[[#This Row],[Fecha]])</f>
        <v>3</v>
      </c>
    </row>
    <row r="511" spans="1:17" x14ac:dyDescent="0.25">
      <c r="A511" t="s">
        <v>544</v>
      </c>
      <c r="B511" t="s">
        <v>24</v>
      </c>
      <c r="C511" t="s">
        <v>25</v>
      </c>
      <c r="D511" t="s">
        <v>19</v>
      </c>
      <c r="E511" t="s">
        <v>20</v>
      </c>
      <c r="F511" t="s">
        <v>31</v>
      </c>
      <c r="G511" s="2">
        <v>15.95</v>
      </c>
      <c r="H511" s="4">
        <v>6</v>
      </c>
      <c r="I511" s="2">
        <v>4.7849999999999993</v>
      </c>
      <c r="J511" s="2">
        <v>100.485</v>
      </c>
      <c r="K511" s="12">
        <v>43505</v>
      </c>
      <c r="L511" s="5">
        <v>0.71875</v>
      </c>
      <c r="M511" t="s">
        <v>32</v>
      </c>
      <c r="N511" s="2">
        <v>95.7</v>
      </c>
      <c r="O511" s="2">
        <v>4.7850000000000001</v>
      </c>
      <c r="P511" s="3">
        <v>5.0999999999999996</v>
      </c>
      <c r="Q511" s="4">
        <f>MONTH(Tabla1[[#This Row],[Fecha]])</f>
        <v>2</v>
      </c>
    </row>
    <row r="512" spans="1:17" x14ac:dyDescent="0.25">
      <c r="A512" t="s">
        <v>545</v>
      </c>
      <c r="B512" t="s">
        <v>41</v>
      </c>
      <c r="C512" t="s">
        <v>42</v>
      </c>
      <c r="D512" t="s">
        <v>19</v>
      </c>
      <c r="E512" t="s">
        <v>20</v>
      </c>
      <c r="F512" t="s">
        <v>35</v>
      </c>
      <c r="G512" s="2">
        <v>90.74</v>
      </c>
      <c r="H512" s="4">
        <v>7</v>
      </c>
      <c r="I512" s="2">
        <v>31.759</v>
      </c>
      <c r="J512" s="2">
        <v>666.93899999999996</v>
      </c>
      <c r="K512" s="12">
        <v>43481</v>
      </c>
      <c r="L512" s="5">
        <v>0.75208333333333333</v>
      </c>
      <c r="M512" t="s">
        <v>32</v>
      </c>
      <c r="N512" s="2">
        <v>635.17999999999995</v>
      </c>
      <c r="O512" s="2">
        <v>31.759</v>
      </c>
      <c r="P512" s="3">
        <v>6.2</v>
      </c>
      <c r="Q512" s="4">
        <f>MONTH(Tabla1[[#This Row],[Fecha]])</f>
        <v>1</v>
      </c>
    </row>
    <row r="513" spans="1:17" x14ac:dyDescent="0.25">
      <c r="A513" t="s">
        <v>546</v>
      </c>
      <c r="B513" t="s">
        <v>17</v>
      </c>
      <c r="C513" t="s">
        <v>18</v>
      </c>
      <c r="D513" t="s">
        <v>26</v>
      </c>
      <c r="E513" t="s">
        <v>20</v>
      </c>
      <c r="F513" t="s">
        <v>31</v>
      </c>
      <c r="G513" s="2">
        <v>42.91</v>
      </c>
      <c r="H513" s="4">
        <v>5</v>
      </c>
      <c r="I513" s="2">
        <v>10.727499999999999</v>
      </c>
      <c r="J513" s="2">
        <v>225.2775</v>
      </c>
      <c r="K513" s="12">
        <v>43470</v>
      </c>
      <c r="L513" s="5">
        <v>0.7284722222222223</v>
      </c>
      <c r="M513" t="s">
        <v>22</v>
      </c>
      <c r="N513" s="2">
        <v>214.55</v>
      </c>
      <c r="O513" s="2">
        <v>10.727499999999999</v>
      </c>
      <c r="P513" s="3">
        <v>6.1</v>
      </c>
      <c r="Q513" s="4">
        <f>MONTH(Tabla1[[#This Row],[Fecha]])</f>
        <v>1</v>
      </c>
    </row>
    <row r="514" spans="1:17" x14ac:dyDescent="0.25">
      <c r="A514" t="s">
        <v>547</v>
      </c>
      <c r="B514" t="s">
        <v>17</v>
      </c>
      <c r="C514" t="s">
        <v>18</v>
      </c>
      <c r="D514" t="s">
        <v>26</v>
      </c>
      <c r="E514" t="s">
        <v>20</v>
      </c>
      <c r="F514" t="s">
        <v>45</v>
      </c>
      <c r="G514" s="2">
        <v>54.28</v>
      </c>
      <c r="H514" s="4">
        <v>7</v>
      </c>
      <c r="I514" s="2">
        <v>18.998000000000001</v>
      </c>
      <c r="J514" s="2">
        <v>398.95800000000003</v>
      </c>
      <c r="K514" s="12">
        <v>43492</v>
      </c>
      <c r="L514" s="5">
        <v>0.75347222222222221</v>
      </c>
      <c r="M514" t="s">
        <v>22</v>
      </c>
      <c r="N514" s="2">
        <v>379.96</v>
      </c>
      <c r="O514" s="2">
        <v>18.998000000000001</v>
      </c>
      <c r="P514" s="3">
        <v>9.3000000000000007</v>
      </c>
      <c r="Q514" s="4">
        <f>MONTH(Tabla1[[#This Row],[Fecha]])</f>
        <v>1</v>
      </c>
    </row>
    <row r="515" spans="1:17" x14ac:dyDescent="0.25">
      <c r="A515" t="s">
        <v>548</v>
      </c>
      <c r="B515" t="s">
        <v>17</v>
      </c>
      <c r="C515" t="s">
        <v>18</v>
      </c>
      <c r="D515" t="s">
        <v>26</v>
      </c>
      <c r="E515" t="s">
        <v>30</v>
      </c>
      <c r="F515" t="s">
        <v>27</v>
      </c>
      <c r="G515" s="2">
        <v>99.55</v>
      </c>
      <c r="H515" s="4">
        <v>7</v>
      </c>
      <c r="I515" s="2">
        <v>34.842500000000001</v>
      </c>
      <c r="J515" s="2">
        <v>731.6925</v>
      </c>
      <c r="K515" s="12">
        <v>43538</v>
      </c>
      <c r="L515" s="5">
        <v>0.50486111111111109</v>
      </c>
      <c r="M515" t="s">
        <v>28</v>
      </c>
      <c r="N515" s="2">
        <v>696.85</v>
      </c>
      <c r="O515" s="2">
        <v>34.842500000000001</v>
      </c>
      <c r="P515" s="3">
        <v>7.6</v>
      </c>
      <c r="Q515" s="4">
        <f>MONTH(Tabla1[[#This Row],[Fecha]])</f>
        <v>3</v>
      </c>
    </row>
    <row r="516" spans="1:17" x14ac:dyDescent="0.25">
      <c r="A516" t="s">
        <v>549</v>
      </c>
      <c r="B516" t="s">
        <v>24</v>
      </c>
      <c r="C516" t="s">
        <v>25</v>
      </c>
      <c r="D516" t="s">
        <v>19</v>
      </c>
      <c r="E516" t="s">
        <v>30</v>
      </c>
      <c r="F516" t="s">
        <v>35</v>
      </c>
      <c r="G516" s="2">
        <v>58.39</v>
      </c>
      <c r="H516" s="4">
        <v>7</v>
      </c>
      <c r="I516" s="2">
        <v>20.436500000000002</v>
      </c>
      <c r="J516" s="2">
        <v>429.16649999999998</v>
      </c>
      <c r="K516" s="12">
        <v>43519</v>
      </c>
      <c r="L516" s="5">
        <v>0.8256944444444444</v>
      </c>
      <c r="M516" t="s">
        <v>32</v>
      </c>
      <c r="N516" s="2">
        <v>408.73</v>
      </c>
      <c r="O516" s="2">
        <v>20.436499999999999</v>
      </c>
      <c r="P516" s="3">
        <v>8.1999999999999993</v>
      </c>
      <c r="Q516" s="4">
        <f>MONTH(Tabla1[[#This Row],[Fecha]])</f>
        <v>2</v>
      </c>
    </row>
    <row r="517" spans="1:17" x14ac:dyDescent="0.25">
      <c r="A517" t="s">
        <v>550</v>
      </c>
      <c r="B517" t="s">
        <v>24</v>
      </c>
      <c r="C517" t="s">
        <v>25</v>
      </c>
      <c r="D517" t="s">
        <v>19</v>
      </c>
      <c r="E517" t="s">
        <v>20</v>
      </c>
      <c r="F517" t="s">
        <v>45</v>
      </c>
      <c r="G517" s="2">
        <v>51.47</v>
      </c>
      <c r="H517" s="4">
        <v>1</v>
      </c>
      <c r="I517" s="2">
        <v>2.5735000000000001</v>
      </c>
      <c r="J517" s="2">
        <v>54.043500000000002</v>
      </c>
      <c r="K517" s="12">
        <v>43542</v>
      </c>
      <c r="L517" s="5">
        <v>0.66111111111111109</v>
      </c>
      <c r="M517" t="s">
        <v>22</v>
      </c>
      <c r="N517" s="2">
        <v>51.47</v>
      </c>
      <c r="O517" s="2">
        <v>2.5735000000000001</v>
      </c>
      <c r="P517" s="3">
        <v>8.5</v>
      </c>
      <c r="Q517" s="4">
        <f>MONTH(Tabla1[[#This Row],[Fecha]])</f>
        <v>3</v>
      </c>
    </row>
    <row r="518" spans="1:17" x14ac:dyDescent="0.25">
      <c r="A518" t="s">
        <v>551</v>
      </c>
      <c r="B518" t="s">
        <v>41</v>
      </c>
      <c r="C518" t="s">
        <v>42</v>
      </c>
      <c r="D518" t="s">
        <v>19</v>
      </c>
      <c r="E518" t="s">
        <v>30</v>
      </c>
      <c r="F518" t="s">
        <v>21</v>
      </c>
      <c r="G518" s="2">
        <v>54.86</v>
      </c>
      <c r="H518" s="4">
        <v>5</v>
      </c>
      <c r="I518" s="2">
        <v>13.715000000000002</v>
      </c>
      <c r="J518" s="2">
        <v>288.01499999999999</v>
      </c>
      <c r="K518" s="12">
        <v>43553</v>
      </c>
      <c r="L518" s="5">
        <v>0.70000000000000007</v>
      </c>
      <c r="M518" t="s">
        <v>22</v>
      </c>
      <c r="N518" s="2">
        <v>274.3</v>
      </c>
      <c r="O518" s="2">
        <v>13.715</v>
      </c>
      <c r="P518" s="3">
        <v>9.8000000000000007</v>
      </c>
      <c r="Q518" s="4">
        <f>MONTH(Tabla1[[#This Row],[Fecha]])</f>
        <v>3</v>
      </c>
    </row>
    <row r="519" spans="1:17" x14ac:dyDescent="0.25">
      <c r="A519" t="s">
        <v>552</v>
      </c>
      <c r="B519" t="s">
        <v>24</v>
      </c>
      <c r="C519" t="s">
        <v>25</v>
      </c>
      <c r="D519" t="s">
        <v>19</v>
      </c>
      <c r="E519" t="s">
        <v>30</v>
      </c>
      <c r="F519" t="s">
        <v>31</v>
      </c>
      <c r="G519" s="2">
        <v>39.39</v>
      </c>
      <c r="H519" s="4">
        <v>5</v>
      </c>
      <c r="I519" s="2">
        <v>9.8475000000000001</v>
      </c>
      <c r="J519" s="2">
        <v>206.79750000000001</v>
      </c>
      <c r="K519" s="12">
        <v>43487</v>
      </c>
      <c r="L519" s="5">
        <v>0.8652777777777777</v>
      </c>
      <c r="M519" t="s">
        <v>32</v>
      </c>
      <c r="N519" s="2">
        <v>196.95</v>
      </c>
      <c r="O519" s="2">
        <v>9.8475000000000001</v>
      </c>
      <c r="P519" s="3">
        <v>8.6999999999999993</v>
      </c>
      <c r="Q519" s="4">
        <f>MONTH(Tabla1[[#This Row],[Fecha]])</f>
        <v>1</v>
      </c>
    </row>
    <row r="520" spans="1:17" x14ac:dyDescent="0.25">
      <c r="A520" t="s">
        <v>553</v>
      </c>
      <c r="B520" t="s">
        <v>17</v>
      </c>
      <c r="C520" t="s">
        <v>18</v>
      </c>
      <c r="D520" t="s">
        <v>26</v>
      </c>
      <c r="E520" t="s">
        <v>30</v>
      </c>
      <c r="F520" t="s">
        <v>31</v>
      </c>
      <c r="G520" s="2">
        <v>34.729999999999997</v>
      </c>
      <c r="H520" s="4">
        <v>2</v>
      </c>
      <c r="I520" s="2">
        <v>3.4729999999999999</v>
      </c>
      <c r="J520" s="2">
        <v>72.933000000000007</v>
      </c>
      <c r="K520" s="12">
        <v>43525</v>
      </c>
      <c r="L520" s="5">
        <v>0.7597222222222223</v>
      </c>
      <c r="M520" t="s">
        <v>22</v>
      </c>
      <c r="N520" s="2">
        <v>69.459999999999994</v>
      </c>
      <c r="O520" s="2">
        <v>3.4729999999999999</v>
      </c>
      <c r="P520" s="3">
        <v>9.6999999999999993</v>
      </c>
      <c r="Q520" s="4">
        <f>MONTH(Tabla1[[#This Row],[Fecha]])</f>
        <v>3</v>
      </c>
    </row>
    <row r="521" spans="1:17" x14ac:dyDescent="0.25">
      <c r="A521" t="s">
        <v>554</v>
      </c>
      <c r="B521" t="s">
        <v>24</v>
      </c>
      <c r="C521" t="s">
        <v>25</v>
      </c>
      <c r="D521" t="s">
        <v>19</v>
      </c>
      <c r="E521" t="s">
        <v>30</v>
      </c>
      <c r="F521" t="s">
        <v>35</v>
      </c>
      <c r="G521" s="2">
        <v>71.92</v>
      </c>
      <c r="H521" s="4">
        <v>5</v>
      </c>
      <c r="I521" s="2">
        <v>17.98</v>
      </c>
      <c r="J521" s="2">
        <v>377.58</v>
      </c>
      <c r="K521" s="12">
        <v>43482</v>
      </c>
      <c r="L521" s="5">
        <v>0.62847222222222221</v>
      </c>
      <c r="M521" t="s">
        <v>32</v>
      </c>
      <c r="N521" s="2">
        <v>359.6</v>
      </c>
      <c r="O521" s="2">
        <v>17.98</v>
      </c>
      <c r="P521" s="3">
        <v>4.3</v>
      </c>
      <c r="Q521" s="4">
        <f>MONTH(Tabla1[[#This Row],[Fecha]])</f>
        <v>1</v>
      </c>
    </row>
    <row r="522" spans="1:17" x14ac:dyDescent="0.25">
      <c r="A522" t="s">
        <v>555</v>
      </c>
      <c r="B522" t="s">
        <v>41</v>
      </c>
      <c r="C522" t="s">
        <v>42</v>
      </c>
      <c r="D522" t="s">
        <v>26</v>
      </c>
      <c r="E522" t="s">
        <v>20</v>
      </c>
      <c r="F522" t="s">
        <v>27</v>
      </c>
      <c r="G522" s="2">
        <v>45.71</v>
      </c>
      <c r="H522" s="4">
        <v>3</v>
      </c>
      <c r="I522" s="2">
        <v>6.8565000000000005</v>
      </c>
      <c r="J522" s="2">
        <v>143.98650000000001</v>
      </c>
      <c r="K522" s="12">
        <v>43550</v>
      </c>
      <c r="L522" s="5">
        <v>0.44027777777777777</v>
      </c>
      <c r="M522" t="s">
        <v>32</v>
      </c>
      <c r="N522" s="2">
        <v>137.13</v>
      </c>
      <c r="O522" s="2">
        <v>6.8564999999999996</v>
      </c>
      <c r="P522" s="3">
        <v>7.7</v>
      </c>
      <c r="Q522" s="4">
        <f>MONTH(Tabla1[[#This Row],[Fecha]])</f>
        <v>3</v>
      </c>
    </row>
    <row r="523" spans="1:17" x14ac:dyDescent="0.25">
      <c r="A523" t="s">
        <v>556</v>
      </c>
      <c r="B523" t="s">
        <v>24</v>
      </c>
      <c r="C523" t="s">
        <v>25</v>
      </c>
      <c r="D523" t="s">
        <v>19</v>
      </c>
      <c r="E523" t="s">
        <v>20</v>
      </c>
      <c r="F523" t="s">
        <v>31</v>
      </c>
      <c r="G523" s="2">
        <v>83.17</v>
      </c>
      <c r="H523" s="4">
        <v>6</v>
      </c>
      <c r="I523" s="2">
        <v>24.951000000000001</v>
      </c>
      <c r="J523" s="2">
        <v>523.971</v>
      </c>
      <c r="K523" s="12">
        <v>43544</v>
      </c>
      <c r="L523" s="5">
        <v>0.47430555555555554</v>
      </c>
      <c r="M523" t="s">
        <v>28</v>
      </c>
      <c r="N523" s="2">
        <v>499.02</v>
      </c>
      <c r="O523" s="2">
        <v>24.951000000000001</v>
      </c>
      <c r="P523" s="3">
        <v>7.3</v>
      </c>
      <c r="Q523" s="4">
        <f>MONTH(Tabla1[[#This Row],[Fecha]])</f>
        <v>3</v>
      </c>
    </row>
    <row r="524" spans="1:17" x14ac:dyDescent="0.25">
      <c r="A524" t="s">
        <v>557</v>
      </c>
      <c r="B524" t="s">
        <v>17</v>
      </c>
      <c r="C524" t="s">
        <v>18</v>
      </c>
      <c r="D524" t="s">
        <v>19</v>
      </c>
      <c r="E524" t="s">
        <v>20</v>
      </c>
      <c r="F524" t="s">
        <v>31</v>
      </c>
      <c r="G524" s="2">
        <v>37.44</v>
      </c>
      <c r="H524" s="4">
        <v>6</v>
      </c>
      <c r="I524" s="2">
        <v>11.231999999999999</v>
      </c>
      <c r="J524" s="2">
        <v>235.87200000000001</v>
      </c>
      <c r="K524" s="12">
        <v>43502</v>
      </c>
      <c r="L524" s="5">
        <v>0.57986111111111105</v>
      </c>
      <c r="M524" t="s">
        <v>32</v>
      </c>
      <c r="N524" s="2">
        <v>224.64</v>
      </c>
      <c r="O524" s="2">
        <v>11.231999999999999</v>
      </c>
      <c r="P524" s="3">
        <v>5.9</v>
      </c>
      <c r="Q524" s="4">
        <f>MONTH(Tabla1[[#This Row],[Fecha]])</f>
        <v>2</v>
      </c>
    </row>
    <row r="525" spans="1:17" x14ac:dyDescent="0.25">
      <c r="A525" t="s">
        <v>558</v>
      </c>
      <c r="B525" t="s">
        <v>24</v>
      </c>
      <c r="C525" t="s">
        <v>25</v>
      </c>
      <c r="D525" t="s">
        <v>26</v>
      </c>
      <c r="E525" t="s">
        <v>30</v>
      </c>
      <c r="F525" t="s">
        <v>21</v>
      </c>
      <c r="G525" s="2">
        <v>62.87</v>
      </c>
      <c r="H525" s="4">
        <v>2</v>
      </c>
      <c r="I525" s="2">
        <v>6.2869999999999999</v>
      </c>
      <c r="J525" s="2">
        <v>132.02699999999999</v>
      </c>
      <c r="K525" s="12">
        <v>43466</v>
      </c>
      <c r="L525" s="5">
        <v>0.48819444444444443</v>
      </c>
      <c r="M525" t="s">
        <v>28</v>
      </c>
      <c r="N525" s="2">
        <v>125.74</v>
      </c>
      <c r="O525" s="2">
        <v>6.2869999999999999</v>
      </c>
      <c r="P525" s="3">
        <v>5</v>
      </c>
      <c r="Q525" s="4">
        <f>MONTH(Tabla1[[#This Row],[Fecha]])</f>
        <v>1</v>
      </c>
    </row>
    <row r="526" spans="1:17" x14ac:dyDescent="0.25">
      <c r="A526" t="s">
        <v>559</v>
      </c>
      <c r="B526" t="s">
        <v>17</v>
      </c>
      <c r="C526" t="s">
        <v>18</v>
      </c>
      <c r="D526" t="s">
        <v>26</v>
      </c>
      <c r="E526" t="s">
        <v>30</v>
      </c>
      <c r="F526" t="s">
        <v>43</v>
      </c>
      <c r="G526" s="2">
        <v>81.709999999999994</v>
      </c>
      <c r="H526" s="4">
        <v>6</v>
      </c>
      <c r="I526" s="2">
        <v>24.513000000000002</v>
      </c>
      <c r="J526" s="2">
        <v>514.77300000000002</v>
      </c>
      <c r="K526" s="12">
        <v>43492</v>
      </c>
      <c r="L526" s="5">
        <v>0.60833333333333328</v>
      </c>
      <c r="M526" t="s">
        <v>32</v>
      </c>
      <c r="N526" s="2">
        <v>490.26</v>
      </c>
      <c r="O526" s="2">
        <v>24.513000000000002</v>
      </c>
      <c r="P526" s="3">
        <v>8</v>
      </c>
      <c r="Q526" s="4">
        <f>MONTH(Tabla1[[#This Row],[Fecha]])</f>
        <v>1</v>
      </c>
    </row>
    <row r="527" spans="1:17" x14ac:dyDescent="0.25">
      <c r="A527" t="s">
        <v>560</v>
      </c>
      <c r="B527" t="s">
        <v>17</v>
      </c>
      <c r="C527" t="s">
        <v>18</v>
      </c>
      <c r="D527" t="s">
        <v>19</v>
      </c>
      <c r="E527" t="s">
        <v>20</v>
      </c>
      <c r="F527" t="s">
        <v>35</v>
      </c>
      <c r="G527" s="2">
        <v>91.41</v>
      </c>
      <c r="H527" s="4">
        <v>5</v>
      </c>
      <c r="I527" s="2">
        <v>22.852499999999999</v>
      </c>
      <c r="J527" s="2">
        <v>479.90249999999997</v>
      </c>
      <c r="K527" s="12">
        <v>43521</v>
      </c>
      <c r="L527" s="5">
        <v>0.66875000000000007</v>
      </c>
      <c r="M527" t="s">
        <v>22</v>
      </c>
      <c r="N527" s="2">
        <v>457.05</v>
      </c>
      <c r="O527" s="2">
        <v>22.852499999999999</v>
      </c>
      <c r="P527" s="3">
        <v>7.1</v>
      </c>
      <c r="Q527" s="4">
        <f>MONTH(Tabla1[[#This Row],[Fecha]])</f>
        <v>2</v>
      </c>
    </row>
    <row r="528" spans="1:17" x14ac:dyDescent="0.25">
      <c r="A528" t="s">
        <v>561</v>
      </c>
      <c r="B528" t="s">
        <v>41</v>
      </c>
      <c r="C528" t="s">
        <v>42</v>
      </c>
      <c r="D528" t="s">
        <v>26</v>
      </c>
      <c r="E528" t="s">
        <v>30</v>
      </c>
      <c r="F528" t="s">
        <v>45</v>
      </c>
      <c r="G528" s="2">
        <v>39.21</v>
      </c>
      <c r="H528" s="4">
        <v>4</v>
      </c>
      <c r="I528" s="2">
        <v>7.8420000000000005</v>
      </c>
      <c r="J528" s="2">
        <v>164.68199999999999</v>
      </c>
      <c r="K528" s="12">
        <v>43481</v>
      </c>
      <c r="L528" s="5">
        <v>0.8354166666666667</v>
      </c>
      <c r="M528" t="s">
        <v>32</v>
      </c>
      <c r="N528" s="2">
        <v>156.84</v>
      </c>
      <c r="O528" s="2">
        <v>7.8419999999999996</v>
      </c>
      <c r="P528" s="3">
        <v>9</v>
      </c>
      <c r="Q528" s="4">
        <f>MONTH(Tabla1[[#This Row],[Fecha]])</f>
        <v>1</v>
      </c>
    </row>
    <row r="529" spans="1:17" x14ac:dyDescent="0.25">
      <c r="A529" t="s">
        <v>562</v>
      </c>
      <c r="B529" t="s">
        <v>41</v>
      </c>
      <c r="C529" t="s">
        <v>42</v>
      </c>
      <c r="D529" t="s">
        <v>19</v>
      </c>
      <c r="E529" t="s">
        <v>30</v>
      </c>
      <c r="F529" t="s">
        <v>45</v>
      </c>
      <c r="G529" s="2">
        <v>59.86</v>
      </c>
      <c r="H529" s="4">
        <v>2</v>
      </c>
      <c r="I529" s="2">
        <v>5.9860000000000007</v>
      </c>
      <c r="J529" s="2">
        <v>125.706</v>
      </c>
      <c r="K529" s="12">
        <v>43478</v>
      </c>
      <c r="L529" s="5">
        <v>0.62152777777777779</v>
      </c>
      <c r="M529" t="s">
        <v>22</v>
      </c>
      <c r="N529" s="2">
        <v>119.72</v>
      </c>
      <c r="O529" s="2">
        <v>5.9859999999999998</v>
      </c>
      <c r="P529" s="3">
        <v>6.7</v>
      </c>
      <c r="Q529" s="4">
        <f>MONTH(Tabla1[[#This Row],[Fecha]])</f>
        <v>1</v>
      </c>
    </row>
    <row r="530" spans="1:17" x14ac:dyDescent="0.25">
      <c r="A530" t="s">
        <v>563</v>
      </c>
      <c r="B530" t="s">
        <v>41</v>
      </c>
      <c r="C530" t="s">
        <v>42</v>
      </c>
      <c r="D530" t="s">
        <v>19</v>
      </c>
      <c r="E530" t="s">
        <v>20</v>
      </c>
      <c r="F530" t="s">
        <v>43</v>
      </c>
      <c r="G530" s="2">
        <v>54.36</v>
      </c>
      <c r="H530" s="4">
        <v>10</v>
      </c>
      <c r="I530" s="2">
        <v>27.180000000000003</v>
      </c>
      <c r="J530" s="2">
        <v>570.78</v>
      </c>
      <c r="K530" s="12">
        <v>43503</v>
      </c>
      <c r="L530" s="5">
        <v>0.4777777777777778</v>
      </c>
      <c r="M530" t="s">
        <v>32</v>
      </c>
      <c r="N530" s="2">
        <v>543.6</v>
      </c>
      <c r="O530" s="2">
        <v>27.18</v>
      </c>
      <c r="P530" s="3">
        <v>6.1</v>
      </c>
      <c r="Q530" s="4">
        <f>MONTH(Tabla1[[#This Row],[Fecha]])</f>
        <v>2</v>
      </c>
    </row>
    <row r="531" spans="1:17" x14ac:dyDescent="0.25">
      <c r="A531" t="s">
        <v>564</v>
      </c>
      <c r="B531" t="s">
        <v>17</v>
      </c>
      <c r="C531" t="s">
        <v>18</v>
      </c>
      <c r="D531" t="s">
        <v>26</v>
      </c>
      <c r="E531" t="s">
        <v>30</v>
      </c>
      <c r="F531" t="s">
        <v>35</v>
      </c>
      <c r="G531" s="2">
        <v>98.09</v>
      </c>
      <c r="H531" s="4">
        <v>9</v>
      </c>
      <c r="I531" s="2">
        <v>44.140500000000003</v>
      </c>
      <c r="J531" s="2">
        <v>926.95050000000003</v>
      </c>
      <c r="K531" s="12">
        <v>43513</v>
      </c>
      <c r="L531" s="5">
        <v>0.82013888888888886</v>
      </c>
      <c r="M531" t="s">
        <v>28</v>
      </c>
      <c r="N531" s="2">
        <v>882.81</v>
      </c>
      <c r="O531" s="2">
        <v>44.140500000000003</v>
      </c>
      <c r="P531" s="3">
        <v>9.3000000000000007</v>
      </c>
      <c r="Q531" s="4">
        <f>MONTH(Tabla1[[#This Row],[Fecha]])</f>
        <v>2</v>
      </c>
    </row>
    <row r="532" spans="1:17" x14ac:dyDescent="0.25">
      <c r="A532" t="s">
        <v>565</v>
      </c>
      <c r="B532" t="s">
        <v>17</v>
      </c>
      <c r="C532" t="s">
        <v>18</v>
      </c>
      <c r="D532" t="s">
        <v>26</v>
      </c>
      <c r="E532" t="s">
        <v>30</v>
      </c>
      <c r="F532" t="s">
        <v>21</v>
      </c>
      <c r="G532" s="2">
        <v>25.43</v>
      </c>
      <c r="H532" s="4">
        <v>6</v>
      </c>
      <c r="I532" s="2">
        <v>7.6289999999999996</v>
      </c>
      <c r="J532" s="2">
        <v>160.209</v>
      </c>
      <c r="K532" s="12">
        <v>43508</v>
      </c>
      <c r="L532" s="5">
        <v>0.79236111111111107</v>
      </c>
      <c r="M532" t="s">
        <v>22</v>
      </c>
      <c r="N532" s="2">
        <v>152.58000000000001</v>
      </c>
      <c r="O532" s="2">
        <v>7.6289999999999996</v>
      </c>
      <c r="P532" s="3">
        <v>7</v>
      </c>
      <c r="Q532" s="4">
        <f>MONTH(Tabla1[[#This Row],[Fecha]])</f>
        <v>2</v>
      </c>
    </row>
    <row r="533" spans="1:17" x14ac:dyDescent="0.25">
      <c r="A533" t="s">
        <v>566</v>
      </c>
      <c r="B533" t="s">
        <v>17</v>
      </c>
      <c r="C533" t="s">
        <v>18</v>
      </c>
      <c r="D533" t="s">
        <v>19</v>
      </c>
      <c r="E533" t="s">
        <v>30</v>
      </c>
      <c r="F533" t="s">
        <v>45</v>
      </c>
      <c r="G533" s="2">
        <v>86.68</v>
      </c>
      <c r="H533" s="4">
        <v>8</v>
      </c>
      <c r="I533" s="2">
        <v>34.672000000000004</v>
      </c>
      <c r="J533" s="2">
        <v>728.11199999999997</v>
      </c>
      <c r="K533" s="12">
        <v>43489</v>
      </c>
      <c r="L533" s="5">
        <v>0.75277777777777777</v>
      </c>
      <c r="M533" t="s">
        <v>32</v>
      </c>
      <c r="N533" s="2">
        <v>693.44</v>
      </c>
      <c r="O533" s="2">
        <v>34.671999999999997</v>
      </c>
      <c r="P533" s="3">
        <v>7.2</v>
      </c>
      <c r="Q533" s="4">
        <f>MONTH(Tabla1[[#This Row],[Fecha]])</f>
        <v>1</v>
      </c>
    </row>
    <row r="534" spans="1:17" x14ac:dyDescent="0.25">
      <c r="A534" t="s">
        <v>567</v>
      </c>
      <c r="B534" t="s">
        <v>41</v>
      </c>
      <c r="C534" t="s">
        <v>42</v>
      </c>
      <c r="D534" t="s">
        <v>26</v>
      </c>
      <c r="E534" t="s">
        <v>30</v>
      </c>
      <c r="F534" t="s">
        <v>27</v>
      </c>
      <c r="G534" s="2">
        <v>22.95</v>
      </c>
      <c r="H534" s="4">
        <v>10</v>
      </c>
      <c r="I534" s="2">
        <v>11.475000000000001</v>
      </c>
      <c r="J534" s="2">
        <v>240.97499999999999</v>
      </c>
      <c r="K534" s="12">
        <v>43502</v>
      </c>
      <c r="L534" s="5">
        <v>0.80555555555555547</v>
      </c>
      <c r="M534" t="s">
        <v>22</v>
      </c>
      <c r="N534" s="2">
        <v>229.5</v>
      </c>
      <c r="O534" s="2">
        <v>11.475</v>
      </c>
      <c r="P534" s="3">
        <v>8.1999999999999993</v>
      </c>
      <c r="Q534" s="4">
        <f>MONTH(Tabla1[[#This Row],[Fecha]])</f>
        <v>2</v>
      </c>
    </row>
    <row r="535" spans="1:17" x14ac:dyDescent="0.25">
      <c r="A535" t="s">
        <v>568</v>
      </c>
      <c r="B535" t="s">
        <v>24</v>
      </c>
      <c r="C535" t="s">
        <v>25</v>
      </c>
      <c r="D535" t="s">
        <v>26</v>
      </c>
      <c r="E535" t="s">
        <v>20</v>
      </c>
      <c r="F535" t="s">
        <v>43</v>
      </c>
      <c r="G535" s="2">
        <v>16.309999999999999</v>
      </c>
      <c r="H535" s="4">
        <v>9</v>
      </c>
      <c r="I535" s="2">
        <v>7.3395000000000001</v>
      </c>
      <c r="J535" s="2">
        <v>154.12950000000001</v>
      </c>
      <c r="K535" s="12">
        <v>43550</v>
      </c>
      <c r="L535" s="5">
        <v>0.4381944444444445</v>
      </c>
      <c r="M535" t="s">
        <v>22</v>
      </c>
      <c r="N535" s="2">
        <v>146.79</v>
      </c>
      <c r="O535" s="2">
        <v>7.3395000000000001</v>
      </c>
      <c r="P535" s="3">
        <v>8.4</v>
      </c>
      <c r="Q535" s="4">
        <f>MONTH(Tabla1[[#This Row],[Fecha]])</f>
        <v>3</v>
      </c>
    </row>
    <row r="536" spans="1:17" x14ac:dyDescent="0.25">
      <c r="A536" t="s">
        <v>569</v>
      </c>
      <c r="B536" t="s">
        <v>17</v>
      </c>
      <c r="C536" t="s">
        <v>18</v>
      </c>
      <c r="D536" t="s">
        <v>26</v>
      </c>
      <c r="E536" t="s">
        <v>20</v>
      </c>
      <c r="F536" t="s">
        <v>31</v>
      </c>
      <c r="G536" s="2">
        <v>28.32</v>
      </c>
      <c r="H536" s="4">
        <v>5</v>
      </c>
      <c r="I536" s="2">
        <v>7.08</v>
      </c>
      <c r="J536" s="2">
        <v>148.68</v>
      </c>
      <c r="K536" s="12">
        <v>43535</v>
      </c>
      <c r="L536" s="5">
        <v>0.56111111111111112</v>
      </c>
      <c r="M536" t="s">
        <v>22</v>
      </c>
      <c r="N536" s="2">
        <v>141.6</v>
      </c>
      <c r="O536" s="2">
        <v>7.08</v>
      </c>
      <c r="P536" s="3">
        <v>6.2</v>
      </c>
      <c r="Q536" s="4">
        <f>MONTH(Tabla1[[#This Row],[Fecha]])</f>
        <v>3</v>
      </c>
    </row>
    <row r="537" spans="1:17" x14ac:dyDescent="0.25">
      <c r="A537" t="s">
        <v>570</v>
      </c>
      <c r="B537" t="s">
        <v>24</v>
      </c>
      <c r="C537" t="s">
        <v>25</v>
      </c>
      <c r="D537" t="s">
        <v>26</v>
      </c>
      <c r="E537" t="s">
        <v>30</v>
      </c>
      <c r="F537" t="s">
        <v>31</v>
      </c>
      <c r="G537" s="2">
        <v>16.670000000000002</v>
      </c>
      <c r="H537" s="4">
        <v>7</v>
      </c>
      <c r="I537" s="2">
        <v>5.8345000000000011</v>
      </c>
      <c r="J537" s="2">
        <v>122.5245</v>
      </c>
      <c r="K537" s="12">
        <v>43503</v>
      </c>
      <c r="L537" s="5">
        <v>0.48333333333333334</v>
      </c>
      <c r="M537" t="s">
        <v>22</v>
      </c>
      <c r="N537" s="2">
        <v>116.69</v>
      </c>
      <c r="O537" s="2">
        <v>5.8345000000000002</v>
      </c>
      <c r="P537" s="3">
        <v>7.4</v>
      </c>
      <c r="Q537" s="4">
        <f>MONTH(Tabla1[[#This Row],[Fecha]])</f>
        <v>2</v>
      </c>
    </row>
    <row r="538" spans="1:17" x14ac:dyDescent="0.25">
      <c r="A538" t="s">
        <v>571</v>
      </c>
      <c r="B538" t="s">
        <v>41</v>
      </c>
      <c r="C538" t="s">
        <v>42</v>
      </c>
      <c r="D538" t="s">
        <v>19</v>
      </c>
      <c r="E538" t="s">
        <v>20</v>
      </c>
      <c r="F538" t="s">
        <v>45</v>
      </c>
      <c r="G538" s="2">
        <v>73.959999999999994</v>
      </c>
      <c r="H538" s="4">
        <v>1</v>
      </c>
      <c r="I538" s="2">
        <v>3.698</v>
      </c>
      <c r="J538" s="2">
        <v>77.658000000000001</v>
      </c>
      <c r="K538" s="12">
        <v>43470</v>
      </c>
      <c r="L538" s="5">
        <v>0.48055555555555557</v>
      </c>
      <c r="M538" t="s">
        <v>32</v>
      </c>
      <c r="N538" s="2">
        <v>73.959999999999994</v>
      </c>
      <c r="O538" s="2">
        <v>3.698</v>
      </c>
      <c r="P538" s="3">
        <v>5</v>
      </c>
      <c r="Q538" s="4">
        <f>MONTH(Tabla1[[#This Row],[Fecha]])</f>
        <v>1</v>
      </c>
    </row>
    <row r="539" spans="1:17" x14ac:dyDescent="0.25">
      <c r="A539" t="s">
        <v>572</v>
      </c>
      <c r="B539" t="s">
        <v>17</v>
      </c>
      <c r="C539" t="s">
        <v>18</v>
      </c>
      <c r="D539" t="s">
        <v>26</v>
      </c>
      <c r="E539" t="s">
        <v>30</v>
      </c>
      <c r="F539" t="s">
        <v>31</v>
      </c>
      <c r="G539" s="2">
        <v>97.94</v>
      </c>
      <c r="H539" s="4">
        <v>1</v>
      </c>
      <c r="I539" s="2">
        <v>4.8970000000000002</v>
      </c>
      <c r="J539" s="2">
        <v>102.837</v>
      </c>
      <c r="K539" s="12">
        <v>43531</v>
      </c>
      <c r="L539" s="5">
        <v>0.48888888888888887</v>
      </c>
      <c r="M539" t="s">
        <v>22</v>
      </c>
      <c r="N539" s="2">
        <v>97.94</v>
      </c>
      <c r="O539" s="2">
        <v>4.8970000000000002</v>
      </c>
      <c r="P539" s="3">
        <v>6.9</v>
      </c>
      <c r="Q539" s="4">
        <f>MONTH(Tabla1[[#This Row],[Fecha]])</f>
        <v>3</v>
      </c>
    </row>
    <row r="540" spans="1:17" x14ac:dyDescent="0.25">
      <c r="A540" t="s">
        <v>573</v>
      </c>
      <c r="B540" t="s">
        <v>17</v>
      </c>
      <c r="C540" t="s">
        <v>18</v>
      </c>
      <c r="D540" t="s">
        <v>26</v>
      </c>
      <c r="E540" t="s">
        <v>20</v>
      </c>
      <c r="F540" t="s">
        <v>45</v>
      </c>
      <c r="G540" s="2">
        <v>73.05</v>
      </c>
      <c r="H540" s="4">
        <v>4</v>
      </c>
      <c r="I540" s="2">
        <v>14.61</v>
      </c>
      <c r="J540" s="2">
        <v>306.81</v>
      </c>
      <c r="K540" s="12">
        <v>43521</v>
      </c>
      <c r="L540" s="5">
        <v>0.71944444444444444</v>
      </c>
      <c r="M540" t="s">
        <v>32</v>
      </c>
      <c r="N540" s="2">
        <v>292.2</v>
      </c>
      <c r="O540" s="2">
        <v>14.61</v>
      </c>
      <c r="P540" s="3">
        <v>4.9000000000000004</v>
      </c>
      <c r="Q540" s="4">
        <f>MONTH(Tabla1[[#This Row],[Fecha]])</f>
        <v>2</v>
      </c>
    </row>
    <row r="541" spans="1:17" x14ac:dyDescent="0.25">
      <c r="A541" t="s">
        <v>574</v>
      </c>
      <c r="B541" t="s">
        <v>24</v>
      </c>
      <c r="C541" t="s">
        <v>25</v>
      </c>
      <c r="D541" t="s">
        <v>19</v>
      </c>
      <c r="E541" t="s">
        <v>20</v>
      </c>
      <c r="F541" t="s">
        <v>43</v>
      </c>
      <c r="G541" s="2">
        <v>87.48</v>
      </c>
      <c r="H541" s="4">
        <v>6</v>
      </c>
      <c r="I541" s="2">
        <v>26.244</v>
      </c>
      <c r="J541" s="2">
        <v>551.12400000000002</v>
      </c>
      <c r="K541" s="12">
        <v>43497</v>
      </c>
      <c r="L541" s="5">
        <v>0.77986111111111101</v>
      </c>
      <c r="M541" t="s">
        <v>22</v>
      </c>
      <c r="N541" s="2">
        <v>524.88</v>
      </c>
      <c r="O541" s="2">
        <v>26.244</v>
      </c>
      <c r="P541" s="3">
        <v>5.0999999999999996</v>
      </c>
      <c r="Q541" s="4">
        <f>MONTH(Tabla1[[#This Row],[Fecha]])</f>
        <v>2</v>
      </c>
    </row>
    <row r="542" spans="1:17" x14ac:dyDescent="0.25">
      <c r="A542" t="s">
        <v>575</v>
      </c>
      <c r="B542" t="s">
        <v>17</v>
      </c>
      <c r="C542" t="s">
        <v>18</v>
      </c>
      <c r="D542" t="s">
        <v>26</v>
      </c>
      <c r="E542" t="s">
        <v>30</v>
      </c>
      <c r="F542" t="s">
        <v>31</v>
      </c>
      <c r="G542" s="2">
        <v>30.68</v>
      </c>
      <c r="H542" s="4">
        <v>3</v>
      </c>
      <c r="I542" s="2">
        <v>4.6019999999999994</v>
      </c>
      <c r="J542" s="2">
        <v>96.641999999999996</v>
      </c>
      <c r="K542" s="12">
        <v>43487</v>
      </c>
      <c r="L542" s="5">
        <v>0.45833333333333331</v>
      </c>
      <c r="M542" t="s">
        <v>22</v>
      </c>
      <c r="N542" s="2">
        <v>92.04</v>
      </c>
      <c r="O542" s="2">
        <v>4.6020000000000003</v>
      </c>
      <c r="P542" s="3">
        <v>9.1</v>
      </c>
      <c r="Q542" s="4">
        <f>MONTH(Tabla1[[#This Row],[Fecha]])</f>
        <v>1</v>
      </c>
    </row>
    <row r="543" spans="1:17" x14ac:dyDescent="0.25">
      <c r="A543" t="s">
        <v>576</v>
      </c>
      <c r="B543" t="s">
        <v>24</v>
      </c>
      <c r="C543" t="s">
        <v>25</v>
      </c>
      <c r="D543" t="s">
        <v>19</v>
      </c>
      <c r="E543" t="s">
        <v>30</v>
      </c>
      <c r="F543" t="s">
        <v>21</v>
      </c>
      <c r="G543" s="2">
        <v>75.88</v>
      </c>
      <c r="H543" s="4">
        <v>1</v>
      </c>
      <c r="I543" s="2">
        <v>3.794</v>
      </c>
      <c r="J543" s="2">
        <v>79.674000000000007</v>
      </c>
      <c r="K543" s="12">
        <v>43468</v>
      </c>
      <c r="L543" s="5">
        <v>0.4375</v>
      </c>
      <c r="M543" t="s">
        <v>32</v>
      </c>
      <c r="N543" s="2">
        <v>75.88</v>
      </c>
      <c r="O543" s="2">
        <v>3.794</v>
      </c>
      <c r="P543" s="3">
        <v>7.1</v>
      </c>
      <c r="Q543" s="4">
        <f>MONTH(Tabla1[[#This Row],[Fecha]])</f>
        <v>1</v>
      </c>
    </row>
    <row r="544" spans="1:17" x14ac:dyDescent="0.25">
      <c r="A544" t="s">
        <v>577</v>
      </c>
      <c r="B544" t="s">
        <v>41</v>
      </c>
      <c r="C544" t="s">
        <v>42</v>
      </c>
      <c r="D544" t="s">
        <v>19</v>
      </c>
      <c r="E544" t="s">
        <v>20</v>
      </c>
      <c r="F544" t="s">
        <v>35</v>
      </c>
      <c r="G544" s="2">
        <v>20.18</v>
      </c>
      <c r="H544" s="4">
        <v>4</v>
      </c>
      <c r="I544" s="2">
        <v>4.0360000000000005</v>
      </c>
      <c r="J544" s="2">
        <v>84.756</v>
      </c>
      <c r="K544" s="12">
        <v>43509</v>
      </c>
      <c r="L544" s="5">
        <v>0.50972222222222219</v>
      </c>
      <c r="M544" t="s">
        <v>32</v>
      </c>
      <c r="N544" s="2">
        <v>80.72</v>
      </c>
      <c r="O544" s="2">
        <v>4.0359999999999996</v>
      </c>
      <c r="P544" s="3">
        <v>5</v>
      </c>
      <c r="Q544" s="4">
        <f>MONTH(Tabla1[[#This Row],[Fecha]])</f>
        <v>2</v>
      </c>
    </row>
    <row r="545" spans="1:17" x14ac:dyDescent="0.25">
      <c r="A545" t="s">
        <v>578</v>
      </c>
      <c r="B545" t="s">
        <v>24</v>
      </c>
      <c r="C545" t="s">
        <v>25</v>
      </c>
      <c r="D545" t="s">
        <v>19</v>
      </c>
      <c r="E545" t="s">
        <v>30</v>
      </c>
      <c r="F545" t="s">
        <v>27</v>
      </c>
      <c r="G545" s="2">
        <v>18.77</v>
      </c>
      <c r="H545" s="4">
        <v>6</v>
      </c>
      <c r="I545" s="2">
        <v>5.6310000000000002</v>
      </c>
      <c r="J545" s="2">
        <v>118.251</v>
      </c>
      <c r="K545" s="12">
        <v>43493</v>
      </c>
      <c r="L545" s="5">
        <v>0.69652777777777775</v>
      </c>
      <c r="M545" t="s">
        <v>32</v>
      </c>
      <c r="N545" s="2">
        <v>112.62</v>
      </c>
      <c r="O545" s="2">
        <v>5.6310000000000002</v>
      </c>
      <c r="P545" s="3">
        <v>5.5</v>
      </c>
      <c r="Q545" s="4">
        <f>MONTH(Tabla1[[#This Row],[Fecha]])</f>
        <v>1</v>
      </c>
    </row>
    <row r="546" spans="1:17" x14ac:dyDescent="0.25">
      <c r="A546" t="s">
        <v>579</v>
      </c>
      <c r="B546" t="s">
        <v>41</v>
      </c>
      <c r="C546" t="s">
        <v>42</v>
      </c>
      <c r="D546" t="s">
        <v>26</v>
      </c>
      <c r="E546" t="s">
        <v>20</v>
      </c>
      <c r="F546" t="s">
        <v>43</v>
      </c>
      <c r="G546" s="2">
        <v>71.2</v>
      </c>
      <c r="H546" s="4">
        <v>1</v>
      </c>
      <c r="I546" s="2">
        <v>3.5600000000000005</v>
      </c>
      <c r="J546" s="2">
        <v>74.760000000000005</v>
      </c>
      <c r="K546" s="12">
        <v>43470</v>
      </c>
      <c r="L546" s="5">
        <v>0.86111111111111116</v>
      </c>
      <c r="M546" t="s">
        <v>32</v>
      </c>
      <c r="N546" s="2">
        <v>71.2</v>
      </c>
      <c r="O546" s="2">
        <v>3.56</v>
      </c>
      <c r="P546" s="3">
        <v>9.1999999999999993</v>
      </c>
      <c r="Q546" s="4">
        <f>MONTH(Tabla1[[#This Row],[Fecha]])</f>
        <v>1</v>
      </c>
    </row>
    <row r="547" spans="1:17" x14ac:dyDescent="0.25">
      <c r="A547" t="s">
        <v>580</v>
      </c>
      <c r="B547" t="s">
        <v>41</v>
      </c>
      <c r="C547" t="s">
        <v>42</v>
      </c>
      <c r="D547" t="s">
        <v>19</v>
      </c>
      <c r="E547" t="s">
        <v>30</v>
      </c>
      <c r="F547" t="s">
        <v>31</v>
      </c>
      <c r="G547" s="2">
        <v>38.81</v>
      </c>
      <c r="H547" s="4">
        <v>4</v>
      </c>
      <c r="I547" s="2">
        <v>7.7620000000000005</v>
      </c>
      <c r="J547" s="2">
        <v>163.00200000000001</v>
      </c>
      <c r="K547" s="12">
        <v>43543</v>
      </c>
      <c r="L547" s="5">
        <v>0.56944444444444442</v>
      </c>
      <c r="M547" t="s">
        <v>22</v>
      </c>
      <c r="N547" s="2">
        <v>155.24</v>
      </c>
      <c r="O547" s="2">
        <v>7.7619999999999996</v>
      </c>
      <c r="P547" s="3">
        <v>4.9000000000000004</v>
      </c>
      <c r="Q547" s="4">
        <f>MONTH(Tabla1[[#This Row],[Fecha]])</f>
        <v>3</v>
      </c>
    </row>
    <row r="548" spans="1:17" x14ac:dyDescent="0.25">
      <c r="A548" t="s">
        <v>581</v>
      </c>
      <c r="B548" t="s">
        <v>17</v>
      </c>
      <c r="C548" t="s">
        <v>18</v>
      </c>
      <c r="D548" t="s">
        <v>26</v>
      </c>
      <c r="E548" t="s">
        <v>20</v>
      </c>
      <c r="F548" t="s">
        <v>45</v>
      </c>
      <c r="G548" s="2">
        <v>29.42</v>
      </c>
      <c r="H548" s="4">
        <v>10</v>
      </c>
      <c r="I548" s="2">
        <v>14.710000000000003</v>
      </c>
      <c r="J548" s="2">
        <v>308.91000000000003</v>
      </c>
      <c r="K548" s="12">
        <v>43477</v>
      </c>
      <c r="L548" s="5">
        <v>0.68263888888888891</v>
      </c>
      <c r="M548" t="s">
        <v>22</v>
      </c>
      <c r="N548" s="2">
        <v>294.2</v>
      </c>
      <c r="O548" s="2">
        <v>14.71</v>
      </c>
      <c r="P548" s="3">
        <v>8.9</v>
      </c>
      <c r="Q548" s="4">
        <f>MONTH(Tabla1[[#This Row],[Fecha]])</f>
        <v>1</v>
      </c>
    </row>
    <row r="549" spans="1:17" x14ac:dyDescent="0.25">
      <c r="A549" t="s">
        <v>582</v>
      </c>
      <c r="B549" t="s">
        <v>17</v>
      </c>
      <c r="C549" t="s">
        <v>18</v>
      </c>
      <c r="D549" t="s">
        <v>26</v>
      </c>
      <c r="E549" t="s">
        <v>30</v>
      </c>
      <c r="F549" t="s">
        <v>35</v>
      </c>
      <c r="G549" s="2">
        <v>60.95</v>
      </c>
      <c r="H549" s="4">
        <v>9</v>
      </c>
      <c r="I549" s="2">
        <v>27.427500000000006</v>
      </c>
      <c r="J549" s="2">
        <v>575.97749999999996</v>
      </c>
      <c r="K549" s="12">
        <v>43472</v>
      </c>
      <c r="L549" s="5">
        <v>0.50555555555555554</v>
      </c>
      <c r="M549" t="s">
        <v>32</v>
      </c>
      <c r="N549" s="2">
        <v>548.54999999999995</v>
      </c>
      <c r="O549" s="2">
        <v>27.427499999999998</v>
      </c>
      <c r="P549" s="3">
        <v>6</v>
      </c>
      <c r="Q549" s="4">
        <f>MONTH(Tabla1[[#This Row],[Fecha]])</f>
        <v>1</v>
      </c>
    </row>
    <row r="550" spans="1:17" x14ac:dyDescent="0.25">
      <c r="A550" t="s">
        <v>583</v>
      </c>
      <c r="B550" t="s">
        <v>41</v>
      </c>
      <c r="C550" t="s">
        <v>42</v>
      </c>
      <c r="D550" t="s">
        <v>26</v>
      </c>
      <c r="E550" t="s">
        <v>20</v>
      </c>
      <c r="F550" t="s">
        <v>35</v>
      </c>
      <c r="G550" s="2">
        <v>51.54</v>
      </c>
      <c r="H550" s="4">
        <v>5</v>
      </c>
      <c r="I550" s="2">
        <v>12.885</v>
      </c>
      <c r="J550" s="2">
        <v>270.58499999999998</v>
      </c>
      <c r="K550" s="12">
        <v>43491</v>
      </c>
      <c r="L550" s="5">
        <v>0.73958333333333337</v>
      </c>
      <c r="M550" t="s">
        <v>28</v>
      </c>
      <c r="N550" s="2">
        <v>257.7</v>
      </c>
      <c r="O550" s="2">
        <v>12.885</v>
      </c>
      <c r="P550" s="3">
        <v>4.2</v>
      </c>
      <c r="Q550" s="4">
        <f>MONTH(Tabla1[[#This Row],[Fecha]])</f>
        <v>1</v>
      </c>
    </row>
    <row r="551" spans="1:17" x14ac:dyDescent="0.25">
      <c r="A551" t="s">
        <v>584</v>
      </c>
      <c r="B551" t="s">
        <v>17</v>
      </c>
      <c r="C551" t="s">
        <v>18</v>
      </c>
      <c r="D551" t="s">
        <v>26</v>
      </c>
      <c r="E551" t="s">
        <v>20</v>
      </c>
      <c r="F551" t="s">
        <v>27</v>
      </c>
      <c r="G551" s="2">
        <v>66.06</v>
      </c>
      <c r="H551" s="4">
        <v>6</v>
      </c>
      <c r="I551" s="2">
        <v>19.818000000000001</v>
      </c>
      <c r="J551" s="2">
        <v>416.178</v>
      </c>
      <c r="K551" s="12">
        <v>43488</v>
      </c>
      <c r="L551" s="5">
        <v>0.43611111111111112</v>
      </c>
      <c r="M551" t="s">
        <v>28</v>
      </c>
      <c r="N551" s="2">
        <v>396.36</v>
      </c>
      <c r="O551" s="2">
        <v>19.818000000000001</v>
      </c>
      <c r="P551" s="3">
        <v>7.3</v>
      </c>
      <c r="Q551" s="4">
        <f>MONTH(Tabla1[[#This Row],[Fecha]])</f>
        <v>1</v>
      </c>
    </row>
    <row r="552" spans="1:17" x14ac:dyDescent="0.25">
      <c r="A552" t="s">
        <v>585</v>
      </c>
      <c r="B552" t="s">
        <v>41</v>
      </c>
      <c r="C552" t="s">
        <v>42</v>
      </c>
      <c r="D552" t="s">
        <v>26</v>
      </c>
      <c r="E552" t="s">
        <v>30</v>
      </c>
      <c r="F552" t="s">
        <v>45</v>
      </c>
      <c r="G552" s="2">
        <v>57.27</v>
      </c>
      <c r="H552" s="4">
        <v>3</v>
      </c>
      <c r="I552" s="2">
        <v>8.5905000000000005</v>
      </c>
      <c r="J552" s="2">
        <v>180.40049999999999</v>
      </c>
      <c r="K552" s="12">
        <v>43505</v>
      </c>
      <c r="L552" s="5">
        <v>0.85486111111111107</v>
      </c>
      <c r="M552" t="s">
        <v>22</v>
      </c>
      <c r="N552" s="2">
        <v>171.81</v>
      </c>
      <c r="O552" s="2">
        <v>8.5905000000000005</v>
      </c>
      <c r="P552" s="3">
        <v>6.5</v>
      </c>
      <c r="Q552" s="4">
        <f>MONTH(Tabla1[[#This Row],[Fecha]])</f>
        <v>2</v>
      </c>
    </row>
    <row r="553" spans="1:17" x14ac:dyDescent="0.25">
      <c r="A553" t="s">
        <v>586</v>
      </c>
      <c r="B553" t="s">
        <v>41</v>
      </c>
      <c r="C553" t="s">
        <v>42</v>
      </c>
      <c r="D553" t="s">
        <v>26</v>
      </c>
      <c r="E553" t="s">
        <v>20</v>
      </c>
      <c r="F553" t="s">
        <v>45</v>
      </c>
      <c r="G553" s="2">
        <v>54.31</v>
      </c>
      <c r="H553" s="4">
        <v>9</v>
      </c>
      <c r="I553" s="2">
        <v>24.439500000000002</v>
      </c>
      <c r="J553" s="2">
        <v>513.22950000000003</v>
      </c>
      <c r="K553" s="12">
        <v>43518</v>
      </c>
      <c r="L553" s="5">
        <v>0.45069444444444445</v>
      </c>
      <c r="M553" t="s">
        <v>28</v>
      </c>
      <c r="N553" s="2">
        <v>488.79</v>
      </c>
      <c r="O553" s="2">
        <v>24.439499999999999</v>
      </c>
      <c r="P553" s="3">
        <v>8.9</v>
      </c>
      <c r="Q553" s="4">
        <f>MONTH(Tabla1[[#This Row],[Fecha]])</f>
        <v>2</v>
      </c>
    </row>
    <row r="554" spans="1:17" x14ac:dyDescent="0.25">
      <c r="A554" t="s">
        <v>587</v>
      </c>
      <c r="B554" t="s">
        <v>41</v>
      </c>
      <c r="C554" t="s">
        <v>42</v>
      </c>
      <c r="D554" t="s">
        <v>26</v>
      </c>
      <c r="E554" t="s">
        <v>20</v>
      </c>
      <c r="F554" t="s">
        <v>21</v>
      </c>
      <c r="G554" s="2">
        <v>58.24</v>
      </c>
      <c r="H554" s="4">
        <v>9</v>
      </c>
      <c r="I554" s="2">
        <v>26.207999999999998</v>
      </c>
      <c r="J554" s="2">
        <v>550.36800000000005</v>
      </c>
      <c r="K554" s="12">
        <v>43501</v>
      </c>
      <c r="L554" s="5">
        <v>0.52361111111111114</v>
      </c>
      <c r="M554" t="s">
        <v>28</v>
      </c>
      <c r="N554" s="2">
        <v>524.16</v>
      </c>
      <c r="O554" s="2">
        <v>26.207999999999998</v>
      </c>
      <c r="P554" s="3">
        <v>9.6999999999999993</v>
      </c>
      <c r="Q554" s="4">
        <f>MONTH(Tabla1[[#This Row],[Fecha]])</f>
        <v>2</v>
      </c>
    </row>
    <row r="555" spans="1:17" x14ac:dyDescent="0.25">
      <c r="A555" t="s">
        <v>588</v>
      </c>
      <c r="B555" t="s">
        <v>24</v>
      </c>
      <c r="C555" t="s">
        <v>25</v>
      </c>
      <c r="D555" t="s">
        <v>26</v>
      </c>
      <c r="E555" t="s">
        <v>30</v>
      </c>
      <c r="F555" t="s">
        <v>27</v>
      </c>
      <c r="G555" s="2">
        <v>22.21</v>
      </c>
      <c r="H555" s="4">
        <v>6</v>
      </c>
      <c r="I555" s="2">
        <v>6.6630000000000003</v>
      </c>
      <c r="J555" s="2">
        <v>139.923</v>
      </c>
      <c r="K555" s="12">
        <v>43531</v>
      </c>
      <c r="L555" s="5">
        <v>0.43263888888888885</v>
      </c>
      <c r="M555" t="s">
        <v>32</v>
      </c>
      <c r="N555" s="2">
        <v>133.26</v>
      </c>
      <c r="O555" s="2">
        <v>6.6630000000000003</v>
      </c>
      <c r="P555" s="3">
        <v>8.6</v>
      </c>
      <c r="Q555" s="4">
        <f>MONTH(Tabla1[[#This Row],[Fecha]])</f>
        <v>3</v>
      </c>
    </row>
    <row r="556" spans="1:17" x14ac:dyDescent="0.25">
      <c r="A556" t="s">
        <v>589</v>
      </c>
      <c r="B556" t="s">
        <v>17</v>
      </c>
      <c r="C556" t="s">
        <v>18</v>
      </c>
      <c r="D556" t="s">
        <v>19</v>
      </c>
      <c r="E556" t="s">
        <v>30</v>
      </c>
      <c r="F556" t="s">
        <v>27</v>
      </c>
      <c r="G556" s="2">
        <v>19.32</v>
      </c>
      <c r="H556" s="4">
        <v>7</v>
      </c>
      <c r="I556" s="2">
        <v>6.7620000000000005</v>
      </c>
      <c r="J556" s="2">
        <v>142.00200000000001</v>
      </c>
      <c r="K556" s="12">
        <v>43549</v>
      </c>
      <c r="L556" s="5">
        <v>0.78541666666666676</v>
      </c>
      <c r="M556" t="s">
        <v>28</v>
      </c>
      <c r="N556" s="2">
        <v>135.24</v>
      </c>
      <c r="O556" s="2">
        <v>6.7619999999999996</v>
      </c>
      <c r="P556" s="3">
        <v>6.9</v>
      </c>
      <c r="Q556" s="4">
        <f>MONTH(Tabla1[[#This Row],[Fecha]])</f>
        <v>3</v>
      </c>
    </row>
    <row r="557" spans="1:17" x14ac:dyDescent="0.25">
      <c r="A557" t="s">
        <v>590</v>
      </c>
      <c r="B557" t="s">
        <v>41</v>
      </c>
      <c r="C557" t="s">
        <v>42</v>
      </c>
      <c r="D557" t="s">
        <v>26</v>
      </c>
      <c r="E557" t="s">
        <v>30</v>
      </c>
      <c r="F557" t="s">
        <v>31</v>
      </c>
      <c r="G557" s="2">
        <v>37.479999999999997</v>
      </c>
      <c r="H557" s="4">
        <v>3</v>
      </c>
      <c r="I557" s="2">
        <v>5.6219999999999999</v>
      </c>
      <c r="J557" s="2">
        <v>118.062</v>
      </c>
      <c r="K557" s="12">
        <v>43485</v>
      </c>
      <c r="L557" s="5">
        <v>0.57291666666666663</v>
      </c>
      <c r="M557" t="s">
        <v>32</v>
      </c>
      <c r="N557" s="2">
        <v>112.44</v>
      </c>
      <c r="O557" s="2">
        <v>5.6219999999999999</v>
      </c>
      <c r="P557" s="3">
        <v>7.7</v>
      </c>
      <c r="Q557" s="4">
        <f>MONTH(Tabla1[[#This Row],[Fecha]])</f>
        <v>1</v>
      </c>
    </row>
    <row r="558" spans="1:17" x14ac:dyDescent="0.25">
      <c r="A558" t="s">
        <v>591</v>
      </c>
      <c r="B558" t="s">
        <v>41</v>
      </c>
      <c r="C558" t="s">
        <v>42</v>
      </c>
      <c r="D558" t="s">
        <v>19</v>
      </c>
      <c r="E558" t="s">
        <v>20</v>
      </c>
      <c r="F558" t="s">
        <v>45</v>
      </c>
      <c r="G558" s="2">
        <v>72.040000000000006</v>
      </c>
      <c r="H558" s="4">
        <v>2</v>
      </c>
      <c r="I558" s="2">
        <v>7.2040000000000006</v>
      </c>
      <c r="J558" s="2">
        <v>151.28399999999999</v>
      </c>
      <c r="K558" s="12">
        <v>43500</v>
      </c>
      <c r="L558" s="5">
        <v>0.81805555555555554</v>
      </c>
      <c r="M558" t="s">
        <v>28</v>
      </c>
      <c r="N558" s="2">
        <v>144.08000000000001</v>
      </c>
      <c r="O558" s="2">
        <v>7.2039999999999997</v>
      </c>
      <c r="P558" s="3">
        <v>9.5</v>
      </c>
      <c r="Q558" s="4">
        <f>MONTH(Tabla1[[#This Row],[Fecha]])</f>
        <v>2</v>
      </c>
    </row>
    <row r="559" spans="1:17" x14ac:dyDescent="0.25">
      <c r="A559" t="s">
        <v>592</v>
      </c>
      <c r="B559" t="s">
        <v>24</v>
      </c>
      <c r="C559" t="s">
        <v>25</v>
      </c>
      <c r="D559" t="s">
        <v>19</v>
      </c>
      <c r="E559" t="s">
        <v>20</v>
      </c>
      <c r="F559" t="s">
        <v>43</v>
      </c>
      <c r="G559" s="2">
        <v>98.52</v>
      </c>
      <c r="H559" s="4">
        <v>10</v>
      </c>
      <c r="I559" s="2">
        <v>49.26</v>
      </c>
      <c r="J559" s="2">
        <v>1034.46</v>
      </c>
      <c r="K559" s="12">
        <v>43495</v>
      </c>
      <c r="L559" s="5">
        <v>0.84930555555555554</v>
      </c>
      <c r="M559" t="s">
        <v>22</v>
      </c>
      <c r="N559" s="2">
        <v>985.2</v>
      </c>
      <c r="O559" s="2">
        <v>49.26</v>
      </c>
      <c r="P559" s="3">
        <v>4.5</v>
      </c>
      <c r="Q559" s="4">
        <f>MONTH(Tabla1[[#This Row],[Fecha]])</f>
        <v>1</v>
      </c>
    </row>
    <row r="560" spans="1:17" x14ac:dyDescent="0.25">
      <c r="A560" t="s">
        <v>593</v>
      </c>
      <c r="B560" t="s">
        <v>17</v>
      </c>
      <c r="C560" t="s">
        <v>18</v>
      </c>
      <c r="D560" t="s">
        <v>19</v>
      </c>
      <c r="E560" t="s">
        <v>30</v>
      </c>
      <c r="F560" t="s">
        <v>43</v>
      </c>
      <c r="G560" s="2">
        <v>41.66</v>
      </c>
      <c r="H560" s="4">
        <v>6</v>
      </c>
      <c r="I560" s="2">
        <v>12.497999999999999</v>
      </c>
      <c r="J560" s="2">
        <v>262.45800000000003</v>
      </c>
      <c r="K560" s="12">
        <v>43467</v>
      </c>
      <c r="L560" s="5">
        <v>0.64166666666666672</v>
      </c>
      <c r="M560" t="s">
        <v>22</v>
      </c>
      <c r="N560" s="2">
        <v>249.96</v>
      </c>
      <c r="O560" s="2">
        <v>12.497999999999999</v>
      </c>
      <c r="P560" s="3">
        <v>5.6</v>
      </c>
      <c r="Q560" s="4">
        <f>MONTH(Tabla1[[#This Row],[Fecha]])</f>
        <v>1</v>
      </c>
    </row>
    <row r="561" spans="1:17" x14ac:dyDescent="0.25">
      <c r="A561" t="s">
        <v>594</v>
      </c>
      <c r="B561" t="s">
        <v>17</v>
      </c>
      <c r="C561" t="s">
        <v>18</v>
      </c>
      <c r="D561" t="s">
        <v>19</v>
      </c>
      <c r="E561" t="s">
        <v>20</v>
      </c>
      <c r="F561" t="s">
        <v>31</v>
      </c>
      <c r="G561" s="2">
        <v>72.42</v>
      </c>
      <c r="H561" s="4">
        <v>3</v>
      </c>
      <c r="I561" s="2">
        <v>10.863</v>
      </c>
      <c r="J561" s="2">
        <v>228.12299999999999</v>
      </c>
      <c r="K561" s="12">
        <v>43553</v>
      </c>
      <c r="L561" s="5">
        <v>0.70416666666666661</v>
      </c>
      <c r="M561" t="s">
        <v>22</v>
      </c>
      <c r="N561" s="2">
        <v>217.26</v>
      </c>
      <c r="O561" s="2">
        <v>10.863</v>
      </c>
      <c r="P561" s="3">
        <v>8.1999999999999993</v>
      </c>
      <c r="Q561" s="4">
        <f>MONTH(Tabla1[[#This Row],[Fecha]])</f>
        <v>3</v>
      </c>
    </row>
    <row r="562" spans="1:17" x14ac:dyDescent="0.25">
      <c r="A562" t="s">
        <v>595</v>
      </c>
      <c r="B562" t="s">
        <v>41</v>
      </c>
      <c r="C562" t="s">
        <v>42</v>
      </c>
      <c r="D562" t="s">
        <v>26</v>
      </c>
      <c r="E562" t="s">
        <v>30</v>
      </c>
      <c r="F562" t="s">
        <v>27</v>
      </c>
      <c r="G562" s="2">
        <v>21.58</v>
      </c>
      <c r="H562" s="4">
        <v>9</v>
      </c>
      <c r="I562" s="2">
        <v>9.7109999999999985</v>
      </c>
      <c r="J562" s="2">
        <v>203.93100000000001</v>
      </c>
      <c r="K562" s="12">
        <v>43538</v>
      </c>
      <c r="L562" s="5">
        <v>0.52222222222222225</v>
      </c>
      <c r="M562" t="s">
        <v>28</v>
      </c>
      <c r="N562" s="2">
        <v>194.22</v>
      </c>
      <c r="O562" s="2">
        <v>9.7110000000000003</v>
      </c>
      <c r="P562" s="3">
        <v>7.3</v>
      </c>
      <c r="Q562" s="4">
        <f>MONTH(Tabla1[[#This Row],[Fecha]])</f>
        <v>3</v>
      </c>
    </row>
    <row r="563" spans="1:17" x14ac:dyDescent="0.25">
      <c r="A563" t="s">
        <v>596</v>
      </c>
      <c r="B563" t="s">
        <v>24</v>
      </c>
      <c r="C563" t="s">
        <v>25</v>
      </c>
      <c r="D563" t="s">
        <v>26</v>
      </c>
      <c r="E563" t="s">
        <v>30</v>
      </c>
      <c r="F563" t="s">
        <v>43</v>
      </c>
      <c r="G563" s="2">
        <v>89.2</v>
      </c>
      <c r="H563" s="4">
        <v>10</v>
      </c>
      <c r="I563" s="2">
        <v>44.6</v>
      </c>
      <c r="J563" s="2">
        <v>936.6</v>
      </c>
      <c r="K563" s="12">
        <v>43507</v>
      </c>
      <c r="L563" s="5">
        <v>0.65416666666666667</v>
      </c>
      <c r="M563" t="s">
        <v>32</v>
      </c>
      <c r="N563" s="2">
        <v>892</v>
      </c>
      <c r="O563" s="2">
        <v>44.6</v>
      </c>
      <c r="P563" s="3">
        <v>4.4000000000000004</v>
      </c>
      <c r="Q563" s="4">
        <f>MONTH(Tabla1[[#This Row],[Fecha]])</f>
        <v>2</v>
      </c>
    </row>
    <row r="564" spans="1:17" x14ac:dyDescent="0.25">
      <c r="A564" t="s">
        <v>597</v>
      </c>
      <c r="B564" t="s">
        <v>41</v>
      </c>
      <c r="C564" t="s">
        <v>42</v>
      </c>
      <c r="D564" t="s">
        <v>26</v>
      </c>
      <c r="E564" t="s">
        <v>20</v>
      </c>
      <c r="F564" t="s">
        <v>27</v>
      </c>
      <c r="G564" s="2">
        <v>42.42</v>
      </c>
      <c r="H564" s="4">
        <v>8</v>
      </c>
      <c r="I564" s="2">
        <v>16.968</v>
      </c>
      <c r="J564" s="2">
        <v>356.32799999999997</v>
      </c>
      <c r="K564" s="12">
        <v>43495</v>
      </c>
      <c r="L564" s="5">
        <v>0.58194444444444449</v>
      </c>
      <c r="M564" t="s">
        <v>22</v>
      </c>
      <c r="N564" s="2">
        <v>339.36</v>
      </c>
      <c r="O564" s="2">
        <v>16.968</v>
      </c>
      <c r="P564" s="3">
        <v>5.7</v>
      </c>
      <c r="Q564" s="4">
        <f>MONTH(Tabla1[[#This Row],[Fecha]])</f>
        <v>1</v>
      </c>
    </row>
    <row r="565" spans="1:17" x14ac:dyDescent="0.25">
      <c r="A565" t="s">
        <v>598</v>
      </c>
      <c r="B565" t="s">
        <v>17</v>
      </c>
      <c r="C565" t="s">
        <v>18</v>
      </c>
      <c r="D565" t="s">
        <v>19</v>
      </c>
      <c r="E565" t="s">
        <v>30</v>
      </c>
      <c r="F565" t="s">
        <v>27</v>
      </c>
      <c r="G565" s="2">
        <v>74.510000000000005</v>
      </c>
      <c r="H565" s="4">
        <v>6</v>
      </c>
      <c r="I565" s="2">
        <v>22.353000000000005</v>
      </c>
      <c r="J565" s="2">
        <v>469.41300000000001</v>
      </c>
      <c r="K565" s="12">
        <v>43544</v>
      </c>
      <c r="L565" s="5">
        <v>0.63055555555555554</v>
      </c>
      <c r="M565" t="s">
        <v>22</v>
      </c>
      <c r="N565" s="2">
        <v>447.06</v>
      </c>
      <c r="O565" s="2">
        <v>22.353000000000002</v>
      </c>
      <c r="P565" s="3">
        <v>5</v>
      </c>
      <c r="Q565" s="4">
        <f>MONTH(Tabla1[[#This Row],[Fecha]])</f>
        <v>3</v>
      </c>
    </row>
    <row r="566" spans="1:17" x14ac:dyDescent="0.25">
      <c r="A566" t="s">
        <v>599</v>
      </c>
      <c r="B566" t="s">
        <v>41</v>
      </c>
      <c r="C566" t="s">
        <v>42</v>
      </c>
      <c r="D566" t="s">
        <v>26</v>
      </c>
      <c r="E566" t="s">
        <v>30</v>
      </c>
      <c r="F566" t="s">
        <v>45</v>
      </c>
      <c r="G566" s="2">
        <v>99.25</v>
      </c>
      <c r="H566" s="4">
        <v>2</v>
      </c>
      <c r="I566" s="2">
        <v>9.9250000000000007</v>
      </c>
      <c r="J566" s="2">
        <v>208.42500000000001</v>
      </c>
      <c r="K566" s="12">
        <v>43544</v>
      </c>
      <c r="L566" s="5">
        <v>0.54305555555555551</v>
      </c>
      <c r="M566" t="s">
        <v>28</v>
      </c>
      <c r="N566" s="2">
        <v>198.5</v>
      </c>
      <c r="O566" s="2">
        <v>9.9250000000000007</v>
      </c>
      <c r="P566" s="3">
        <v>9</v>
      </c>
      <c r="Q566" s="4">
        <f>MONTH(Tabla1[[#This Row],[Fecha]])</f>
        <v>3</v>
      </c>
    </row>
    <row r="567" spans="1:17" x14ac:dyDescent="0.25">
      <c r="A567" t="s">
        <v>600</v>
      </c>
      <c r="B567" t="s">
        <v>17</v>
      </c>
      <c r="C567" t="s">
        <v>18</v>
      </c>
      <c r="D567" t="s">
        <v>26</v>
      </c>
      <c r="E567" t="s">
        <v>20</v>
      </c>
      <c r="F567" t="s">
        <v>43</v>
      </c>
      <c r="G567" s="2">
        <v>81.209999999999994</v>
      </c>
      <c r="H567" s="4">
        <v>10</v>
      </c>
      <c r="I567" s="2">
        <v>40.604999999999997</v>
      </c>
      <c r="J567" s="2">
        <v>852.70500000000004</v>
      </c>
      <c r="K567" s="12">
        <v>43482</v>
      </c>
      <c r="L567" s="5">
        <v>0.54236111111111118</v>
      </c>
      <c r="M567" t="s">
        <v>32</v>
      </c>
      <c r="N567" s="2">
        <v>812.1</v>
      </c>
      <c r="O567" s="2">
        <v>40.604999999999997</v>
      </c>
      <c r="P567" s="3">
        <v>6.3</v>
      </c>
      <c r="Q567" s="4">
        <f>MONTH(Tabla1[[#This Row],[Fecha]])</f>
        <v>1</v>
      </c>
    </row>
    <row r="568" spans="1:17" x14ac:dyDescent="0.25">
      <c r="A568" t="s">
        <v>601</v>
      </c>
      <c r="B568" t="s">
        <v>24</v>
      </c>
      <c r="C568" t="s">
        <v>25</v>
      </c>
      <c r="D568" t="s">
        <v>26</v>
      </c>
      <c r="E568" t="s">
        <v>20</v>
      </c>
      <c r="F568" t="s">
        <v>35</v>
      </c>
      <c r="G568" s="2">
        <v>49.33</v>
      </c>
      <c r="H568" s="4">
        <v>10</v>
      </c>
      <c r="I568" s="2">
        <v>24.664999999999999</v>
      </c>
      <c r="J568" s="2">
        <v>517.96500000000003</v>
      </c>
      <c r="K568" s="12">
        <v>43499</v>
      </c>
      <c r="L568" s="5">
        <v>0.69444444444444453</v>
      </c>
      <c r="M568" t="s">
        <v>32</v>
      </c>
      <c r="N568" s="2">
        <v>493.3</v>
      </c>
      <c r="O568" s="2">
        <v>24.664999999999999</v>
      </c>
      <c r="P568" s="3">
        <v>9.4</v>
      </c>
      <c r="Q568" s="4">
        <f>MONTH(Tabla1[[#This Row],[Fecha]])</f>
        <v>2</v>
      </c>
    </row>
    <row r="569" spans="1:17" x14ac:dyDescent="0.25">
      <c r="A569" t="s">
        <v>602</v>
      </c>
      <c r="B569" t="s">
        <v>17</v>
      </c>
      <c r="C569" t="s">
        <v>18</v>
      </c>
      <c r="D569" t="s">
        <v>26</v>
      </c>
      <c r="E569" t="s">
        <v>20</v>
      </c>
      <c r="F569" t="s">
        <v>45</v>
      </c>
      <c r="G569" s="2">
        <v>65.739999999999995</v>
      </c>
      <c r="H569" s="4">
        <v>9</v>
      </c>
      <c r="I569" s="2">
        <v>29.582999999999998</v>
      </c>
      <c r="J569" s="2">
        <v>621.24300000000005</v>
      </c>
      <c r="K569" s="12">
        <v>43466</v>
      </c>
      <c r="L569" s="5">
        <v>0.57986111111111105</v>
      </c>
      <c r="M569" t="s">
        <v>28</v>
      </c>
      <c r="N569" s="2">
        <v>591.66</v>
      </c>
      <c r="O569" s="2">
        <v>29.582999999999998</v>
      </c>
      <c r="P569" s="3">
        <v>7.7</v>
      </c>
      <c r="Q569" s="4">
        <f>MONTH(Tabla1[[#This Row],[Fecha]])</f>
        <v>1</v>
      </c>
    </row>
    <row r="570" spans="1:17" x14ac:dyDescent="0.25">
      <c r="A570" t="s">
        <v>603</v>
      </c>
      <c r="B570" t="s">
        <v>41</v>
      </c>
      <c r="C570" t="s">
        <v>42</v>
      </c>
      <c r="D570" t="s">
        <v>26</v>
      </c>
      <c r="E570" t="s">
        <v>20</v>
      </c>
      <c r="F570" t="s">
        <v>45</v>
      </c>
      <c r="G570" s="2">
        <v>79.86</v>
      </c>
      <c r="H570" s="4">
        <v>7</v>
      </c>
      <c r="I570" s="2">
        <v>27.951000000000001</v>
      </c>
      <c r="J570" s="2">
        <v>586.971</v>
      </c>
      <c r="K570" s="12">
        <v>43475</v>
      </c>
      <c r="L570" s="5">
        <v>0.43958333333333338</v>
      </c>
      <c r="M570" t="s">
        <v>32</v>
      </c>
      <c r="N570" s="2">
        <v>559.02</v>
      </c>
      <c r="O570" s="2">
        <v>27.951000000000001</v>
      </c>
      <c r="P570" s="3">
        <v>5.5</v>
      </c>
      <c r="Q570" s="4">
        <f>MONTH(Tabla1[[#This Row],[Fecha]])</f>
        <v>1</v>
      </c>
    </row>
    <row r="571" spans="1:17" x14ac:dyDescent="0.25">
      <c r="A571" t="s">
        <v>604</v>
      </c>
      <c r="B571" t="s">
        <v>24</v>
      </c>
      <c r="C571" t="s">
        <v>25</v>
      </c>
      <c r="D571" t="s">
        <v>26</v>
      </c>
      <c r="E571" t="s">
        <v>20</v>
      </c>
      <c r="F571" t="s">
        <v>35</v>
      </c>
      <c r="G571" s="2">
        <v>73.98</v>
      </c>
      <c r="H571" s="4">
        <v>7</v>
      </c>
      <c r="I571" s="2">
        <v>25.893000000000001</v>
      </c>
      <c r="J571" s="2">
        <v>543.75300000000004</v>
      </c>
      <c r="K571" s="12">
        <v>43526</v>
      </c>
      <c r="L571" s="5">
        <v>0.6958333333333333</v>
      </c>
      <c r="M571" t="s">
        <v>22</v>
      </c>
      <c r="N571" s="2">
        <v>517.86</v>
      </c>
      <c r="O571" s="2">
        <v>25.893000000000001</v>
      </c>
      <c r="P571" s="3">
        <v>4.0999999999999996</v>
      </c>
      <c r="Q571" s="4">
        <f>MONTH(Tabla1[[#This Row],[Fecha]])</f>
        <v>3</v>
      </c>
    </row>
    <row r="572" spans="1:17" x14ac:dyDescent="0.25">
      <c r="A572" t="s">
        <v>605</v>
      </c>
      <c r="B572" t="s">
        <v>41</v>
      </c>
      <c r="C572" t="s">
        <v>42</v>
      </c>
      <c r="D572" t="s">
        <v>19</v>
      </c>
      <c r="E572" t="s">
        <v>20</v>
      </c>
      <c r="F572" t="s">
        <v>31</v>
      </c>
      <c r="G572" s="2">
        <v>82.04</v>
      </c>
      <c r="H572" s="4">
        <v>5</v>
      </c>
      <c r="I572" s="2">
        <v>20.510000000000005</v>
      </c>
      <c r="J572" s="2">
        <v>430.71</v>
      </c>
      <c r="K572" s="12">
        <v>43521</v>
      </c>
      <c r="L572" s="5">
        <v>0.71944444444444444</v>
      </c>
      <c r="M572" t="s">
        <v>32</v>
      </c>
      <c r="N572" s="2">
        <v>410.2</v>
      </c>
      <c r="O572" s="2">
        <v>20.51</v>
      </c>
      <c r="P572" s="3">
        <v>7.6</v>
      </c>
      <c r="Q572" s="4">
        <f>MONTH(Tabla1[[#This Row],[Fecha]])</f>
        <v>2</v>
      </c>
    </row>
    <row r="573" spans="1:17" x14ac:dyDescent="0.25">
      <c r="A573" t="s">
        <v>606</v>
      </c>
      <c r="B573" t="s">
        <v>41</v>
      </c>
      <c r="C573" t="s">
        <v>42</v>
      </c>
      <c r="D573" t="s">
        <v>19</v>
      </c>
      <c r="E573" t="s">
        <v>30</v>
      </c>
      <c r="F573" t="s">
        <v>35</v>
      </c>
      <c r="G573" s="2">
        <v>26.67</v>
      </c>
      <c r="H573" s="4">
        <v>10</v>
      </c>
      <c r="I573" s="2">
        <v>13.335000000000003</v>
      </c>
      <c r="J573" s="2">
        <v>280.03500000000003</v>
      </c>
      <c r="K573" s="12">
        <v>43494</v>
      </c>
      <c r="L573" s="5">
        <v>0.4916666666666667</v>
      </c>
      <c r="M573" t="s">
        <v>28</v>
      </c>
      <c r="N573" s="2">
        <v>266.7</v>
      </c>
      <c r="O573" s="2">
        <v>13.335000000000001</v>
      </c>
      <c r="P573" s="3">
        <v>8.6</v>
      </c>
      <c r="Q573" s="4">
        <f>MONTH(Tabla1[[#This Row],[Fecha]])</f>
        <v>1</v>
      </c>
    </row>
    <row r="574" spans="1:17" x14ac:dyDescent="0.25">
      <c r="A574" t="s">
        <v>607</v>
      </c>
      <c r="B574" t="s">
        <v>17</v>
      </c>
      <c r="C574" t="s">
        <v>18</v>
      </c>
      <c r="D574" t="s">
        <v>19</v>
      </c>
      <c r="E574" t="s">
        <v>30</v>
      </c>
      <c r="F574" t="s">
        <v>43</v>
      </c>
      <c r="G574" s="2">
        <v>10.130000000000001</v>
      </c>
      <c r="H574" s="4">
        <v>7</v>
      </c>
      <c r="I574" s="2">
        <v>3.5455000000000005</v>
      </c>
      <c r="J574" s="2">
        <v>74.455500000000001</v>
      </c>
      <c r="K574" s="12">
        <v>43534</v>
      </c>
      <c r="L574" s="5">
        <v>0.81597222222222221</v>
      </c>
      <c r="M574" t="s">
        <v>22</v>
      </c>
      <c r="N574" s="2">
        <v>70.91</v>
      </c>
      <c r="O574" s="2">
        <v>3.5455000000000001</v>
      </c>
      <c r="P574" s="3">
        <v>8.3000000000000007</v>
      </c>
      <c r="Q574" s="4">
        <f>MONTH(Tabla1[[#This Row],[Fecha]])</f>
        <v>3</v>
      </c>
    </row>
    <row r="575" spans="1:17" x14ac:dyDescent="0.25">
      <c r="A575" t="s">
        <v>608</v>
      </c>
      <c r="B575" t="s">
        <v>41</v>
      </c>
      <c r="C575" t="s">
        <v>42</v>
      </c>
      <c r="D575" t="s">
        <v>26</v>
      </c>
      <c r="E575" t="s">
        <v>30</v>
      </c>
      <c r="F575" t="s">
        <v>43</v>
      </c>
      <c r="G575" s="2">
        <v>72.39</v>
      </c>
      <c r="H575" s="4">
        <v>2</v>
      </c>
      <c r="I575" s="2">
        <v>7.2390000000000008</v>
      </c>
      <c r="J575" s="2">
        <v>152.01900000000001</v>
      </c>
      <c r="K575" s="12">
        <v>43478</v>
      </c>
      <c r="L575" s="5">
        <v>0.82986111111111116</v>
      </c>
      <c r="M575" t="s">
        <v>32</v>
      </c>
      <c r="N575" s="2">
        <v>144.78</v>
      </c>
      <c r="O575" s="2">
        <v>7.2389999999999999</v>
      </c>
      <c r="P575" s="3">
        <v>8.1</v>
      </c>
      <c r="Q575" s="4">
        <f>MONTH(Tabla1[[#This Row],[Fecha]])</f>
        <v>1</v>
      </c>
    </row>
    <row r="576" spans="1:17" x14ac:dyDescent="0.25">
      <c r="A576" t="s">
        <v>609</v>
      </c>
      <c r="B576" t="s">
        <v>17</v>
      </c>
      <c r="C576" t="s">
        <v>18</v>
      </c>
      <c r="D576" t="s">
        <v>26</v>
      </c>
      <c r="E576" t="s">
        <v>30</v>
      </c>
      <c r="F576" t="s">
        <v>35</v>
      </c>
      <c r="G576" s="2">
        <v>85.91</v>
      </c>
      <c r="H576" s="4">
        <v>5</v>
      </c>
      <c r="I576" s="2">
        <v>21.477499999999999</v>
      </c>
      <c r="J576" s="2">
        <v>451.02749999999997</v>
      </c>
      <c r="K576" s="12">
        <v>43546</v>
      </c>
      <c r="L576" s="5">
        <v>0.60625000000000007</v>
      </c>
      <c r="M576" t="s">
        <v>32</v>
      </c>
      <c r="N576" s="2">
        <v>429.55</v>
      </c>
      <c r="O576" s="2">
        <v>21.477499999999999</v>
      </c>
      <c r="P576" s="3">
        <v>8.6</v>
      </c>
      <c r="Q576" s="4">
        <f>MONTH(Tabla1[[#This Row],[Fecha]])</f>
        <v>3</v>
      </c>
    </row>
    <row r="577" spans="1:17" x14ac:dyDescent="0.25">
      <c r="A577" t="s">
        <v>610</v>
      </c>
      <c r="B577" t="s">
        <v>41</v>
      </c>
      <c r="C577" t="s">
        <v>42</v>
      </c>
      <c r="D577" t="s">
        <v>19</v>
      </c>
      <c r="E577" t="s">
        <v>30</v>
      </c>
      <c r="F577" t="s">
        <v>45</v>
      </c>
      <c r="G577" s="2">
        <v>81.31</v>
      </c>
      <c r="H577" s="4">
        <v>7</v>
      </c>
      <c r="I577" s="2">
        <v>28.458500000000004</v>
      </c>
      <c r="J577" s="2">
        <v>597.62850000000003</v>
      </c>
      <c r="K577" s="12">
        <v>43525</v>
      </c>
      <c r="L577" s="5">
        <v>0.8256944444444444</v>
      </c>
      <c r="M577" t="s">
        <v>22</v>
      </c>
      <c r="N577" s="2">
        <v>569.16999999999996</v>
      </c>
      <c r="O577" s="2">
        <v>28.458500000000001</v>
      </c>
      <c r="P577" s="3">
        <v>6.3</v>
      </c>
      <c r="Q577" s="4">
        <f>MONTH(Tabla1[[#This Row],[Fecha]])</f>
        <v>3</v>
      </c>
    </row>
    <row r="578" spans="1:17" x14ac:dyDescent="0.25">
      <c r="A578" t="s">
        <v>611</v>
      </c>
      <c r="B578" t="s">
        <v>41</v>
      </c>
      <c r="C578" t="s">
        <v>42</v>
      </c>
      <c r="D578" t="s">
        <v>26</v>
      </c>
      <c r="E578" t="s">
        <v>30</v>
      </c>
      <c r="F578" t="s">
        <v>43</v>
      </c>
      <c r="G578" s="2">
        <v>60.3</v>
      </c>
      <c r="H578" s="4">
        <v>4</v>
      </c>
      <c r="I578" s="2">
        <v>12.06</v>
      </c>
      <c r="J578" s="2">
        <v>253.26</v>
      </c>
      <c r="K578" s="12">
        <v>43516</v>
      </c>
      <c r="L578" s="5">
        <v>0.77986111111111101</v>
      </c>
      <c r="M578" t="s">
        <v>28</v>
      </c>
      <c r="N578" s="2">
        <v>241.2</v>
      </c>
      <c r="O578" s="2">
        <v>12.06</v>
      </c>
      <c r="P578" s="3">
        <v>5.8</v>
      </c>
      <c r="Q578" s="4">
        <f>MONTH(Tabla1[[#This Row],[Fecha]])</f>
        <v>2</v>
      </c>
    </row>
    <row r="579" spans="1:17" x14ac:dyDescent="0.25">
      <c r="A579" t="s">
        <v>612</v>
      </c>
      <c r="B579" t="s">
        <v>24</v>
      </c>
      <c r="C579" t="s">
        <v>25</v>
      </c>
      <c r="D579" t="s">
        <v>26</v>
      </c>
      <c r="E579" t="s">
        <v>30</v>
      </c>
      <c r="F579" t="s">
        <v>43</v>
      </c>
      <c r="G579" s="2">
        <v>31.77</v>
      </c>
      <c r="H579" s="4">
        <v>4</v>
      </c>
      <c r="I579" s="2">
        <v>6.3540000000000001</v>
      </c>
      <c r="J579" s="2">
        <v>133.434</v>
      </c>
      <c r="K579" s="12">
        <v>43479</v>
      </c>
      <c r="L579" s="5">
        <v>0.61319444444444449</v>
      </c>
      <c r="M579" t="s">
        <v>22</v>
      </c>
      <c r="N579" s="2">
        <v>127.08</v>
      </c>
      <c r="O579" s="2">
        <v>6.3540000000000001</v>
      </c>
      <c r="P579" s="3">
        <v>6.2</v>
      </c>
      <c r="Q579" s="4">
        <f>MONTH(Tabla1[[#This Row],[Fecha]])</f>
        <v>1</v>
      </c>
    </row>
    <row r="580" spans="1:17" x14ac:dyDescent="0.25">
      <c r="A580" t="s">
        <v>613</v>
      </c>
      <c r="B580" t="s">
        <v>17</v>
      </c>
      <c r="C580" t="s">
        <v>18</v>
      </c>
      <c r="D580" t="s">
        <v>26</v>
      </c>
      <c r="E580" t="s">
        <v>20</v>
      </c>
      <c r="F580" t="s">
        <v>21</v>
      </c>
      <c r="G580" s="2">
        <v>64.27</v>
      </c>
      <c r="H580" s="4">
        <v>4</v>
      </c>
      <c r="I580" s="2">
        <v>12.853999999999999</v>
      </c>
      <c r="J580" s="2">
        <v>269.93400000000003</v>
      </c>
      <c r="K580" s="12">
        <v>43550</v>
      </c>
      <c r="L580" s="5">
        <v>0.57916666666666672</v>
      </c>
      <c r="M580" t="s">
        <v>28</v>
      </c>
      <c r="N580" s="2">
        <v>257.08</v>
      </c>
      <c r="O580" s="2">
        <v>12.853999999999999</v>
      </c>
      <c r="P580" s="3">
        <v>7.7</v>
      </c>
      <c r="Q580" s="4">
        <f>MONTH(Tabla1[[#This Row],[Fecha]])</f>
        <v>3</v>
      </c>
    </row>
    <row r="581" spans="1:17" x14ac:dyDescent="0.25">
      <c r="A581" t="s">
        <v>614</v>
      </c>
      <c r="B581" t="s">
        <v>41</v>
      </c>
      <c r="C581" t="s">
        <v>42</v>
      </c>
      <c r="D581" t="s">
        <v>26</v>
      </c>
      <c r="E581" t="s">
        <v>30</v>
      </c>
      <c r="F581" t="s">
        <v>21</v>
      </c>
      <c r="G581" s="2">
        <v>69.510000000000005</v>
      </c>
      <c r="H581" s="4">
        <v>2</v>
      </c>
      <c r="I581" s="2">
        <v>6.9510000000000005</v>
      </c>
      <c r="J581" s="2">
        <v>145.971</v>
      </c>
      <c r="K581" s="12">
        <v>43525</v>
      </c>
      <c r="L581" s="5">
        <v>0.51041666666666663</v>
      </c>
      <c r="M581" t="s">
        <v>22</v>
      </c>
      <c r="N581" s="2">
        <v>139.02000000000001</v>
      </c>
      <c r="O581" s="2">
        <v>6.9509999999999996</v>
      </c>
      <c r="P581" s="3">
        <v>8.1</v>
      </c>
      <c r="Q581" s="4">
        <f>MONTH(Tabla1[[#This Row],[Fecha]])</f>
        <v>3</v>
      </c>
    </row>
    <row r="582" spans="1:17" x14ac:dyDescent="0.25">
      <c r="A582" t="s">
        <v>615</v>
      </c>
      <c r="B582" t="s">
        <v>24</v>
      </c>
      <c r="C582" t="s">
        <v>25</v>
      </c>
      <c r="D582" t="s">
        <v>26</v>
      </c>
      <c r="E582" t="s">
        <v>30</v>
      </c>
      <c r="F582" t="s">
        <v>43</v>
      </c>
      <c r="G582" s="2">
        <v>27.22</v>
      </c>
      <c r="H582" s="4">
        <v>3</v>
      </c>
      <c r="I582" s="2">
        <v>4.0830000000000002</v>
      </c>
      <c r="J582" s="2">
        <v>85.742999999999995</v>
      </c>
      <c r="K582" s="12">
        <v>43472</v>
      </c>
      <c r="L582" s="5">
        <v>0.52569444444444446</v>
      </c>
      <c r="M582" t="s">
        <v>28</v>
      </c>
      <c r="N582" s="2">
        <v>81.66</v>
      </c>
      <c r="O582" s="2">
        <v>4.0830000000000002</v>
      </c>
      <c r="P582" s="3">
        <v>7.3</v>
      </c>
      <c r="Q582" s="4">
        <f>MONTH(Tabla1[[#This Row],[Fecha]])</f>
        <v>1</v>
      </c>
    </row>
    <row r="583" spans="1:17" x14ac:dyDescent="0.25">
      <c r="A583" t="s">
        <v>616</v>
      </c>
      <c r="B583" t="s">
        <v>17</v>
      </c>
      <c r="C583" t="s">
        <v>18</v>
      </c>
      <c r="D583" t="s">
        <v>19</v>
      </c>
      <c r="E583" t="s">
        <v>20</v>
      </c>
      <c r="F583" t="s">
        <v>21</v>
      </c>
      <c r="G583" s="2">
        <v>77.680000000000007</v>
      </c>
      <c r="H583" s="4">
        <v>4</v>
      </c>
      <c r="I583" s="2">
        <v>15.536000000000001</v>
      </c>
      <c r="J583" s="2">
        <v>326.25599999999997</v>
      </c>
      <c r="K583" s="12">
        <v>43497</v>
      </c>
      <c r="L583" s="5">
        <v>0.82916666666666661</v>
      </c>
      <c r="M583" t="s">
        <v>28</v>
      </c>
      <c r="N583" s="2">
        <v>310.72000000000003</v>
      </c>
      <c r="O583" s="2">
        <v>15.536</v>
      </c>
      <c r="P583" s="3">
        <v>8.4</v>
      </c>
      <c r="Q583" s="4">
        <f>MONTH(Tabla1[[#This Row],[Fecha]])</f>
        <v>2</v>
      </c>
    </row>
    <row r="584" spans="1:17" x14ac:dyDescent="0.25">
      <c r="A584" t="s">
        <v>617</v>
      </c>
      <c r="B584" t="s">
        <v>24</v>
      </c>
      <c r="C584" t="s">
        <v>25</v>
      </c>
      <c r="D584" t="s">
        <v>19</v>
      </c>
      <c r="E584" t="s">
        <v>20</v>
      </c>
      <c r="F584" t="s">
        <v>45</v>
      </c>
      <c r="G584" s="2">
        <v>92.98</v>
      </c>
      <c r="H584" s="4">
        <v>2</v>
      </c>
      <c r="I584" s="2">
        <v>9.298</v>
      </c>
      <c r="J584" s="2">
        <v>195.25800000000001</v>
      </c>
      <c r="K584" s="12">
        <v>43509</v>
      </c>
      <c r="L584" s="5">
        <v>0.62916666666666665</v>
      </c>
      <c r="M584" t="s">
        <v>32</v>
      </c>
      <c r="N584" s="2">
        <v>185.96</v>
      </c>
      <c r="O584" s="2">
        <v>9.298</v>
      </c>
      <c r="P584" s="3">
        <v>8</v>
      </c>
      <c r="Q584" s="4">
        <f>MONTH(Tabla1[[#This Row],[Fecha]])</f>
        <v>2</v>
      </c>
    </row>
    <row r="585" spans="1:17" x14ac:dyDescent="0.25">
      <c r="A585" t="s">
        <v>618</v>
      </c>
      <c r="B585" t="s">
        <v>41</v>
      </c>
      <c r="C585" t="s">
        <v>42</v>
      </c>
      <c r="D585" t="s">
        <v>19</v>
      </c>
      <c r="E585" t="s">
        <v>20</v>
      </c>
      <c r="F585" t="s">
        <v>45</v>
      </c>
      <c r="G585" s="2">
        <v>18.079999999999998</v>
      </c>
      <c r="H585" s="4">
        <v>4</v>
      </c>
      <c r="I585" s="2">
        <v>3.6159999999999997</v>
      </c>
      <c r="J585" s="2">
        <v>75.936000000000007</v>
      </c>
      <c r="K585" s="12">
        <v>43479</v>
      </c>
      <c r="L585" s="5">
        <v>0.75208333333333333</v>
      </c>
      <c r="M585" t="s">
        <v>32</v>
      </c>
      <c r="N585" s="2">
        <v>72.319999999999993</v>
      </c>
      <c r="O585" s="2">
        <v>3.6160000000000001</v>
      </c>
      <c r="P585" s="3">
        <v>9.5</v>
      </c>
      <c r="Q585" s="4">
        <f>MONTH(Tabla1[[#This Row],[Fecha]])</f>
        <v>1</v>
      </c>
    </row>
    <row r="586" spans="1:17" x14ac:dyDescent="0.25">
      <c r="A586" t="s">
        <v>619</v>
      </c>
      <c r="B586" t="s">
        <v>41</v>
      </c>
      <c r="C586" t="s">
        <v>42</v>
      </c>
      <c r="D586" t="s">
        <v>26</v>
      </c>
      <c r="E586" t="s">
        <v>30</v>
      </c>
      <c r="F586" t="s">
        <v>35</v>
      </c>
      <c r="G586" s="2">
        <v>63.06</v>
      </c>
      <c r="H586" s="4">
        <v>3</v>
      </c>
      <c r="I586" s="2">
        <v>9.4590000000000014</v>
      </c>
      <c r="J586" s="2">
        <v>198.63900000000001</v>
      </c>
      <c r="K586" s="12">
        <v>43484</v>
      </c>
      <c r="L586" s="5">
        <v>0.66527777777777775</v>
      </c>
      <c r="M586" t="s">
        <v>22</v>
      </c>
      <c r="N586" s="2">
        <v>189.18</v>
      </c>
      <c r="O586" s="2">
        <v>9.4589999999999996</v>
      </c>
      <c r="P586" s="3">
        <v>7</v>
      </c>
      <c r="Q586" s="4">
        <f>MONTH(Tabla1[[#This Row],[Fecha]])</f>
        <v>1</v>
      </c>
    </row>
    <row r="587" spans="1:17" x14ac:dyDescent="0.25">
      <c r="A587" t="s">
        <v>620</v>
      </c>
      <c r="B587" t="s">
        <v>17</v>
      </c>
      <c r="C587" t="s">
        <v>18</v>
      </c>
      <c r="D587" t="s">
        <v>26</v>
      </c>
      <c r="E587" t="s">
        <v>30</v>
      </c>
      <c r="F587" t="s">
        <v>21</v>
      </c>
      <c r="G587" s="2">
        <v>51.71</v>
      </c>
      <c r="H587" s="4">
        <v>4</v>
      </c>
      <c r="I587" s="2">
        <v>10.342000000000001</v>
      </c>
      <c r="J587" s="2">
        <v>217.18199999999999</v>
      </c>
      <c r="K587" s="12">
        <v>43533</v>
      </c>
      <c r="L587" s="5">
        <v>0.57847222222222217</v>
      </c>
      <c r="M587" t="s">
        <v>32</v>
      </c>
      <c r="N587" s="2">
        <v>206.84</v>
      </c>
      <c r="O587" s="2">
        <v>10.342000000000001</v>
      </c>
      <c r="P587" s="3">
        <v>9.8000000000000007</v>
      </c>
      <c r="Q587" s="4">
        <f>MONTH(Tabla1[[#This Row],[Fecha]])</f>
        <v>3</v>
      </c>
    </row>
    <row r="588" spans="1:17" x14ac:dyDescent="0.25">
      <c r="A588" t="s">
        <v>621</v>
      </c>
      <c r="B588" t="s">
        <v>17</v>
      </c>
      <c r="C588" t="s">
        <v>18</v>
      </c>
      <c r="D588" t="s">
        <v>26</v>
      </c>
      <c r="E588" t="s">
        <v>20</v>
      </c>
      <c r="F588" t="s">
        <v>43</v>
      </c>
      <c r="G588" s="2">
        <v>52.34</v>
      </c>
      <c r="H588" s="4">
        <v>3</v>
      </c>
      <c r="I588" s="2">
        <v>7.8510000000000009</v>
      </c>
      <c r="J588" s="2">
        <v>164.87100000000001</v>
      </c>
      <c r="K588" s="12">
        <v>43551</v>
      </c>
      <c r="L588" s="5">
        <v>0.5854166666666667</v>
      </c>
      <c r="M588" t="s">
        <v>28</v>
      </c>
      <c r="N588" s="2">
        <v>157.02000000000001</v>
      </c>
      <c r="O588" s="2">
        <v>7.851</v>
      </c>
      <c r="P588" s="3">
        <v>9.1999999999999993</v>
      </c>
      <c r="Q588" s="4">
        <f>MONTH(Tabla1[[#This Row],[Fecha]])</f>
        <v>3</v>
      </c>
    </row>
    <row r="589" spans="1:17" x14ac:dyDescent="0.25">
      <c r="A589" t="s">
        <v>622</v>
      </c>
      <c r="B589" t="s">
        <v>17</v>
      </c>
      <c r="C589" t="s">
        <v>18</v>
      </c>
      <c r="D589" t="s">
        <v>26</v>
      </c>
      <c r="E589" t="s">
        <v>20</v>
      </c>
      <c r="F589" t="s">
        <v>35</v>
      </c>
      <c r="G589" s="2">
        <v>43.06</v>
      </c>
      <c r="H589" s="4">
        <v>5</v>
      </c>
      <c r="I589" s="2">
        <v>10.765000000000001</v>
      </c>
      <c r="J589" s="2">
        <v>226.065</v>
      </c>
      <c r="K589" s="12">
        <v>43500</v>
      </c>
      <c r="L589" s="5">
        <v>0.69305555555555554</v>
      </c>
      <c r="M589" t="s">
        <v>22</v>
      </c>
      <c r="N589" s="2">
        <v>215.3</v>
      </c>
      <c r="O589" s="2">
        <v>10.765000000000001</v>
      </c>
      <c r="P589" s="3">
        <v>7.7</v>
      </c>
      <c r="Q589" s="4">
        <f>MONTH(Tabla1[[#This Row],[Fecha]])</f>
        <v>2</v>
      </c>
    </row>
    <row r="590" spans="1:17" x14ac:dyDescent="0.25">
      <c r="A590" t="s">
        <v>623</v>
      </c>
      <c r="B590" t="s">
        <v>24</v>
      </c>
      <c r="C590" t="s">
        <v>25</v>
      </c>
      <c r="D590" t="s">
        <v>26</v>
      </c>
      <c r="E590" t="s">
        <v>30</v>
      </c>
      <c r="F590" t="s">
        <v>45</v>
      </c>
      <c r="G590" s="2">
        <v>59.61</v>
      </c>
      <c r="H590" s="4">
        <v>10</v>
      </c>
      <c r="I590" s="2">
        <v>29.805000000000003</v>
      </c>
      <c r="J590" s="2">
        <v>625.90499999999997</v>
      </c>
      <c r="K590" s="12">
        <v>43538</v>
      </c>
      <c r="L590" s="5">
        <v>0.46319444444444446</v>
      </c>
      <c r="M590" t="s">
        <v>28</v>
      </c>
      <c r="N590" s="2">
        <v>596.1</v>
      </c>
      <c r="O590" s="2">
        <v>29.805</v>
      </c>
      <c r="P590" s="3">
        <v>5.3</v>
      </c>
      <c r="Q590" s="4">
        <f>MONTH(Tabla1[[#This Row],[Fecha]])</f>
        <v>3</v>
      </c>
    </row>
    <row r="591" spans="1:17" x14ac:dyDescent="0.25">
      <c r="A591" t="s">
        <v>624</v>
      </c>
      <c r="B591" t="s">
        <v>17</v>
      </c>
      <c r="C591" t="s">
        <v>18</v>
      </c>
      <c r="D591" t="s">
        <v>26</v>
      </c>
      <c r="E591" t="s">
        <v>30</v>
      </c>
      <c r="F591" t="s">
        <v>21</v>
      </c>
      <c r="G591" s="2">
        <v>14.62</v>
      </c>
      <c r="H591" s="4">
        <v>5</v>
      </c>
      <c r="I591" s="2">
        <v>3.6549999999999998</v>
      </c>
      <c r="J591" s="2">
        <v>76.754999999999995</v>
      </c>
      <c r="K591" s="12">
        <v>43528</v>
      </c>
      <c r="L591" s="5">
        <v>0.51597222222222217</v>
      </c>
      <c r="M591" t="s">
        <v>28</v>
      </c>
      <c r="N591" s="2">
        <v>73.099999999999994</v>
      </c>
      <c r="O591" s="2">
        <v>3.6549999999999998</v>
      </c>
      <c r="P591" s="3">
        <v>4.4000000000000004</v>
      </c>
      <c r="Q591" s="4">
        <f>MONTH(Tabla1[[#This Row],[Fecha]])</f>
        <v>3</v>
      </c>
    </row>
    <row r="592" spans="1:17" x14ac:dyDescent="0.25">
      <c r="A592" t="s">
        <v>625</v>
      </c>
      <c r="B592" t="s">
        <v>24</v>
      </c>
      <c r="C592" t="s">
        <v>25</v>
      </c>
      <c r="D592" t="s">
        <v>19</v>
      </c>
      <c r="E592" t="s">
        <v>30</v>
      </c>
      <c r="F592" t="s">
        <v>21</v>
      </c>
      <c r="G592" s="2">
        <v>46.53</v>
      </c>
      <c r="H592" s="4">
        <v>6</v>
      </c>
      <c r="I592" s="2">
        <v>13.959000000000001</v>
      </c>
      <c r="J592" s="2">
        <v>293.13900000000001</v>
      </c>
      <c r="K592" s="12">
        <v>43527</v>
      </c>
      <c r="L592" s="5">
        <v>0.45416666666666666</v>
      </c>
      <c r="M592" t="s">
        <v>32</v>
      </c>
      <c r="N592" s="2">
        <v>279.18</v>
      </c>
      <c r="O592" s="2">
        <v>13.959</v>
      </c>
      <c r="P592" s="3">
        <v>4.3</v>
      </c>
      <c r="Q592" s="4">
        <f>MONTH(Tabla1[[#This Row],[Fecha]])</f>
        <v>3</v>
      </c>
    </row>
    <row r="593" spans="1:17" x14ac:dyDescent="0.25">
      <c r="A593" t="s">
        <v>626</v>
      </c>
      <c r="B593" t="s">
        <v>24</v>
      </c>
      <c r="C593" t="s">
        <v>25</v>
      </c>
      <c r="D593" t="s">
        <v>19</v>
      </c>
      <c r="E593" t="s">
        <v>20</v>
      </c>
      <c r="F593" t="s">
        <v>31</v>
      </c>
      <c r="G593" s="2">
        <v>24.24</v>
      </c>
      <c r="H593" s="4">
        <v>7</v>
      </c>
      <c r="I593" s="2">
        <v>8.484</v>
      </c>
      <c r="J593" s="2">
        <v>178.16399999999999</v>
      </c>
      <c r="K593" s="12">
        <v>43492</v>
      </c>
      <c r="L593" s="5">
        <v>0.73472222222222217</v>
      </c>
      <c r="M593" t="s">
        <v>22</v>
      </c>
      <c r="N593" s="2">
        <v>169.68</v>
      </c>
      <c r="O593" s="2">
        <v>8.484</v>
      </c>
      <c r="P593" s="3">
        <v>9.4</v>
      </c>
      <c r="Q593" s="4">
        <f>MONTH(Tabla1[[#This Row],[Fecha]])</f>
        <v>1</v>
      </c>
    </row>
    <row r="594" spans="1:17" x14ac:dyDescent="0.25">
      <c r="A594" t="s">
        <v>627</v>
      </c>
      <c r="B594" t="s">
        <v>17</v>
      </c>
      <c r="C594" t="s">
        <v>18</v>
      </c>
      <c r="D594" t="s">
        <v>19</v>
      </c>
      <c r="E594" t="s">
        <v>20</v>
      </c>
      <c r="F594" t="s">
        <v>35</v>
      </c>
      <c r="G594" s="2">
        <v>45.58</v>
      </c>
      <c r="H594" s="4">
        <v>1</v>
      </c>
      <c r="I594" s="2">
        <v>2.2789999999999999</v>
      </c>
      <c r="J594" s="2">
        <v>47.859000000000002</v>
      </c>
      <c r="K594" s="12">
        <v>43503</v>
      </c>
      <c r="L594" s="5">
        <v>0.59236111111111112</v>
      </c>
      <c r="M594" t="s">
        <v>28</v>
      </c>
      <c r="N594" s="2">
        <v>45.58</v>
      </c>
      <c r="O594" s="2">
        <v>2.2789999999999999</v>
      </c>
      <c r="P594" s="3">
        <v>9.8000000000000007</v>
      </c>
      <c r="Q594" s="4">
        <f>MONTH(Tabla1[[#This Row],[Fecha]])</f>
        <v>2</v>
      </c>
    </row>
    <row r="595" spans="1:17" x14ac:dyDescent="0.25">
      <c r="A595" t="s">
        <v>628</v>
      </c>
      <c r="B595" t="s">
        <v>17</v>
      </c>
      <c r="C595" t="s">
        <v>18</v>
      </c>
      <c r="D595" t="s">
        <v>19</v>
      </c>
      <c r="E595" t="s">
        <v>20</v>
      </c>
      <c r="F595" t="s">
        <v>35</v>
      </c>
      <c r="G595" s="2">
        <v>75.2</v>
      </c>
      <c r="H595" s="4">
        <v>3</v>
      </c>
      <c r="I595" s="2">
        <v>11.280000000000001</v>
      </c>
      <c r="J595" s="2">
        <v>236.88</v>
      </c>
      <c r="K595" s="12">
        <v>43501</v>
      </c>
      <c r="L595" s="5">
        <v>0.49374999999999997</v>
      </c>
      <c r="M595" t="s">
        <v>22</v>
      </c>
      <c r="N595" s="2">
        <v>225.6</v>
      </c>
      <c r="O595" s="2">
        <v>11.28</v>
      </c>
      <c r="P595" s="3">
        <v>4.8</v>
      </c>
      <c r="Q595" s="4">
        <f>MONTH(Tabla1[[#This Row],[Fecha]])</f>
        <v>2</v>
      </c>
    </row>
    <row r="596" spans="1:17" x14ac:dyDescent="0.25">
      <c r="A596" t="s">
        <v>629</v>
      </c>
      <c r="B596" t="s">
        <v>41</v>
      </c>
      <c r="C596" t="s">
        <v>42</v>
      </c>
      <c r="D596" t="s">
        <v>19</v>
      </c>
      <c r="E596" t="s">
        <v>30</v>
      </c>
      <c r="F596" t="s">
        <v>35</v>
      </c>
      <c r="G596" s="2">
        <v>96.8</v>
      </c>
      <c r="H596" s="4">
        <v>3</v>
      </c>
      <c r="I596" s="2">
        <v>14.52</v>
      </c>
      <c r="J596" s="2">
        <v>304.92</v>
      </c>
      <c r="K596" s="12">
        <v>43539</v>
      </c>
      <c r="L596" s="5">
        <v>0.54513888888888895</v>
      </c>
      <c r="M596" t="s">
        <v>28</v>
      </c>
      <c r="N596" s="2">
        <v>290.39999999999998</v>
      </c>
      <c r="O596" s="2">
        <v>14.52</v>
      </c>
      <c r="P596" s="3">
        <v>5.3</v>
      </c>
      <c r="Q596" s="4">
        <f>MONTH(Tabla1[[#This Row],[Fecha]])</f>
        <v>3</v>
      </c>
    </row>
    <row r="597" spans="1:17" x14ac:dyDescent="0.25">
      <c r="A597" t="s">
        <v>630</v>
      </c>
      <c r="B597" t="s">
        <v>41</v>
      </c>
      <c r="C597" t="s">
        <v>42</v>
      </c>
      <c r="D597" t="s">
        <v>26</v>
      </c>
      <c r="E597" t="s">
        <v>30</v>
      </c>
      <c r="F597" t="s">
        <v>21</v>
      </c>
      <c r="G597" s="2">
        <v>14.82</v>
      </c>
      <c r="H597" s="4">
        <v>3</v>
      </c>
      <c r="I597" s="2">
        <v>2.2230000000000003</v>
      </c>
      <c r="J597" s="2">
        <v>46.683</v>
      </c>
      <c r="K597" s="12">
        <v>43525</v>
      </c>
      <c r="L597" s="5">
        <v>0.47916666666666669</v>
      </c>
      <c r="M597" t="s">
        <v>32</v>
      </c>
      <c r="N597" s="2">
        <v>44.46</v>
      </c>
      <c r="O597" s="2">
        <v>2.2229999999999999</v>
      </c>
      <c r="P597" s="3">
        <v>8.6999999999999993</v>
      </c>
      <c r="Q597" s="4">
        <f>MONTH(Tabla1[[#This Row],[Fecha]])</f>
        <v>3</v>
      </c>
    </row>
    <row r="598" spans="1:17" x14ac:dyDescent="0.25">
      <c r="A598" t="s">
        <v>631</v>
      </c>
      <c r="B598" t="s">
        <v>17</v>
      </c>
      <c r="C598" t="s">
        <v>18</v>
      </c>
      <c r="D598" t="s">
        <v>26</v>
      </c>
      <c r="E598" t="s">
        <v>30</v>
      </c>
      <c r="F598" t="s">
        <v>43</v>
      </c>
      <c r="G598" s="2">
        <v>52.2</v>
      </c>
      <c r="H598" s="4">
        <v>3</v>
      </c>
      <c r="I598" s="2">
        <v>7.8300000000000018</v>
      </c>
      <c r="J598" s="2">
        <v>164.43</v>
      </c>
      <c r="K598" s="12">
        <v>43511</v>
      </c>
      <c r="L598" s="5">
        <v>0.5625</v>
      </c>
      <c r="M598" t="s">
        <v>32</v>
      </c>
      <c r="N598" s="2">
        <v>156.6</v>
      </c>
      <c r="O598" s="2">
        <v>7.83</v>
      </c>
      <c r="P598" s="3">
        <v>9.5</v>
      </c>
      <c r="Q598" s="4">
        <f>MONTH(Tabla1[[#This Row],[Fecha]])</f>
        <v>2</v>
      </c>
    </row>
    <row r="599" spans="1:17" x14ac:dyDescent="0.25">
      <c r="A599" t="s">
        <v>632</v>
      </c>
      <c r="B599" t="s">
        <v>24</v>
      </c>
      <c r="C599" t="s">
        <v>25</v>
      </c>
      <c r="D599" t="s">
        <v>26</v>
      </c>
      <c r="E599" t="s">
        <v>20</v>
      </c>
      <c r="F599" t="s">
        <v>35</v>
      </c>
      <c r="G599" s="2">
        <v>46.66</v>
      </c>
      <c r="H599" s="4">
        <v>9</v>
      </c>
      <c r="I599" s="2">
        <v>20.997</v>
      </c>
      <c r="J599" s="2">
        <v>440.93700000000001</v>
      </c>
      <c r="K599" s="12">
        <v>43513</v>
      </c>
      <c r="L599" s="5">
        <v>0.7993055555555556</v>
      </c>
      <c r="M599" t="s">
        <v>22</v>
      </c>
      <c r="N599" s="2">
        <v>419.94</v>
      </c>
      <c r="O599" s="2">
        <v>20.997</v>
      </c>
      <c r="P599" s="3">
        <v>5.3</v>
      </c>
      <c r="Q599" s="4">
        <f>MONTH(Tabla1[[#This Row],[Fecha]])</f>
        <v>2</v>
      </c>
    </row>
    <row r="600" spans="1:17" x14ac:dyDescent="0.25">
      <c r="A600" t="s">
        <v>633</v>
      </c>
      <c r="B600" t="s">
        <v>24</v>
      </c>
      <c r="C600" t="s">
        <v>25</v>
      </c>
      <c r="D600" t="s">
        <v>26</v>
      </c>
      <c r="E600" t="s">
        <v>20</v>
      </c>
      <c r="F600" t="s">
        <v>45</v>
      </c>
      <c r="G600" s="2">
        <v>36.85</v>
      </c>
      <c r="H600" s="4">
        <v>5</v>
      </c>
      <c r="I600" s="2">
        <v>9.2125000000000004</v>
      </c>
      <c r="J600" s="2">
        <v>193.46250000000001</v>
      </c>
      <c r="K600" s="12">
        <v>43491</v>
      </c>
      <c r="L600" s="5">
        <v>0.78680555555555554</v>
      </c>
      <c r="M600" t="s">
        <v>28</v>
      </c>
      <c r="N600" s="2">
        <v>184.25</v>
      </c>
      <c r="O600" s="2">
        <v>9.2125000000000004</v>
      </c>
      <c r="P600" s="3">
        <v>9.1999999999999993</v>
      </c>
      <c r="Q600" s="4">
        <f>MONTH(Tabla1[[#This Row],[Fecha]])</f>
        <v>1</v>
      </c>
    </row>
    <row r="601" spans="1:17" x14ac:dyDescent="0.25">
      <c r="A601" t="s">
        <v>634</v>
      </c>
      <c r="B601" t="s">
        <v>17</v>
      </c>
      <c r="C601" t="s">
        <v>18</v>
      </c>
      <c r="D601" t="s">
        <v>19</v>
      </c>
      <c r="E601" t="s">
        <v>20</v>
      </c>
      <c r="F601" t="s">
        <v>31</v>
      </c>
      <c r="G601" s="2">
        <v>70.319999999999993</v>
      </c>
      <c r="H601" s="4">
        <v>2</v>
      </c>
      <c r="I601" s="2">
        <v>7.032</v>
      </c>
      <c r="J601" s="2">
        <v>147.672</v>
      </c>
      <c r="K601" s="12">
        <v>43548</v>
      </c>
      <c r="L601" s="5">
        <v>0.59861111111111109</v>
      </c>
      <c r="M601" t="s">
        <v>22</v>
      </c>
      <c r="N601" s="2">
        <v>140.63999999999999</v>
      </c>
      <c r="O601" s="2">
        <v>7.032</v>
      </c>
      <c r="P601" s="3">
        <v>9.6</v>
      </c>
      <c r="Q601" s="4">
        <f>MONTH(Tabla1[[#This Row],[Fecha]])</f>
        <v>3</v>
      </c>
    </row>
    <row r="602" spans="1:17" x14ac:dyDescent="0.25">
      <c r="A602" t="s">
        <v>635</v>
      </c>
      <c r="B602" t="s">
        <v>24</v>
      </c>
      <c r="C602" t="s">
        <v>25</v>
      </c>
      <c r="D602" t="s">
        <v>26</v>
      </c>
      <c r="E602" t="s">
        <v>30</v>
      </c>
      <c r="F602" t="s">
        <v>27</v>
      </c>
      <c r="G602" s="2">
        <v>83.08</v>
      </c>
      <c r="H602" s="4">
        <v>1</v>
      </c>
      <c r="I602" s="2">
        <v>4.1539999999999999</v>
      </c>
      <c r="J602" s="2">
        <v>87.233999999999995</v>
      </c>
      <c r="K602" s="12">
        <v>43488</v>
      </c>
      <c r="L602" s="5">
        <v>0.71944444444444444</v>
      </c>
      <c r="M602" t="s">
        <v>22</v>
      </c>
      <c r="N602" s="2">
        <v>83.08</v>
      </c>
      <c r="O602" s="2">
        <v>4.1539999999999999</v>
      </c>
      <c r="P602" s="3">
        <v>6.4</v>
      </c>
      <c r="Q602" s="4">
        <f>MONTH(Tabla1[[#This Row],[Fecha]])</f>
        <v>1</v>
      </c>
    </row>
    <row r="603" spans="1:17" x14ac:dyDescent="0.25">
      <c r="A603" t="s">
        <v>636</v>
      </c>
      <c r="B603" t="s">
        <v>24</v>
      </c>
      <c r="C603" t="s">
        <v>25</v>
      </c>
      <c r="D603" t="s">
        <v>26</v>
      </c>
      <c r="E603" t="s">
        <v>20</v>
      </c>
      <c r="F603" t="s">
        <v>45</v>
      </c>
      <c r="G603" s="2">
        <v>64.989999999999995</v>
      </c>
      <c r="H603" s="4">
        <v>1</v>
      </c>
      <c r="I603" s="2">
        <v>3.2494999999999998</v>
      </c>
      <c r="J603" s="2">
        <v>68.239500000000007</v>
      </c>
      <c r="K603" s="12">
        <v>43491</v>
      </c>
      <c r="L603" s="5">
        <v>0.42083333333333334</v>
      </c>
      <c r="M603" t="s">
        <v>32</v>
      </c>
      <c r="N603" s="2">
        <v>64.989999999999995</v>
      </c>
      <c r="O603" s="2">
        <v>3.2494999999999998</v>
      </c>
      <c r="P603" s="3">
        <v>4.5</v>
      </c>
      <c r="Q603" s="4">
        <f>MONTH(Tabla1[[#This Row],[Fecha]])</f>
        <v>1</v>
      </c>
    </row>
    <row r="604" spans="1:17" x14ac:dyDescent="0.25">
      <c r="A604" t="s">
        <v>637</v>
      </c>
      <c r="B604" t="s">
        <v>24</v>
      </c>
      <c r="C604" t="s">
        <v>25</v>
      </c>
      <c r="D604" t="s">
        <v>26</v>
      </c>
      <c r="E604" t="s">
        <v>30</v>
      </c>
      <c r="F604" t="s">
        <v>43</v>
      </c>
      <c r="G604" s="2">
        <v>77.56</v>
      </c>
      <c r="H604" s="4">
        <v>10</v>
      </c>
      <c r="I604" s="2">
        <v>38.78</v>
      </c>
      <c r="J604" s="2">
        <v>814.38</v>
      </c>
      <c r="K604" s="12">
        <v>43538</v>
      </c>
      <c r="L604" s="5">
        <v>0.85763888888888884</v>
      </c>
      <c r="M604" t="s">
        <v>22</v>
      </c>
      <c r="N604" s="2">
        <v>775.6</v>
      </c>
      <c r="O604" s="2">
        <v>38.78</v>
      </c>
      <c r="P604" s="3">
        <v>6.9</v>
      </c>
      <c r="Q604" s="4">
        <f>MONTH(Tabla1[[#This Row],[Fecha]])</f>
        <v>3</v>
      </c>
    </row>
    <row r="605" spans="1:17" x14ac:dyDescent="0.25">
      <c r="A605" t="s">
        <v>638</v>
      </c>
      <c r="B605" t="s">
        <v>41</v>
      </c>
      <c r="C605" t="s">
        <v>42</v>
      </c>
      <c r="D605" t="s">
        <v>26</v>
      </c>
      <c r="E605" t="s">
        <v>20</v>
      </c>
      <c r="F605" t="s">
        <v>35</v>
      </c>
      <c r="G605" s="2">
        <v>54.51</v>
      </c>
      <c r="H605" s="4">
        <v>6</v>
      </c>
      <c r="I605" s="2">
        <v>16.353000000000002</v>
      </c>
      <c r="J605" s="2">
        <v>343.41300000000001</v>
      </c>
      <c r="K605" s="12">
        <v>43541</v>
      </c>
      <c r="L605" s="5">
        <v>0.57916666666666672</v>
      </c>
      <c r="M605" t="s">
        <v>22</v>
      </c>
      <c r="N605" s="2">
        <v>327.06</v>
      </c>
      <c r="O605" s="2">
        <v>16.353000000000002</v>
      </c>
      <c r="P605" s="3">
        <v>7.8</v>
      </c>
      <c r="Q605" s="4">
        <f>MONTH(Tabla1[[#This Row],[Fecha]])</f>
        <v>3</v>
      </c>
    </row>
    <row r="606" spans="1:17" x14ac:dyDescent="0.25">
      <c r="A606" t="s">
        <v>639</v>
      </c>
      <c r="B606" t="s">
        <v>24</v>
      </c>
      <c r="C606" t="s">
        <v>25</v>
      </c>
      <c r="D606" t="s">
        <v>19</v>
      </c>
      <c r="E606" t="s">
        <v>20</v>
      </c>
      <c r="F606" t="s">
        <v>45</v>
      </c>
      <c r="G606" s="2">
        <v>51.89</v>
      </c>
      <c r="H606" s="4">
        <v>7</v>
      </c>
      <c r="I606" s="2">
        <v>18.1615</v>
      </c>
      <c r="J606" s="2">
        <v>381.39150000000001</v>
      </c>
      <c r="K606" s="12">
        <v>43473</v>
      </c>
      <c r="L606" s="5">
        <v>0.83888888888888891</v>
      </c>
      <c r="M606" t="s">
        <v>28</v>
      </c>
      <c r="N606" s="2">
        <v>363.23</v>
      </c>
      <c r="O606" s="2">
        <v>18.1615</v>
      </c>
      <c r="P606" s="3">
        <v>4.5</v>
      </c>
      <c r="Q606" s="4">
        <f>MONTH(Tabla1[[#This Row],[Fecha]])</f>
        <v>1</v>
      </c>
    </row>
    <row r="607" spans="1:17" x14ac:dyDescent="0.25">
      <c r="A607" t="s">
        <v>640</v>
      </c>
      <c r="B607" t="s">
        <v>41</v>
      </c>
      <c r="C607" t="s">
        <v>42</v>
      </c>
      <c r="D607" t="s">
        <v>26</v>
      </c>
      <c r="E607" t="s">
        <v>30</v>
      </c>
      <c r="F607" t="s">
        <v>31</v>
      </c>
      <c r="G607" s="2">
        <v>31.75</v>
      </c>
      <c r="H607" s="4">
        <v>4</v>
      </c>
      <c r="I607" s="2">
        <v>6.3500000000000005</v>
      </c>
      <c r="J607" s="2">
        <v>133.35</v>
      </c>
      <c r="K607" s="12">
        <v>43504</v>
      </c>
      <c r="L607" s="5">
        <v>0.6430555555555556</v>
      </c>
      <c r="M607" t="s">
        <v>28</v>
      </c>
      <c r="N607" s="2">
        <v>127</v>
      </c>
      <c r="O607" s="2">
        <v>6.35</v>
      </c>
      <c r="P607" s="3">
        <v>8.6</v>
      </c>
      <c r="Q607" s="4">
        <f>MONTH(Tabla1[[#This Row],[Fecha]])</f>
        <v>2</v>
      </c>
    </row>
    <row r="608" spans="1:17" x14ac:dyDescent="0.25">
      <c r="A608" t="s">
        <v>641</v>
      </c>
      <c r="B608" t="s">
        <v>17</v>
      </c>
      <c r="C608" t="s">
        <v>18</v>
      </c>
      <c r="D608" t="s">
        <v>19</v>
      </c>
      <c r="E608" t="s">
        <v>20</v>
      </c>
      <c r="F608" t="s">
        <v>45</v>
      </c>
      <c r="G608" s="2">
        <v>53.65</v>
      </c>
      <c r="H608" s="4">
        <v>7</v>
      </c>
      <c r="I608" s="2">
        <v>18.7775</v>
      </c>
      <c r="J608" s="2">
        <v>394.32749999999999</v>
      </c>
      <c r="K608" s="12">
        <v>43506</v>
      </c>
      <c r="L608" s="5">
        <v>0.53888888888888886</v>
      </c>
      <c r="M608" t="s">
        <v>22</v>
      </c>
      <c r="N608" s="2">
        <v>375.55</v>
      </c>
      <c r="O608" s="2">
        <v>18.7775</v>
      </c>
      <c r="P608" s="3">
        <v>5.2</v>
      </c>
      <c r="Q608" s="4">
        <f>MONTH(Tabla1[[#This Row],[Fecha]])</f>
        <v>2</v>
      </c>
    </row>
    <row r="609" spans="1:17" x14ac:dyDescent="0.25">
      <c r="A609" t="s">
        <v>642</v>
      </c>
      <c r="B609" t="s">
        <v>24</v>
      </c>
      <c r="C609" t="s">
        <v>25</v>
      </c>
      <c r="D609" t="s">
        <v>19</v>
      </c>
      <c r="E609" t="s">
        <v>20</v>
      </c>
      <c r="F609" t="s">
        <v>43</v>
      </c>
      <c r="G609" s="2">
        <v>49.79</v>
      </c>
      <c r="H609" s="4">
        <v>4</v>
      </c>
      <c r="I609" s="2">
        <v>9.9580000000000002</v>
      </c>
      <c r="J609" s="2">
        <v>209.11799999999999</v>
      </c>
      <c r="K609" s="12">
        <v>43552</v>
      </c>
      <c r="L609" s="5">
        <v>0.8027777777777777</v>
      </c>
      <c r="M609" t="s">
        <v>32</v>
      </c>
      <c r="N609" s="2">
        <v>199.16</v>
      </c>
      <c r="O609" s="2">
        <v>9.9580000000000002</v>
      </c>
      <c r="P609" s="3">
        <v>6.4</v>
      </c>
      <c r="Q609" s="4">
        <f>MONTH(Tabla1[[#This Row],[Fecha]])</f>
        <v>3</v>
      </c>
    </row>
    <row r="610" spans="1:17" x14ac:dyDescent="0.25">
      <c r="A610" t="s">
        <v>643</v>
      </c>
      <c r="B610" t="s">
        <v>17</v>
      </c>
      <c r="C610" t="s">
        <v>18</v>
      </c>
      <c r="D610" t="s">
        <v>26</v>
      </c>
      <c r="E610" t="s">
        <v>30</v>
      </c>
      <c r="F610" t="s">
        <v>45</v>
      </c>
      <c r="G610" s="2">
        <v>30.61</v>
      </c>
      <c r="H610" s="4">
        <v>1</v>
      </c>
      <c r="I610" s="2">
        <v>1.5305</v>
      </c>
      <c r="J610" s="2">
        <v>32.140500000000003</v>
      </c>
      <c r="K610" s="12">
        <v>43488</v>
      </c>
      <c r="L610" s="5">
        <v>0.51388888888888895</v>
      </c>
      <c r="M610" t="s">
        <v>22</v>
      </c>
      <c r="N610" s="2">
        <v>30.61</v>
      </c>
      <c r="O610" s="2">
        <v>1.5305</v>
      </c>
      <c r="P610" s="3">
        <v>5.2</v>
      </c>
      <c r="Q610" s="4">
        <f>MONTH(Tabla1[[#This Row],[Fecha]])</f>
        <v>1</v>
      </c>
    </row>
    <row r="611" spans="1:17" x14ac:dyDescent="0.25">
      <c r="A611" t="s">
        <v>644</v>
      </c>
      <c r="B611" t="s">
        <v>41</v>
      </c>
      <c r="C611" t="s">
        <v>42</v>
      </c>
      <c r="D611" t="s">
        <v>19</v>
      </c>
      <c r="E611" t="s">
        <v>30</v>
      </c>
      <c r="F611" t="s">
        <v>43</v>
      </c>
      <c r="G611" s="2">
        <v>57.89</v>
      </c>
      <c r="H611" s="4">
        <v>2</v>
      </c>
      <c r="I611" s="2">
        <v>5.7890000000000006</v>
      </c>
      <c r="J611" s="2">
        <v>121.569</v>
      </c>
      <c r="K611" s="12">
        <v>43482</v>
      </c>
      <c r="L611" s="5">
        <v>0.44236111111111115</v>
      </c>
      <c r="M611" t="s">
        <v>22</v>
      </c>
      <c r="N611" s="2">
        <v>115.78</v>
      </c>
      <c r="O611" s="2">
        <v>5.7889999999999997</v>
      </c>
      <c r="P611" s="3">
        <v>8.9</v>
      </c>
      <c r="Q611" s="4">
        <f>MONTH(Tabla1[[#This Row],[Fecha]])</f>
        <v>1</v>
      </c>
    </row>
    <row r="612" spans="1:17" x14ac:dyDescent="0.25">
      <c r="A612" t="s">
        <v>645</v>
      </c>
      <c r="B612" t="s">
        <v>17</v>
      </c>
      <c r="C612" t="s">
        <v>18</v>
      </c>
      <c r="D612" t="s">
        <v>26</v>
      </c>
      <c r="E612" t="s">
        <v>20</v>
      </c>
      <c r="F612" t="s">
        <v>27</v>
      </c>
      <c r="G612" s="2">
        <v>28.96</v>
      </c>
      <c r="H612" s="4">
        <v>1</v>
      </c>
      <c r="I612" s="2">
        <v>1.4480000000000002</v>
      </c>
      <c r="J612" s="2">
        <v>30.408000000000001</v>
      </c>
      <c r="K612" s="12">
        <v>43503</v>
      </c>
      <c r="L612" s="5">
        <v>0.4291666666666667</v>
      </c>
      <c r="M612" t="s">
        <v>32</v>
      </c>
      <c r="N612" s="2">
        <v>28.96</v>
      </c>
      <c r="O612" s="2">
        <v>1.448</v>
      </c>
      <c r="P612" s="3">
        <v>6.2</v>
      </c>
      <c r="Q612" s="4">
        <f>MONTH(Tabla1[[#This Row],[Fecha]])</f>
        <v>2</v>
      </c>
    </row>
    <row r="613" spans="1:17" x14ac:dyDescent="0.25">
      <c r="A613" t="s">
        <v>646</v>
      </c>
      <c r="B613" t="s">
        <v>24</v>
      </c>
      <c r="C613" t="s">
        <v>25</v>
      </c>
      <c r="D613" t="s">
        <v>19</v>
      </c>
      <c r="E613" t="s">
        <v>20</v>
      </c>
      <c r="F613" t="s">
        <v>43</v>
      </c>
      <c r="G613" s="2">
        <v>98.97</v>
      </c>
      <c r="H613" s="4">
        <v>9</v>
      </c>
      <c r="I613" s="2">
        <v>44.536500000000004</v>
      </c>
      <c r="J613" s="2">
        <v>935.26649999999995</v>
      </c>
      <c r="K613" s="12">
        <v>43533</v>
      </c>
      <c r="L613" s="5">
        <v>0.47430555555555554</v>
      </c>
      <c r="M613" t="s">
        <v>28</v>
      </c>
      <c r="N613" s="2">
        <v>890.73</v>
      </c>
      <c r="O613" s="2">
        <v>44.536499999999997</v>
      </c>
      <c r="P613" s="3">
        <v>6.7</v>
      </c>
      <c r="Q613" s="4">
        <f>MONTH(Tabla1[[#This Row],[Fecha]])</f>
        <v>3</v>
      </c>
    </row>
    <row r="614" spans="1:17" x14ac:dyDescent="0.25">
      <c r="A614" t="s">
        <v>647</v>
      </c>
      <c r="B614" t="s">
        <v>41</v>
      </c>
      <c r="C614" t="s">
        <v>42</v>
      </c>
      <c r="D614" t="s">
        <v>19</v>
      </c>
      <c r="E614" t="s">
        <v>30</v>
      </c>
      <c r="F614" t="s">
        <v>45</v>
      </c>
      <c r="G614" s="2">
        <v>93.22</v>
      </c>
      <c r="H614" s="4">
        <v>3</v>
      </c>
      <c r="I614" s="2">
        <v>13.982999999999999</v>
      </c>
      <c r="J614" s="2">
        <v>293.64299999999997</v>
      </c>
      <c r="K614" s="12">
        <v>43489</v>
      </c>
      <c r="L614" s="5">
        <v>0.48958333333333331</v>
      </c>
      <c r="M614" t="s">
        <v>28</v>
      </c>
      <c r="N614" s="2">
        <v>279.66000000000003</v>
      </c>
      <c r="O614" s="2">
        <v>13.983000000000001</v>
      </c>
      <c r="P614" s="3">
        <v>7.2</v>
      </c>
      <c r="Q614" s="4">
        <f>MONTH(Tabla1[[#This Row],[Fecha]])</f>
        <v>1</v>
      </c>
    </row>
    <row r="615" spans="1:17" x14ac:dyDescent="0.25">
      <c r="A615" t="s">
        <v>648</v>
      </c>
      <c r="B615" t="s">
        <v>24</v>
      </c>
      <c r="C615" t="s">
        <v>25</v>
      </c>
      <c r="D615" t="s">
        <v>19</v>
      </c>
      <c r="E615" t="s">
        <v>30</v>
      </c>
      <c r="F615" t="s">
        <v>35</v>
      </c>
      <c r="G615" s="2">
        <v>80.930000000000007</v>
      </c>
      <c r="H615" s="4">
        <v>1</v>
      </c>
      <c r="I615" s="2">
        <v>4.0465000000000009</v>
      </c>
      <c r="J615" s="2">
        <v>84.976500000000001</v>
      </c>
      <c r="K615" s="12">
        <v>43484</v>
      </c>
      <c r="L615" s="5">
        <v>0.67222222222222217</v>
      </c>
      <c r="M615" t="s">
        <v>32</v>
      </c>
      <c r="N615" s="2">
        <v>80.930000000000007</v>
      </c>
      <c r="O615" s="2">
        <v>4.0465</v>
      </c>
      <c r="P615" s="3">
        <v>9</v>
      </c>
      <c r="Q615" s="4">
        <f>MONTH(Tabla1[[#This Row],[Fecha]])</f>
        <v>1</v>
      </c>
    </row>
    <row r="616" spans="1:17" x14ac:dyDescent="0.25">
      <c r="A616" t="s">
        <v>649</v>
      </c>
      <c r="B616" t="s">
        <v>17</v>
      </c>
      <c r="C616" t="s">
        <v>18</v>
      </c>
      <c r="D616" t="s">
        <v>19</v>
      </c>
      <c r="E616" t="s">
        <v>30</v>
      </c>
      <c r="F616" t="s">
        <v>43</v>
      </c>
      <c r="G616" s="2">
        <v>67.45</v>
      </c>
      <c r="H616" s="4">
        <v>10</v>
      </c>
      <c r="I616" s="2">
        <v>33.725000000000001</v>
      </c>
      <c r="J616" s="2">
        <v>708.22500000000002</v>
      </c>
      <c r="K616" s="12">
        <v>43499</v>
      </c>
      <c r="L616" s="5">
        <v>0.47569444444444442</v>
      </c>
      <c r="M616" t="s">
        <v>22</v>
      </c>
      <c r="N616" s="2">
        <v>674.5</v>
      </c>
      <c r="O616" s="2">
        <v>33.725000000000001</v>
      </c>
      <c r="P616" s="3">
        <v>4.2</v>
      </c>
      <c r="Q616" s="4">
        <f>MONTH(Tabla1[[#This Row],[Fecha]])</f>
        <v>2</v>
      </c>
    </row>
    <row r="617" spans="1:17" x14ac:dyDescent="0.25">
      <c r="A617" t="s">
        <v>650</v>
      </c>
      <c r="B617" t="s">
        <v>17</v>
      </c>
      <c r="C617" t="s">
        <v>18</v>
      </c>
      <c r="D617" t="s">
        <v>19</v>
      </c>
      <c r="E617" t="s">
        <v>20</v>
      </c>
      <c r="F617" t="s">
        <v>35</v>
      </c>
      <c r="G617" s="2">
        <v>38.72</v>
      </c>
      <c r="H617" s="4">
        <v>9</v>
      </c>
      <c r="I617" s="2">
        <v>17.424000000000003</v>
      </c>
      <c r="J617" s="2">
        <v>365.904</v>
      </c>
      <c r="K617" s="12">
        <v>43544</v>
      </c>
      <c r="L617" s="5">
        <v>0.51666666666666672</v>
      </c>
      <c r="M617" t="s">
        <v>22</v>
      </c>
      <c r="N617" s="2">
        <v>348.48</v>
      </c>
      <c r="O617" s="2">
        <v>17.423999999999999</v>
      </c>
      <c r="P617" s="3">
        <v>4.2</v>
      </c>
      <c r="Q617" s="4">
        <f>MONTH(Tabla1[[#This Row],[Fecha]])</f>
        <v>3</v>
      </c>
    </row>
    <row r="618" spans="1:17" x14ac:dyDescent="0.25">
      <c r="A618" t="s">
        <v>651</v>
      </c>
      <c r="B618" t="s">
        <v>41</v>
      </c>
      <c r="C618" t="s">
        <v>42</v>
      </c>
      <c r="D618" t="s">
        <v>19</v>
      </c>
      <c r="E618" t="s">
        <v>30</v>
      </c>
      <c r="F618" t="s">
        <v>35</v>
      </c>
      <c r="G618" s="2">
        <v>72.599999999999994</v>
      </c>
      <c r="H618" s="4">
        <v>6</v>
      </c>
      <c r="I618" s="2">
        <v>21.78</v>
      </c>
      <c r="J618" s="2">
        <v>457.38</v>
      </c>
      <c r="K618" s="12">
        <v>43478</v>
      </c>
      <c r="L618" s="5">
        <v>0.82708333333333339</v>
      </c>
      <c r="M618" t="s">
        <v>28</v>
      </c>
      <c r="N618" s="2">
        <v>435.6</v>
      </c>
      <c r="O618" s="2">
        <v>21.78</v>
      </c>
      <c r="P618" s="3">
        <v>6.9</v>
      </c>
      <c r="Q618" s="4">
        <f>MONTH(Tabla1[[#This Row],[Fecha]])</f>
        <v>1</v>
      </c>
    </row>
    <row r="619" spans="1:17" x14ac:dyDescent="0.25">
      <c r="A619" t="s">
        <v>652</v>
      </c>
      <c r="B619" t="s">
        <v>24</v>
      </c>
      <c r="C619" t="s">
        <v>25</v>
      </c>
      <c r="D619" t="s">
        <v>19</v>
      </c>
      <c r="E619" t="s">
        <v>30</v>
      </c>
      <c r="F619" t="s">
        <v>27</v>
      </c>
      <c r="G619" s="2">
        <v>87.91</v>
      </c>
      <c r="H619" s="4">
        <v>5</v>
      </c>
      <c r="I619" s="2">
        <v>21.977499999999999</v>
      </c>
      <c r="J619" s="2">
        <v>461.52749999999997</v>
      </c>
      <c r="K619" s="12">
        <v>43538</v>
      </c>
      <c r="L619" s="5">
        <v>0.75694444444444453</v>
      </c>
      <c r="M619" t="s">
        <v>22</v>
      </c>
      <c r="N619" s="2">
        <v>439.55</v>
      </c>
      <c r="O619" s="2">
        <v>21.977499999999999</v>
      </c>
      <c r="P619" s="3">
        <v>4.4000000000000004</v>
      </c>
      <c r="Q619" s="4">
        <f>MONTH(Tabla1[[#This Row],[Fecha]])</f>
        <v>3</v>
      </c>
    </row>
    <row r="620" spans="1:17" x14ac:dyDescent="0.25">
      <c r="A620" t="s">
        <v>653</v>
      </c>
      <c r="B620" t="s">
        <v>17</v>
      </c>
      <c r="C620" t="s">
        <v>18</v>
      </c>
      <c r="D620" t="s">
        <v>19</v>
      </c>
      <c r="E620" t="s">
        <v>30</v>
      </c>
      <c r="F620" t="s">
        <v>43</v>
      </c>
      <c r="G620" s="2">
        <v>98.53</v>
      </c>
      <c r="H620" s="4">
        <v>6</v>
      </c>
      <c r="I620" s="2">
        <v>29.559000000000005</v>
      </c>
      <c r="J620" s="2">
        <v>620.73900000000003</v>
      </c>
      <c r="K620" s="12">
        <v>43488</v>
      </c>
      <c r="L620" s="5">
        <v>0.47361111111111115</v>
      </c>
      <c r="M620" t="s">
        <v>32</v>
      </c>
      <c r="N620" s="2">
        <v>591.17999999999995</v>
      </c>
      <c r="O620" s="2">
        <v>29.559000000000001</v>
      </c>
      <c r="P620" s="3">
        <v>4</v>
      </c>
      <c r="Q620" s="4">
        <f>MONTH(Tabla1[[#This Row],[Fecha]])</f>
        <v>1</v>
      </c>
    </row>
    <row r="621" spans="1:17" x14ac:dyDescent="0.25">
      <c r="A621" t="s">
        <v>654</v>
      </c>
      <c r="B621" t="s">
        <v>24</v>
      </c>
      <c r="C621" t="s">
        <v>25</v>
      </c>
      <c r="D621" t="s">
        <v>19</v>
      </c>
      <c r="E621" t="s">
        <v>20</v>
      </c>
      <c r="F621" t="s">
        <v>45</v>
      </c>
      <c r="G621" s="2">
        <v>43.46</v>
      </c>
      <c r="H621" s="4">
        <v>6</v>
      </c>
      <c r="I621" s="2">
        <v>13.038</v>
      </c>
      <c r="J621" s="2">
        <v>273.798</v>
      </c>
      <c r="K621" s="12">
        <v>43503</v>
      </c>
      <c r="L621" s="5">
        <v>0.74652777777777779</v>
      </c>
      <c r="M621" t="s">
        <v>22</v>
      </c>
      <c r="N621" s="2">
        <v>260.76</v>
      </c>
      <c r="O621" s="2">
        <v>13.038</v>
      </c>
      <c r="P621" s="3">
        <v>8.5</v>
      </c>
      <c r="Q621" s="4">
        <f>MONTH(Tabla1[[#This Row],[Fecha]])</f>
        <v>2</v>
      </c>
    </row>
    <row r="622" spans="1:17" x14ac:dyDescent="0.25">
      <c r="A622" t="s">
        <v>655</v>
      </c>
      <c r="B622" t="s">
        <v>17</v>
      </c>
      <c r="C622" t="s">
        <v>18</v>
      </c>
      <c r="D622" t="s">
        <v>26</v>
      </c>
      <c r="E622" t="s">
        <v>20</v>
      </c>
      <c r="F622" t="s">
        <v>43</v>
      </c>
      <c r="G622" s="2">
        <v>71.680000000000007</v>
      </c>
      <c r="H622" s="4">
        <v>3</v>
      </c>
      <c r="I622" s="2">
        <v>10.752000000000002</v>
      </c>
      <c r="J622" s="2">
        <v>225.792</v>
      </c>
      <c r="K622" s="12">
        <v>43552</v>
      </c>
      <c r="L622" s="5">
        <v>0.64583333333333337</v>
      </c>
      <c r="M622" t="s">
        <v>32</v>
      </c>
      <c r="N622" s="2">
        <v>215.04</v>
      </c>
      <c r="O622" s="2">
        <v>10.752000000000001</v>
      </c>
      <c r="P622" s="3">
        <v>9.1999999999999993</v>
      </c>
      <c r="Q622" s="4">
        <f>MONTH(Tabla1[[#This Row],[Fecha]])</f>
        <v>3</v>
      </c>
    </row>
    <row r="623" spans="1:17" x14ac:dyDescent="0.25">
      <c r="A623" t="s">
        <v>656</v>
      </c>
      <c r="B623" t="s">
        <v>17</v>
      </c>
      <c r="C623" t="s">
        <v>18</v>
      </c>
      <c r="D623" t="s">
        <v>19</v>
      </c>
      <c r="E623" t="s">
        <v>20</v>
      </c>
      <c r="F623" t="s">
        <v>43</v>
      </c>
      <c r="G623" s="2">
        <v>91.61</v>
      </c>
      <c r="H623" s="4">
        <v>1</v>
      </c>
      <c r="I623" s="2">
        <v>4.5804999999999998</v>
      </c>
      <c r="J623" s="2">
        <v>96.1905</v>
      </c>
      <c r="K623" s="12">
        <v>43544</v>
      </c>
      <c r="L623" s="5">
        <v>0.8222222222222223</v>
      </c>
      <c r="M623" t="s">
        <v>28</v>
      </c>
      <c r="N623" s="2">
        <v>91.61</v>
      </c>
      <c r="O623" s="2">
        <v>4.5804999999999998</v>
      </c>
      <c r="P623" s="3">
        <v>9.8000000000000007</v>
      </c>
      <c r="Q623" s="4">
        <f>MONTH(Tabla1[[#This Row],[Fecha]])</f>
        <v>3</v>
      </c>
    </row>
    <row r="624" spans="1:17" x14ac:dyDescent="0.25">
      <c r="A624" t="s">
        <v>657</v>
      </c>
      <c r="B624" t="s">
        <v>41</v>
      </c>
      <c r="C624" t="s">
        <v>42</v>
      </c>
      <c r="D624" t="s">
        <v>19</v>
      </c>
      <c r="E624" t="s">
        <v>20</v>
      </c>
      <c r="F624" t="s">
        <v>31</v>
      </c>
      <c r="G624" s="2">
        <v>94.59</v>
      </c>
      <c r="H624" s="4">
        <v>7</v>
      </c>
      <c r="I624" s="2">
        <v>33.106500000000004</v>
      </c>
      <c r="J624" s="2">
        <v>695.23649999999998</v>
      </c>
      <c r="K624" s="12">
        <v>43482</v>
      </c>
      <c r="L624" s="5">
        <v>0.64374999999999993</v>
      </c>
      <c r="M624" t="s">
        <v>32</v>
      </c>
      <c r="N624" s="2">
        <v>662.13</v>
      </c>
      <c r="O624" s="2">
        <v>33.106499999999997</v>
      </c>
      <c r="P624" s="3">
        <v>4.9000000000000004</v>
      </c>
      <c r="Q624" s="4">
        <f>MONTH(Tabla1[[#This Row],[Fecha]])</f>
        <v>1</v>
      </c>
    </row>
    <row r="625" spans="1:17" x14ac:dyDescent="0.25">
      <c r="A625" t="s">
        <v>658</v>
      </c>
      <c r="B625" t="s">
        <v>41</v>
      </c>
      <c r="C625" t="s">
        <v>42</v>
      </c>
      <c r="D625" t="s">
        <v>26</v>
      </c>
      <c r="E625" t="s">
        <v>20</v>
      </c>
      <c r="F625" t="s">
        <v>45</v>
      </c>
      <c r="G625" s="2">
        <v>83.25</v>
      </c>
      <c r="H625" s="4">
        <v>10</v>
      </c>
      <c r="I625" s="2">
        <v>41.625</v>
      </c>
      <c r="J625" s="2">
        <v>874.125</v>
      </c>
      <c r="K625" s="12">
        <v>43477</v>
      </c>
      <c r="L625" s="5">
        <v>0.47569444444444442</v>
      </c>
      <c r="M625" t="s">
        <v>32</v>
      </c>
      <c r="N625" s="2">
        <v>832.5</v>
      </c>
      <c r="O625" s="2">
        <v>41.625</v>
      </c>
      <c r="P625" s="3">
        <v>4.4000000000000004</v>
      </c>
      <c r="Q625" s="4">
        <f>MONTH(Tabla1[[#This Row],[Fecha]])</f>
        <v>1</v>
      </c>
    </row>
    <row r="626" spans="1:17" x14ac:dyDescent="0.25">
      <c r="A626" t="s">
        <v>659</v>
      </c>
      <c r="B626" t="s">
        <v>41</v>
      </c>
      <c r="C626" t="s">
        <v>42</v>
      </c>
      <c r="D626" t="s">
        <v>19</v>
      </c>
      <c r="E626" t="s">
        <v>30</v>
      </c>
      <c r="F626" t="s">
        <v>45</v>
      </c>
      <c r="G626" s="2">
        <v>91.35</v>
      </c>
      <c r="H626" s="4">
        <v>1</v>
      </c>
      <c r="I626" s="2">
        <v>4.5674999999999999</v>
      </c>
      <c r="J626" s="2">
        <v>95.917500000000004</v>
      </c>
      <c r="K626" s="12">
        <v>43512</v>
      </c>
      <c r="L626" s="5">
        <v>0.65416666666666667</v>
      </c>
      <c r="M626" t="s">
        <v>28</v>
      </c>
      <c r="N626" s="2">
        <v>91.35</v>
      </c>
      <c r="O626" s="2">
        <v>4.5674999999999999</v>
      </c>
      <c r="P626" s="3">
        <v>6.8</v>
      </c>
      <c r="Q626" s="4">
        <f>MONTH(Tabla1[[#This Row],[Fecha]])</f>
        <v>2</v>
      </c>
    </row>
    <row r="627" spans="1:17" x14ac:dyDescent="0.25">
      <c r="A627" t="s">
        <v>660</v>
      </c>
      <c r="B627" t="s">
        <v>41</v>
      </c>
      <c r="C627" t="s">
        <v>42</v>
      </c>
      <c r="D627" t="s">
        <v>19</v>
      </c>
      <c r="E627" t="s">
        <v>20</v>
      </c>
      <c r="F627" t="s">
        <v>43</v>
      </c>
      <c r="G627" s="2">
        <v>78.88</v>
      </c>
      <c r="H627" s="4">
        <v>2</v>
      </c>
      <c r="I627" s="2">
        <v>7.8879999999999999</v>
      </c>
      <c r="J627" s="2">
        <v>165.648</v>
      </c>
      <c r="K627" s="12">
        <v>43491</v>
      </c>
      <c r="L627" s="5">
        <v>0.6694444444444444</v>
      </c>
      <c r="M627" t="s">
        <v>28</v>
      </c>
      <c r="N627" s="2">
        <v>157.76</v>
      </c>
      <c r="O627" s="2">
        <v>7.8879999999999999</v>
      </c>
      <c r="P627" s="3">
        <v>9.1</v>
      </c>
      <c r="Q627" s="4">
        <f>MONTH(Tabla1[[#This Row],[Fecha]])</f>
        <v>1</v>
      </c>
    </row>
    <row r="628" spans="1:17" x14ac:dyDescent="0.25">
      <c r="A628" t="s">
        <v>661</v>
      </c>
      <c r="B628" t="s">
        <v>17</v>
      </c>
      <c r="C628" t="s">
        <v>18</v>
      </c>
      <c r="D628" t="s">
        <v>26</v>
      </c>
      <c r="E628" t="s">
        <v>30</v>
      </c>
      <c r="F628" t="s">
        <v>35</v>
      </c>
      <c r="G628" s="2">
        <v>60.87</v>
      </c>
      <c r="H628" s="4">
        <v>2</v>
      </c>
      <c r="I628" s="2">
        <v>6.0869999999999997</v>
      </c>
      <c r="J628" s="2">
        <v>127.827</v>
      </c>
      <c r="K628" s="12">
        <v>43533</v>
      </c>
      <c r="L628" s="5">
        <v>0.52569444444444446</v>
      </c>
      <c r="M628" t="s">
        <v>22</v>
      </c>
      <c r="N628" s="2">
        <v>121.74</v>
      </c>
      <c r="O628" s="2">
        <v>6.0869999999999997</v>
      </c>
      <c r="P628" s="3">
        <v>8.6999999999999993</v>
      </c>
      <c r="Q628" s="4">
        <f>MONTH(Tabla1[[#This Row],[Fecha]])</f>
        <v>3</v>
      </c>
    </row>
    <row r="629" spans="1:17" x14ac:dyDescent="0.25">
      <c r="A629" t="s">
        <v>662</v>
      </c>
      <c r="B629" t="s">
        <v>41</v>
      </c>
      <c r="C629" t="s">
        <v>42</v>
      </c>
      <c r="D629" t="s">
        <v>19</v>
      </c>
      <c r="E629" t="s">
        <v>30</v>
      </c>
      <c r="F629" t="s">
        <v>21</v>
      </c>
      <c r="G629" s="2">
        <v>82.58</v>
      </c>
      <c r="H629" s="4">
        <v>10</v>
      </c>
      <c r="I629" s="2">
        <v>41.29</v>
      </c>
      <c r="J629" s="2">
        <v>867.09</v>
      </c>
      <c r="K629" s="12">
        <v>43538</v>
      </c>
      <c r="L629" s="5">
        <v>0.6118055555555556</v>
      </c>
      <c r="M629" t="s">
        <v>28</v>
      </c>
      <c r="N629" s="2">
        <v>825.8</v>
      </c>
      <c r="O629" s="2">
        <v>41.29</v>
      </c>
      <c r="P629" s="3">
        <v>5</v>
      </c>
      <c r="Q629" s="4">
        <f>MONTH(Tabla1[[#This Row],[Fecha]])</f>
        <v>3</v>
      </c>
    </row>
    <row r="630" spans="1:17" x14ac:dyDescent="0.25">
      <c r="A630" t="s">
        <v>663</v>
      </c>
      <c r="B630" t="s">
        <v>17</v>
      </c>
      <c r="C630" t="s">
        <v>18</v>
      </c>
      <c r="D630" t="s">
        <v>19</v>
      </c>
      <c r="E630" t="s">
        <v>30</v>
      </c>
      <c r="F630" t="s">
        <v>31</v>
      </c>
      <c r="G630" s="2">
        <v>53.3</v>
      </c>
      <c r="H630" s="4">
        <v>3</v>
      </c>
      <c r="I630" s="2">
        <v>7.9949999999999992</v>
      </c>
      <c r="J630" s="2">
        <v>167.89500000000001</v>
      </c>
      <c r="K630" s="12">
        <v>43490</v>
      </c>
      <c r="L630" s="5">
        <v>0.59652777777777777</v>
      </c>
      <c r="M630" t="s">
        <v>22</v>
      </c>
      <c r="N630" s="2">
        <v>159.9</v>
      </c>
      <c r="O630" s="2">
        <v>7.9950000000000001</v>
      </c>
      <c r="P630" s="3">
        <v>7.5</v>
      </c>
      <c r="Q630" s="4">
        <f>MONTH(Tabla1[[#This Row],[Fecha]])</f>
        <v>1</v>
      </c>
    </row>
    <row r="631" spans="1:17" x14ac:dyDescent="0.25">
      <c r="A631" t="s">
        <v>664</v>
      </c>
      <c r="B631" t="s">
        <v>17</v>
      </c>
      <c r="C631" t="s">
        <v>18</v>
      </c>
      <c r="D631" t="s">
        <v>26</v>
      </c>
      <c r="E631" t="s">
        <v>20</v>
      </c>
      <c r="F631" t="s">
        <v>45</v>
      </c>
      <c r="G631" s="2">
        <v>12.09</v>
      </c>
      <c r="H631" s="4">
        <v>1</v>
      </c>
      <c r="I631" s="2">
        <v>0.60450000000000004</v>
      </c>
      <c r="J631" s="2">
        <v>12.6945</v>
      </c>
      <c r="K631" s="12">
        <v>43491</v>
      </c>
      <c r="L631" s="5">
        <v>0.7631944444444444</v>
      </c>
      <c r="M631" t="s">
        <v>32</v>
      </c>
      <c r="N631" s="2">
        <v>12.09</v>
      </c>
      <c r="O631" s="2">
        <v>0.60450000000000004</v>
      </c>
      <c r="P631" s="3">
        <v>8.1999999999999993</v>
      </c>
      <c r="Q631" s="4">
        <f>MONTH(Tabla1[[#This Row],[Fecha]])</f>
        <v>1</v>
      </c>
    </row>
    <row r="632" spans="1:17" x14ac:dyDescent="0.25">
      <c r="A632" t="s">
        <v>665</v>
      </c>
      <c r="B632" t="s">
        <v>17</v>
      </c>
      <c r="C632" t="s">
        <v>18</v>
      </c>
      <c r="D632" t="s">
        <v>26</v>
      </c>
      <c r="E632" t="s">
        <v>30</v>
      </c>
      <c r="F632" t="s">
        <v>35</v>
      </c>
      <c r="G632" s="2">
        <v>64.19</v>
      </c>
      <c r="H632" s="4">
        <v>10</v>
      </c>
      <c r="I632" s="2">
        <v>32.094999999999999</v>
      </c>
      <c r="J632" s="2">
        <v>673.995</v>
      </c>
      <c r="K632" s="12">
        <v>43484</v>
      </c>
      <c r="L632" s="5">
        <v>0.58888888888888891</v>
      </c>
      <c r="M632" t="s">
        <v>32</v>
      </c>
      <c r="N632" s="2">
        <v>641.9</v>
      </c>
      <c r="O632" s="2">
        <v>32.094999999999999</v>
      </c>
      <c r="P632" s="3">
        <v>6.7</v>
      </c>
      <c r="Q632" s="4">
        <f>MONTH(Tabla1[[#This Row],[Fecha]])</f>
        <v>1</v>
      </c>
    </row>
    <row r="633" spans="1:17" x14ac:dyDescent="0.25">
      <c r="A633" t="s">
        <v>666</v>
      </c>
      <c r="B633" t="s">
        <v>17</v>
      </c>
      <c r="C633" t="s">
        <v>18</v>
      </c>
      <c r="D633" t="s">
        <v>26</v>
      </c>
      <c r="E633" t="s">
        <v>30</v>
      </c>
      <c r="F633" t="s">
        <v>27</v>
      </c>
      <c r="G633" s="2">
        <v>78.31</v>
      </c>
      <c r="H633" s="4">
        <v>3</v>
      </c>
      <c r="I633" s="2">
        <v>11.746500000000001</v>
      </c>
      <c r="J633" s="2">
        <v>246.6765</v>
      </c>
      <c r="K633" s="12">
        <v>43529</v>
      </c>
      <c r="L633" s="5">
        <v>0.69305555555555554</v>
      </c>
      <c r="M633" t="s">
        <v>22</v>
      </c>
      <c r="N633" s="2">
        <v>234.93</v>
      </c>
      <c r="O633" s="2">
        <v>11.746499999999999</v>
      </c>
      <c r="P633" s="3">
        <v>5.4</v>
      </c>
      <c r="Q633" s="4">
        <f>MONTH(Tabla1[[#This Row],[Fecha]])</f>
        <v>3</v>
      </c>
    </row>
    <row r="634" spans="1:17" x14ac:dyDescent="0.25">
      <c r="A634" t="s">
        <v>667</v>
      </c>
      <c r="B634" t="s">
        <v>17</v>
      </c>
      <c r="C634" t="s">
        <v>18</v>
      </c>
      <c r="D634" t="s">
        <v>19</v>
      </c>
      <c r="E634" t="s">
        <v>30</v>
      </c>
      <c r="F634" t="s">
        <v>43</v>
      </c>
      <c r="G634" s="2">
        <v>83.77</v>
      </c>
      <c r="H634" s="4">
        <v>2</v>
      </c>
      <c r="I634" s="2">
        <v>8.3770000000000007</v>
      </c>
      <c r="J634" s="2">
        <v>175.917</v>
      </c>
      <c r="K634" s="12">
        <v>43480</v>
      </c>
      <c r="L634" s="5">
        <v>0.45416666666666666</v>
      </c>
      <c r="M634" t="s">
        <v>32</v>
      </c>
      <c r="N634" s="2">
        <v>167.54</v>
      </c>
      <c r="O634" s="2">
        <v>8.3770000000000007</v>
      </c>
      <c r="P634" s="3">
        <v>7</v>
      </c>
      <c r="Q634" s="4">
        <f>MONTH(Tabla1[[#This Row],[Fecha]])</f>
        <v>1</v>
      </c>
    </row>
    <row r="635" spans="1:17" x14ac:dyDescent="0.25">
      <c r="A635" t="s">
        <v>668</v>
      </c>
      <c r="B635" t="s">
        <v>41</v>
      </c>
      <c r="C635" t="s">
        <v>42</v>
      </c>
      <c r="D635" t="s">
        <v>26</v>
      </c>
      <c r="E635" t="s">
        <v>30</v>
      </c>
      <c r="F635" t="s">
        <v>31</v>
      </c>
      <c r="G635" s="2">
        <v>99.7</v>
      </c>
      <c r="H635" s="4">
        <v>3</v>
      </c>
      <c r="I635" s="2">
        <v>14.955000000000002</v>
      </c>
      <c r="J635" s="2">
        <v>314.05500000000001</v>
      </c>
      <c r="K635" s="12">
        <v>43542</v>
      </c>
      <c r="L635" s="5">
        <v>0.47847222222222219</v>
      </c>
      <c r="M635" t="s">
        <v>22</v>
      </c>
      <c r="N635" s="2">
        <v>299.10000000000002</v>
      </c>
      <c r="O635" s="2">
        <v>14.955</v>
      </c>
      <c r="P635" s="3">
        <v>4.7</v>
      </c>
      <c r="Q635" s="4">
        <f>MONTH(Tabla1[[#This Row],[Fecha]])</f>
        <v>3</v>
      </c>
    </row>
    <row r="636" spans="1:17" x14ac:dyDescent="0.25">
      <c r="A636" t="s">
        <v>669</v>
      </c>
      <c r="B636" t="s">
        <v>41</v>
      </c>
      <c r="C636" t="s">
        <v>42</v>
      </c>
      <c r="D636" t="s">
        <v>19</v>
      </c>
      <c r="E636" t="s">
        <v>30</v>
      </c>
      <c r="F636" t="s">
        <v>43</v>
      </c>
      <c r="G636" s="2">
        <v>79.91</v>
      </c>
      <c r="H636" s="4">
        <v>3</v>
      </c>
      <c r="I636" s="2">
        <v>11.986499999999999</v>
      </c>
      <c r="J636" s="2">
        <v>251.7165</v>
      </c>
      <c r="K636" s="12">
        <v>43544</v>
      </c>
      <c r="L636" s="5">
        <v>0.81111111111111101</v>
      </c>
      <c r="M636" t="s">
        <v>32</v>
      </c>
      <c r="N636" s="2">
        <v>239.73</v>
      </c>
      <c r="O636" s="2">
        <v>11.986499999999999</v>
      </c>
      <c r="P636" s="3">
        <v>5</v>
      </c>
      <c r="Q636" s="4">
        <f>MONTH(Tabla1[[#This Row],[Fecha]])</f>
        <v>3</v>
      </c>
    </row>
    <row r="637" spans="1:17" x14ac:dyDescent="0.25">
      <c r="A637" t="s">
        <v>670</v>
      </c>
      <c r="B637" t="s">
        <v>41</v>
      </c>
      <c r="C637" t="s">
        <v>42</v>
      </c>
      <c r="D637" t="s">
        <v>19</v>
      </c>
      <c r="E637" t="s">
        <v>30</v>
      </c>
      <c r="F637" t="s">
        <v>21</v>
      </c>
      <c r="G637" s="2">
        <v>66.47</v>
      </c>
      <c r="H637" s="4">
        <v>10</v>
      </c>
      <c r="I637" s="2">
        <v>33.235000000000007</v>
      </c>
      <c r="J637" s="2">
        <v>697.93499999999995</v>
      </c>
      <c r="K637" s="12">
        <v>43480</v>
      </c>
      <c r="L637" s="5">
        <v>0.62569444444444444</v>
      </c>
      <c r="M637" t="s">
        <v>32</v>
      </c>
      <c r="N637" s="2">
        <v>664.7</v>
      </c>
      <c r="O637" s="2">
        <v>33.234999999999999</v>
      </c>
      <c r="P637" s="3">
        <v>5</v>
      </c>
      <c r="Q637" s="4">
        <f>MONTH(Tabla1[[#This Row],[Fecha]])</f>
        <v>1</v>
      </c>
    </row>
    <row r="638" spans="1:17" x14ac:dyDescent="0.25">
      <c r="A638" t="s">
        <v>671</v>
      </c>
      <c r="B638" t="s">
        <v>17</v>
      </c>
      <c r="C638" t="s">
        <v>18</v>
      </c>
      <c r="D638" t="s">
        <v>26</v>
      </c>
      <c r="E638" t="s">
        <v>30</v>
      </c>
      <c r="F638" t="s">
        <v>21</v>
      </c>
      <c r="G638" s="2">
        <v>28.95</v>
      </c>
      <c r="H638" s="4">
        <v>7</v>
      </c>
      <c r="I638" s="2">
        <v>10.1325</v>
      </c>
      <c r="J638" s="2">
        <v>212.7825</v>
      </c>
      <c r="K638" s="12">
        <v>43527</v>
      </c>
      <c r="L638" s="5">
        <v>0.85486111111111107</v>
      </c>
      <c r="M638" t="s">
        <v>32</v>
      </c>
      <c r="N638" s="2">
        <v>202.65</v>
      </c>
      <c r="O638" s="2">
        <v>10.1325</v>
      </c>
      <c r="P638" s="3">
        <v>6</v>
      </c>
      <c r="Q638" s="4">
        <f>MONTH(Tabla1[[#This Row],[Fecha]])</f>
        <v>3</v>
      </c>
    </row>
    <row r="639" spans="1:17" x14ac:dyDescent="0.25">
      <c r="A639" t="s">
        <v>672</v>
      </c>
      <c r="B639" t="s">
        <v>24</v>
      </c>
      <c r="C639" t="s">
        <v>25</v>
      </c>
      <c r="D639" t="s">
        <v>26</v>
      </c>
      <c r="E639" t="s">
        <v>20</v>
      </c>
      <c r="F639" t="s">
        <v>27</v>
      </c>
      <c r="G639" s="2">
        <v>46.2</v>
      </c>
      <c r="H639" s="4">
        <v>1</v>
      </c>
      <c r="I639" s="2">
        <v>2.31</v>
      </c>
      <c r="J639" s="2">
        <v>48.51</v>
      </c>
      <c r="K639" s="12">
        <v>43543</v>
      </c>
      <c r="L639" s="5">
        <v>0.51111111111111118</v>
      </c>
      <c r="M639" t="s">
        <v>28</v>
      </c>
      <c r="N639" s="2">
        <v>46.2</v>
      </c>
      <c r="O639" s="2">
        <v>2.31</v>
      </c>
      <c r="P639" s="3">
        <v>6.3</v>
      </c>
      <c r="Q639" s="4">
        <f>MONTH(Tabla1[[#This Row],[Fecha]])</f>
        <v>3</v>
      </c>
    </row>
    <row r="640" spans="1:17" x14ac:dyDescent="0.25">
      <c r="A640" t="s">
        <v>673</v>
      </c>
      <c r="B640" t="s">
        <v>41</v>
      </c>
      <c r="C640" t="s">
        <v>42</v>
      </c>
      <c r="D640" t="s">
        <v>19</v>
      </c>
      <c r="E640" t="s">
        <v>20</v>
      </c>
      <c r="F640" t="s">
        <v>43</v>
      </c>
      <c r="G640" s="2">
        <v>17.63</v>
      </c>
      <c r="H640" s="4">
        <v>5</v>
      </c>
      <c r="I640" s="2">
        <v>4.4074999999999998</v>
      </c>
      <c r="J640" s="2">
        <v>92.557500000000005</v>
      </c>
      <c r="K640" s="12">
        <v>43532</v>
      </c>
      <c r="L640" s="5">
        <v>0.64374999999999993</v>
      </c>
      <c r="M640" t="s">
        <v>28</v>
      </c>
      <c r="N640" s="2">
        <v>88.15</v>
      </c>
      <c r="O640" s="2">
        <v>4.4074999999999998</v>
      </c>
      <c r="P640" s="3">
        <v>8.5</v>
      </c>
      <c r="Q640" s="4">
        <f>MONTH(Tabla1[[#This Row],[Fecha]])</f>
        <v>3</v>
      </c>
    </row>
    <row r="641" spans="1:17" x14ac:dyDescent="0.25">
      <c r="A641" t="s">
        <v>674</v>
      </c>
      <c r="B641" t="s">
        <v>41</v>
      </c>
      <c r="C641" t="s">
        <v>42</v>
      </c>
      <c r="D641" t="s">
        <v>26</v>
      </c>
      <c r="E641" t="s">
        <v>30</v>
      </c>
      <c r="F641" t="s">
        <v>45</v>
      </c>
      <c r="G641" s="2">
        <v>52.42</v>
      </c>
      <c r="H641" s="4">
        <v>3</v>
      </c>
      <c r="I641" s="2">
        <v>7.8629999999999995</v>
      </c>
      <c r="J641" s="2">
        <v>165.12299999999999</v>
      </c>
      <c r="K641" s="12">
        <v>43523</v>
      </c>
      <c r="L641" s="5">
        <v>0.73333333333333339</v>
      </c>
      <c r="M641" t="s">
        <v>22</v>
      </c>
      <c r="N641" s="2">
        <v>157.26</v>
      </c>
      <c r="O641" s="2">
        <v>7.8630000000000004</v>
      </c>
      <c r="P641" s="3">
        <v>7.5</v>
      </c>
      <c r="Q641" s="4">
        <f>MONTH(Tabla1[[#This Row],[Fecha]])</f>
        <v>2</v>
      </c>
    </row>
    <row r="642" spans="1:17" x14ac:dyDescent="0.25">
      <c r="A642" t="s">
        <v>675</v>
      </c>
      <c r="B642" t="s">
        <v>41</v>
      </c>
      <c r="C642" t="s">
        <v>42</v>
      </c>
      <c r="D642" t="s">
        <v>19</v>
      </c>
      <c r="E642" t="s">
        <v>20</v>
      </c>
      <c r="F642" t="s">
        <v>43</v>
      </c>
      <c r="G642" s="2">
        <v>98.79</v>
      </c>
      <c r="H642" s="4">
        <v>3</v>
      </c>
      <c r="I642" s="2">
        <v>14.8185</v>
      </c>
      <c r="J642" s="2">
        <v>311.18849999999998</v>
      </c>
      <c r="K642" s="12">
        <v>43519</v>
      </c>
      <c r="L642" s="5">
        <v>0.83333333333333337</v>
      </c>
      <c r="M642" t="s">
        <v>22</v>
      </c>
      <c r="N642" s="2">
        <v>296.37</v>
      </c>
      <c r="O642" s="2">
        <v>14.8185</v>
      </c>
      <c r="P642" s="3">
        <v>6.4</v>
      </c>
      <c r="Q642" s="4">
        <f>MONTH(Tabla1[[#This Row],[Fecha]])</f>
        <v>2</v>
      </c>
    </row>
    <row r="643" spans="1:17" x14ac:dyDescent="0.25">
      <c r="A643" t="s">
        <v>676</v>
      </c>
      <c r="B643" t="s">
        <v>24</v>
      </c>
      <c r="C643" t="s">
        <v>25</v>
      </c>
      <c r="D643" t="s">
        <v>19</v>
      </c>
      <c r="E643" t="s">
        <v>20</v>
      </c>
      <c r="F643" t="s">
        <v>27</v>
      </c>
      <c r="G643" s="2">
        <v>88.55</v>
      </c>
      <c r="H643" s="4">
        <v>8</v>
      </c>
      <c r="I643" s="2">
        <v>35.42</v>
      </c>
      <c r="J643" s="2">
        <v>743.82</v>
      </c>
      <c r="K643" s="12">
        <v>43543</v>
      </c>
      <c r="L643" s="5">
        <v>0.64513888888888882</v>
      </c>
      <c r="M643" t="s">
        <v>22</v>
      </c>
      <c r="N643" s="2">
        <v>708.4</v>
      </c>
      <c r="O643" s="2">
        <v>35.42</v>
      </c>
      <c r="P643" s="3">
        <v>4.7</v>
      </c>
      <c r="Q643" s="4">
        <f>MONTH(Tabla1[[#This Row],[Fecha]])</f>
        <v>3</v>
      </c>
    </row>
    <row r="644" spans="1:17" x14ac:dyDescent="0.25">
      <c r="A644" t="s">
        <v>677</v>
      </c>
      <c r="B644" t="s">
        <v>41</v>
      </c>
      <c r="C644" t="s">
        <v>42</v>
      </c>
      <c r="D644" t="s">
        <v>19</v>
      </c>
      <c r="E644" t="s">
        <v>30</v>
      </c>
      <c r="F644" t="s">
        <v>27</v>
      </c>
      <c r="G644" s="2">
        <v>55.67</v>
      </c>
      <c r="H644" s="4">
        <v>2</v>
      </c>
      <c r="I644" s="2">
        <v>5.5670000000000002</v>
      </c>
      <c r="J644" s="2">
        <v>116.907</v>
      </c>
      <c r="K644" s="12">
        <v>43551</v>
      </c>
      <c r="L644" s="5">
        <v>0.63055555555555554</v>
      </c>
      <c r="M644" t="s">
        <v>22</v>
      </c>
      <c r="N644" s="2">
        <v>111.34</v>
      </c>
      <c r="O644" s="2">
        <v>5.5670000000000002</v>
      </c>
      <c r="P644" s="3">
        <v>6</v>
      </c>
      <c r="Q644" s="4">
        <f>MONTH(Tabla1[[#This Row],[Fecha]])</f>
        <v>3</v>
      </c>
    </row>
    <row r="645" spans="1:17" x14ac:dyDescent="0.25">
      <c r="A645" t="s">
        <v>678</v>
      </c>
      <c r="B645" t="s">
        <v>24</v>
      </c>
      <c r="C645" t="s">
        <v>25</v>
      </c>
      <c r="D645" t="s">
        <v>19</v>
      </c>
      <c r="E645" t="s">
        <v>20</v>
      </c>
      <c r="F645" t="s">
        <v>43</v>
      </c>
      <c r="G645" s="2">
        <v>72.52</v>
      </c>
      <c r="H645" s="4">
        <v>8</v>
      </c>
      <c r="I645" s="2">
        <v>29.007999999999999</v>
      </c>
      <c r="J645" s="2">
        <v>609.16800000000001</v>
      </c>
      <c r="K645" s="12">
        <v>43554</v>
      </c>
      <c r="L645" s="5">
        <v>0.80972222222222223</v>
      </c>
      <c r="M645" t="s">
        <v>32</v>
      </c>
      <c r="N645" s="2">
        <v>580.16</v>
      </c>
      <c r="O645" s="2">
        <v>29.007999999999999</v>
      </c>
      <c r="P645" s="3">
        <v>4</v>
      </c>
      <c r="Q645" s="4">
        <f>MONTH(Tabla1[[#This Row],[Fecha]])</f>
        <v>3</v>
      </c>
    </row>
    <row r="646" spans="1:17" x14ac:dyDescent="0.25">
      <c r="A646" t="s">
        <v>679</v>
      </c>
      <c r="B646" t="s">
        <v>24</v>
      </c>
      <c r="C646" t="s">
        <v>25</v>
      </c>
      <c r="D646" t="s">
        <v>19</v>
      </c>
      <c r="E646" t="s">
        <v>30</v>
      </c>
      <c r="F646" t="s">
        <v>27</v>
      </c>
      <c r="G646" s="2">
        <v>12.05</v>
      </c>
      <c r="H646" s="4">
        <v>5</v>
      </c>
      <c r="I646" s="2">
        <v>3.0125000000000002</v>
      </c>
      <c r="J646" s="2">
        <v>63.262500000000003</v>
      </c>
      <c r="K646" s="12">
        <v>43512</v>
      </c>
      <c r="L646" s="5">
        <v>0.66180555555555554</v>
      </c>
      <c r="M646" t="s">
        <v>22</v>
      </c>
      <c r="N646" s="2">
        <v>60.25</v>
      </c>
      <c r="O646" s="2">
        <v>3.0125000000000002</v>
      </c>
      <c r="P646" s="3">
        <v>5.5</v>
      </c>
      <c r="Q646" s="4">
        <f>MONTH(Tabla1[[#This Row],[Fecha]])</f>
        <v>2</v>
      </c>
    </row>
    <row r="647" spans="1:17" x14ac:dyDescent="0.25">
      <c r="A647" t="s">
        <v>680</v>
      </c>
      <c r="B647" t="s">
        <v>17</v>
      </c>
      <c r="C647" t="s">
        <v>18</v>
      </c>
      <c r="D647" t="s">
        <v>19</v>
      </c>
      <c r="E647" t="s">
        <v>30</v>
      </c>
      <c r="F647" t="s">
        <v>31</v>
      </c>
      <c r="G647" s="2">
        <v>19.36</v>
      </c>
      <c r="H647" s="4">
        <v>9</v>
      </c>
      <c r="I647" s="2">
        <v>8.7120000000000015</v>
      </c>
      <c r="J647" s="2">
        <v>182.952</v>
      </c>
      <c r="K647" s="12">
        <v>43483</v>
      </c>
      <c r="L647" s="5">
        <v>0.77986111111111101</v>
      </c>
      <c r="M647" t="s">
        <v>22</v>
      </c>
      <c r="N647" s="2">
        <v>174.24</v>
      </c>
      <c r="O647" s="2">
        <v>8.7119999999999997</v>
      </c>
      <c r="P647" s="3">
        <v>8.6999999999999993</v>
      </c>
      <c r="Q647" s="4">
        <f>MONTH(Tabla1[[#This Row],[Fecha]])</f>
        <v>1</v>
      </c>
    </row>
    <row r="648" spans="1:17" x14ac:dyDescent="0.25">
      <c r="A648" t="s">
        <v>681</v>
      </c>
      <c r="B648" t="s">
        <v>24</v>
      </c>
      <c r="C648" t="s">
        <v>25</v>
      </c>
      <c r="D648" t="s">
        <v>26</v>
      </c>
      <c r="E648" t="s">
        <v>30</v>
      </c>
      <c r="F648" t="s">
        <v>21</v>
      </c>
      <c r="G648" s="2">
        <v>70.209999999999994</v>
      </c>
      <c r="H648" s="4">
        <v>6</v>
      </c>
      <c r="I648" s="2">
        <v>21.063000000000002</v>
      </c>
      <c r="J648" s="2">
        <v>442.32299999999998</v>
      </c>
      <c r="K648" s="12">
        <v>43554</v>
      </c>
      <c r="L648" s="5">
        <v>0.62361111111111112</v>
      </c>
      <c r="M648" t="s">
        <v>28</v>
      </c>
      <c r="N648" s="2">
        <v>421.26</v>
      </c>
      <c r="O648" s="2">
        <v>21.062999999999999</v>
      </c>
      <c r="P648" s="3">
        <v>7.4</v>
      </c>
      <c r="Q648" s="4">
        <f>MONTH(Tabla1[[#This Row],[Fecha]])</f>
        <v>3</v>
      </c>
    </row>
    <row r="649" spans="1:17" x14ac:dyDescent="0.25">
      <c r="A649" t="s">
        <v>682</v>
      </c>
      <c r="B649" t="s">
        <v>41</v>
      </c>
      <c r="C649" t="s">
        <v>42</v>
      </c>
      <c r="D649" t="s">
        <v>19</v>
      </c>
      <c r="E649" t="s">
        <v>30</v>
      </c>
      <c r="F649" t="s">
        <v>45</v>
      </c>
      <c r="G649" s="2">
        <v>33.630000000000003</v>
      </c>
      <c r="H649" s="4">
        <v>1</v>
      </c>
      <c r="I649" s="2">
        <v>1.6815000000000002</v>
      </c>
      <c r="J649" s="2">
        <v>35.311500000000002</v>
      </c>
      <c r="K649" s="12">
        <v>43544</v>
      </c>
      <c r="L649" s="5">
        <v>0.82986111111111116</v>
      </c>
      <c r="M649" t="s">
        <v>28</v>
      </c>
      <c r="N649" s="2">
        <v>33.630000000000003</v>
      </c>
      <c r="O649" s="2">
        <v>1.6815</v>
      </c>
      <c r="P649" s="3">
        <v>5.6</v>
      </c>
      <c r="Q649" s="4">
        <f>MONTH(Tabla1[[#This Row],[Fecha]])</f>
        <v>3</v>
      </c>
    </row>
    <row r="650" spans="1:17" x14ac:dyDescent="0.25">
      <c r="A650" t="s">
        <v>683</v>
      </c>
      <c r="B650" t="s">
        <v>24</v>
      </c>
      <c r="C650" t="s">
        <v>25</v>
      </c>
      <c r="D650" t="s">
        <v>19</v>
      </c>
      <c r="E650" t="s">
        <v>20</v>
      </c>
      <c r="F650" t="s">
        <v>35</v>
      </c>
      <c r="G650" s="2">
        <v>15.49</v>
      </c>
      <c r="H650" s="4">
        <v>2</v>
      </c>
      <c r="I650" s="2">
        <v>1.5490000000000002</v>
      </c>
      <c r="J650" s="2">
        <v>32.529000000000003</v>
      </c>
      <c r="K650" s="12">
        <v>43481</v>
      </c>
      <c r="L650" s="5">
        <v>0.63194444444444442</v>
      </c>
      <c r="M650" t="s">
        <v>28</v>
      </c>
      <c r="N650" s="2">
        <v>30.98</v>
      </c>
      <c r="O650" s="2">
        <v>1.5489999999999999</v>
      </c>
      <c r="P650" s="3">
        <v>6.3</v>
      </c>
      <c r="Q650" s="4">
        <f>MONTH(Tabla1[[#This Row],[Fecha]])</f>
        <v>1</v>
      </c>
    </row>
    <row r="651" spans="1:17" x14ac:dyDescent="0.25">
      <c r="A651" t="s">
        <v>684</v>
      </c>
      <c r="B651" t="s">
        <v>24</v>
      </c>
      <c r="C651" t="s">
        <v>25</v>
      </c>
      <c r="D651" t="s">
        <v>26</v>
      </c>
      <c r="E651" t="s">
        <v>30</v>
      </c>
      <c r="F651" t="s">
        <v>27</v>
      </c>
      <c r="G651" s="2">
        <v>24.74</v>
      </c>
      <c r="H651" s="4">
        <v>10</v>
      </c>
      <c r="I651" s="2">
        <v>12.37</v>
      </c>
      <c r="J651" s="2">
        <v>259.77</v>
      </c>
      <c r="K651" s="12">
        <v>43520</v>
      </c>
      <c r="L651" s="5">
        <v>0.6972222222222223</v>
      </c>
      <c r="M651" t="s">
        <v>28</v>
      </c>
      <c r="N651" s="2">
        <v>247.4</v>
      </c>
      <c r="O651" s="2">
        <v>12.37</v>
      </c>
      <c r="P651" s="3">
        <v>7.1</v>
      </c>
      <c r="Q651" s="4">
        <f>MONTH(Tabla1[[#This Row],[Fecha]])</f>
        <v>2</v>
      </c>
    </row>
    <row r="652" spans="1:17" x14ac:dyDescent="0.25">
      <c r="A652" t="s">
        <v>685</v>
      </c>
      <c r="B652" t="s">
        <v>41</v>
      </c>
      <c r="C652" t="s">
        <v>42</v>
      </c>
      <c r="D652" t="s">
        <v>26</v>
      </c>
      <c r="E652" t="s">
        <v>30</v>
      </c>
      <c r="F652" t="s">
        <v>27</v>
      </c>
      <c r="G652" s="2">
        <v>75.66</v>
      </c>
      <c r="H652" s="4">
        <v>5</v>
      </c>
      <c r="I652" s="2">
        <v>18.914999999999999</v>
      </c>
      <c r="J652" s="2">
        <v>397.21499999999997</v>
      </c>
      <c r="K652" s="12">
        <v>43480</v>
      </c>
      <c r="L652" s="5">
        <v>0.76527777777777783</v>
      </c>
      <c r="M652" t="s">
        <v>22</v>
      </c>
      <c r="N652" s="2">
        <v>378.3</v>
      </c>
      <c r="O652" s="2">
        <v>18.914999999999999</v>
      </c>
      <c r="P652" s="3">
        <v>7.8</v>
      </c>
      <c r="Q652" s="4">
        <f>MONTH(Tabla1[[#This Row],[Fecha]])</f>
        <v>1</v>
      </c>
    </row>
    <row r="653" spans="1:17" x14ac:dyDescent="0.25">
      <c r="A653" t="s">
        <v>686</v>
      </c>
      <c r="B653" t="s">
        <v>41</v>
      </c>
      <c r="C653" t="s">
        <v>42</v>
      </c>
      <c r="D653" t="s">
        <v>26</v>
      </c>
      <c r="E653" t="s">
        <v>20</v>
      </c>
      <c r="F653" t="s">
        <v>21</v>
      </c>
      <c r="G653" s="2">
        <v>55.81</v>
      </c>
      <c r="H653" s="4">
        <v>6</v>
      </c>
      <c r="I653" s="2">
        <v>16.743000000000002</v>
      </c>
      <c r="J653" s="2">
        <v>351.60300000000001</v>
      </c>
      <c r="K653" s="12">
        <v>43487</v>
      </c>
      <c r="L653" s="5">
        <v>0.49444444444444446</v>
      </c>
      <c r="M653" t="s">
        <v>28</v>
      </c>
      <c r="N653" s="2">
        <v>334.86</v>
      </c>
      <c r="O653" s="2">
        <v>16.742999999999999</v>
      </c>
      <c r="P653" s="3">
        <v>9.9</v>
      </c>
      <c r="Q653" s="4">
        <f>MONTH(Tabla1[[#This Row],[Fecha]])</f>
        <v>1</v>
      </c>
    </row>
    <row r="654" spans="1:17" x14ac:dyDescent="0.25">
      <c r="A654" t="s">
        <v>687</v>
      </c>
      <c r="B654" t="s">
        <v>17</v>
      </c>
      <c r="C654" t="s">
        <v>18</v>
      </c>
      <c r="D654" t="s">
        <v>19</v>
      </c>
      <c r="E654" t="s">
        <v>30</v>
      </c>
      <c r="F654" t="s">
        <v>31</v>
      </c>
      <c r="G654" s="2">
        <v>72.78</v>
      </c>
      <c r="H654" s="4">
        <v>10</v>
      </c>
      <c r="I654" s="2">
        <v>36.39</v>
      </c>
      <c r="J654" s="2">
        <v>764.19</v>
      </c>
      <c r="K654" s="12">
        <v>43499</v>
      </c>
      <c r="L654" s="5">
        <v>0.72499999999999998</v>
      </c>
      <c r="M654" t="s">
        <v>28</v>
      </c>
      <c r="N654" s="2">
        <v>727.8</v>
      </c>
      <c r="O654" s="2">
        <v>36.39</v>
      </c>
      <c r="P654" s="3">
        <v>7.3</v>
      </c>
      <c r="Q654" s="4">
        <f>MONTH(Tabla1[[#This Row],[Fecha]])</f>
        <v>2</v>
      </c>
    </row>
    <row r="655" spans="1:17" x14ac:dyDescent="0.25">
      <c r="A655" t="s">
        <v>688</v>
      </c>
      <c r="B655" t="s">
        <v>41</v>
      </c>
      <c r="C655" t="s">
        <v>42</v>
      </c>
      <c r="D655" t="s">
        <v>19</v>
      </c>
      <c r="E655" t="s">
        <v>30</v>
      </c>
      <c r="F655" t="s">
        <v>35</v>
      </c>
      <c r="G655" s="2">
        <v>37.32</v>
      </c>
      <c r="H655" s="4">
        <v>9</v>
      </c>
      <c r="I655" s="2">
        <v>16.794</v>
      </c>
      <c r="J655" s="2">
        <v>352.67399999999998</v>
      </c>
      <c r="K655" s="12">
        <v>43530</v>
      </c>
      <c r="L655" s="5">
        <v>0.64652777777777781</v>
      </c>
      <c r="M655" t="s">
        <v>22</v>
      </c>
      <c r="N655" s="2">
        <v>335.88</v>
      </c>
      <c r="O655" s="2">
        <v>16.794</v>
      </c>
      <c r="P655" s="3">
        <v>5.0999999999999996</v>
      </c>
      <c r="Q655" s="4">
        <f>MONTH(Tabla1[[#This Row],[Fecha]])</f>
        <v>3</v>
      </c>
    </row>
    <row r="656" spans="1:17" x14ac:dyDescent="0.25">
      <c r="A656" t="s">
        <v>689</v>
      </c>
      <c r="B656" t="s">
        <v>41</v>
      </c>
      <c r="C656" t="s">
        <v>42</v>
      </c>
      <c r="D656" t="s">
        <v>19</v>
      </c>
      <c r="E656" t="s">
        <v>30</v>
      </c>
      <c r="F656" t="s">
        <v>45</v>
      </c>
      <c r="G656" s="2">
        <v>60.18</v>
      </c>
      <c r="H656" s="4">
        <v>4</v>
      </c>
      <c r="I656" s="2">
        <v>12.036000000000001</v>
      </c>
      <c r="J656" s="2">
        <v>252.756</v>
      </c>
      <c r="K656" s="12">
        <v>43512</v>
      </c>
      <c r="L656" s="5">
        <v>0.75277777777777777</v>
      </c>
      <c r="M656" t="s">
        <v>32</v>
      </c>
      <c r="N656" s="2">
        <v>240.72</v>
      </c>
      <c r="O656" s="2">
        <v>12.036</v>
      </c>
      <c r="P656" s="3">
        <v>9.4</v>
      </c>
      <c r="Q656" s="4">
        <f>MONTH(Tabla1[[#This Row],[Fecha]])</f>
        <v>2</v>
      </c>
    </row>
    <row r="657" spans="1:17" x14ac:dyDescent="0.25">
      <c r="A657" t="s">
        <v>690</v>
      </c>
      <c r="B657" t="s">
        <v>17</v>
      </c>
      <c r="C657" t="s">
        <v>18</v>
      </c>
      <c r="D657" t="s">
        <v>26</v>
      </c>
      <c r="E657" t="s">
        <v>20</v>
      </c>
      <c r="F657" t="s">
        <v>27</v>
      </c>
      <c r="G657" s="2">
        <v>15.69</v>
      </c>
      <c r="H657" s="4">
        <v>3</v>
      </c>
      <c r="I657" s="2">
        <v>2.3534999999999999</v>
      </c>
      <c r="J657" s="2">
        <v>49.423499999999997</v>
      </c>
      <c r="K657" s="12">
        <v>43538</v>
      </c>
      <c r="L657" s="5">
        <v>0.59236111111111112</v>
      </c>
      <c r="M657" t="s">
        <v>32</v>
      </c>
      <c r="N657" s="2">
        <v>47.07</v>
      </c>
      <c r="O657" s="2">
        <v>2.3534999999999999</v>
      </c>
      <c r="P657" s="3">
        <v>5.8</v>
      </c>
      <c r="Q657" s="4">
        <f>MONTH(Tabla1[[#This Row],[Fecha]])</f>
        <v>3</v>
      </c>
    </row>
    <row r="658" spans="1:17" x14ac:dyDescent="0.25">
      <c r="A658" t="s">
        <v>691</v>
      </c>
      <c r="B658" t="s">
        <v>24</v>
      </c>
      <c r="C658" t="s">
        <v>25</v>
      </c>
      <c r="D658" t="s">
        <v>26</v>
      </c>
      <c r="E658" t="s">
        <v>20</v>
      </c>
      <c r="F658" t="s">
        <v>27</v>
      </c>
      <c r="G658" s="2">
        <v>99.69</v>
      </c>
      <c r="H658" s="4">
        <v>1</v>
      </c>
      <c r="I658" s="2">
        <v>4.9845000000000006</v>
      </c>
      <c r="J658" s="2">
        <v>104.67449999999999</v>
      </c>
      <c r="K658" s="12">
        <v>43523</v>
      </c>
      <c r="L658" s="5">
        <v>0.43263888888888885</v>
      </c>
      <c r="M658" t="s">
        <v>32</v>
      </c>
      <c r="N658" s="2">
        <v>99.69</v>
      </c>
      <c r="O658" s="2">
        <v>4.9844999999999997</v>
      </c>
      <c r="P658" s="3">
        <v>8</v>
      </c>
      <c r="Q658" s="4">
        <f>MONTH(Tabla1[[#This Row],[Fecha]])</f>
        <v>2</v>
      </c>
    </row>
    <row r="659" spans="1:17" x14ac:dyDescent="0.25">
      <c r="A659" t="s">
        <v>692</v>
      </c>
      <c r="B659" t="s">
        <v>17</v>
      </c>
      <c r="C659" t="s">
        <v>18</v>
      </c>
      <c r="D659" t="s">
        <v>19</v>
      </c>
      <c r="E659" t="s">
        <v>20</v>
      </c>
      <c r="F659" t="s">
        <v>45</v>
      </c>
      <c r="G659" s="2">
        <v>88.15</v>
      </c>
      <c r="H659" s="4">
        <v>3</v>
      </c>
      <c r="I659" s="2">
        <v>13.222500000000004</v>
      </c>
      <c r="J659" s="2">
        <v>277.67250000000001</v>
      </c>
      <c r="K659" s="12">
        <v>43483</v>
      </c>
      <c r="L659" s="5">
        <v>0.42430555555555555</v>
      </c>
      <c r="M659" t="s">
        <v>22</v>
      </c>
      <c r="N659" s="2">
        <v>264.45</v>
      </c>
      <c r="O659" s="2">
        <v>13.2225</v>
      </c>
      <c r="P659" s="3">
        <v>7.9</v>
      </c>
      <c r="Q659" s="4">
        <f>MONTH(Tabla1[[#This Row],[Fecha]])</f>
        <v>1</v>
      </c>
    </row>
    <row r="660" spans="1:17" x14ac:dyDescent="0.25">
      <c r="A660" t="s">
        <v>693</v>
      </c>
      <c r="B660" t="s">
        <v>17</v>
      </c>
      <c r="C660" t="s">
        <v>18</v>
      </c>
      <c r="D660" t="s">
        <v>19</v>
      </c>
      <c r="E660" t="s">
        <v>20</v>
      </c>
      <c r="F660" t="s">
        <v>35</v>
      </c>
      <c r="G660" s="2">
        <v>27.93</v>
      </c>
      <c r="H660" s="4">
        <v>5</v>
      </c>
      <c r="I660" s="2">
        <v>6.9825000000000008</v>
      </c>
      <c r="J660" s="2">
        <v>146.63249999999999</v>
      </c>
      <c r="K660" s="12">
        <v>43494</v>
      </c>
      <c r="L660" s="5">
        <v>0.65833333333333333</v>
      </c>
      <c r="M660" t="s">
        <v>28</v>
      </c>
      <c r="N660" s="2">
        <v>139.65</v>
      </c>
      <c r="O660" s="2">
        <v>6.9824999999999999</v>
      </c>
      <c r="P660" s="3">
        <v>5.9</v>
      </c>
      <c r="Q660" s="4">
        <f>MONTH(Tabla1[[#This Row],[Fecha]])</f>
        <v>1</v>
      </c>
    </row>
    <row r="661" spans="1:17" x14ac:dyDescent="0.25">
      <c r="A661" t="s">
        <v>694</v>
      </c>
      <c r="B661" t="s">
        <v>17</v>
      </c>
      <c r="C661" t="s">
        <v>18</v>
      </c>
      <c r="D661" t="s">
        <v>19</v>
      </c>
      <c r="E661" t="s">
        <v>30</v>
      </c>
      <c r="F661" t="s">
        <v>45</v>
      </c>
      <c r="G661" s="2">
        <v>55.45</v>
      </c>
      <c r="H661" s="4">
        <v>1</v>
      </c>
      <c r="I661" s="2">
        <v>2.7725000000000004</v>
      </c>
      <c r="J661" s="2">
        <v>58.222499999999997</v>
      </c>
      <c r="K661" s="12">
        <v>43522</v>
      </c>
      <c r="L661" s="5">
        <v>0.7402777777777777</v>
      </c>
      <c r="M661" t="s">
        <v>32</v>
      </c>
      <c r="N661" s="2">
        <v>55.45</v>
      </c>
      <c r="O661" s="2">
        <v>2.7725</v>
      </c>
      <c r="P661" s="3">
        <v>4.9000000000000004</v>
      </c>
      <c r="Q661" s="4">
        <f>MONTH(Tabla1[[#This Row],[Fecha]])</f>
        <v>2</v>
      </c>
    </row>
    <row r="662" spans="1:17" x14ac:dyDescent="0.25">
      <c r="A662" t="s">
        <v>695</v>
      </c>
      <c r="B662" t="s">
        <v>41</v>
      </c>
      <c r="C662" t="s">
        <v>42</v>
      </c>
      <c r="D662" t="s">
        <v>26</v>
      </c>
      <c r="E662" t="s">
        <v>20</v>
      </c>
      <c r="F662" t="s">
        <v>35</v>
      </c>
      <c r="G662" s="2">
        <v>42.97</v>
      </c>
      <c r="H662" s="4">
        <v>3</v>
      </c>
      <c r="I662" s="2">
        <v>6.4455</v>
      </c>
      <c r="J662" s="2">
        <v>135.35550000000001</v>
      </c>
      <c r="K662" s="12">
        <v>43499</v>
      </c>
      <c r="L662" s="5">
        <v>0.49027777777777781</v>
      </c>
      <c r="M662" t="s">
        <v>28</v>
      </c>
      <c r="N662" s="2">
        <v>128.91</v>
      </c>
      <c r="O662" s="2">
        <v>6.4455</v>
      </c>
      <c r="P662" s="3">
        <v>9.3000000000000007</v>
      </c>
      <c r="Q662" s="4">
        <f>MONTH(Tabla1[[#This Row],[Fecha]])</f>
        <v>2</v>
      </c>
    </row>
    <row r="663" spans="1:17" x14ac:dyDescent="0.25">
      <c r="A663" t="s">
        <v>696</v>
      </c>
      <c r="B663" t="s">
        <v>24</v>
      </c>
      <c r="C663" t="s">
        <v>25</v>
      </c>
      <c r="D663" t="s">
        <v>19</v>
      </c>
      <c r="E663" t="s">
        <v>30</v>
      </c>
      <c r="F663" t="s">
        <v>35</v>
      </c>
      <c r="G663" s="2">
        <v>17.14</v>
      </c>
      <c r="H663" s="4">
        <v>7</v>
      </c>
      <c r="I663" s="2">
        <v>5.9990000000000006</v>
      </c>
      <c r="J663" s="2">
        <v>125.979</v>
      </c>
      <c r="K663" s="12">
        <v>43481</v>
      </c>
      <c r="L663" s="5">
        <v>0.50486111111111109</v>
      </c>
      <c r="M663" t="s">
        <v>32</v>
      </c>
      <c r="N663" s="2">
        <v>119.98</v>
      </c>
      <c r="O663" s="2">
        <v>5.9989999999999997</v>
      </c>
      <c r="P663" s="3">
        <v>7.9</v>
      </c>
      <c r="Q663" s="4">
        <f>MONTH(Tabla1[[#This Row],[Fecha]])</f>
        <v>1</v>
      </c>
    </row>
    <row r="664" spans="1:17" x14ac:dyDescent="0.25">
      <c r="A664" t="s">
        <v>697</v>
      </c>
      <c r="B664" t="s">
        <v>41</v>
      </c>
      <c r="C664" t="s">
        <v>42</v>
      </c>
      <c r="D664" t="s">
        <v>19</v>
      </c>
      <c r="E664" t="s">
        <v>20</v>
      </c>
      <c r="F664" t="s">
        <v>45</v>
      </c>
      <c r="G664" s="2">
        <v>58.75</v>
      </c>
      <c r="H664" s="4">
        <v>6</v>
      </c>
      <c r="I664" s="2">
        <v>17.625</v>
      </c>
      <c r="J664" s="2">
        <v>370.125</v>
      </c>
      <c r="K664" s="12">
        <v>43548</v>
      </c>
      <c r="L664" s="5">
        <v>0.7597222222222223</v>
      </c>
      <c r="M664" t="s">
        <v>32</v>
      </c>
      <c r="N664" s="2">
        <v>352.5</v>
      </c>
      <c r="O664" s="2">
        <v>17.625</v>
      </c>
      <c r="P664" s="3">
        <v>5.9</v>
      </c>
      <c r="Q664" s="4">
        <f>MONTH(Tabla1[[#This Row],[Fecha]])</f>
        <v>3</v>
      </c>
    </row>
    <row r="665" spans="1:17" x14ac:dyDescent="0.25">
      <c r="A665" t="s">
        <v>698</v>
      </c>
      <c r="B665" t="s">
        <v>24</v>
      </c>
      <c r="C665" t="s">
        <v>25</v>
      </c>
      <c r="D665" t="s">
        <v>19</v>
      </c>
      <c r="E665" t="s">
        <v>20</v>
      </c>
      <c r="F665" t="s">
        <v>43</v>
      </c>
      <c r="G665" s="2">
        <v>87.1</v>
      </c>
      <c r="H665" s="4">
        <v>10</v>
      </c>
      <c r="I665" s="2">
        <v>43.550000000000004</v>
      </c>
      <c r="J665" s="2">
        <v>914.55</v>
      </c>
      <c r="K665" s="12">
        <v>43508</v>
      </c>
      <c r="L665" s="5">
        <v>0.61458333333333337</v>
      </c>
      <c r="M665" t="s">
        <v>32</v>
      </c>
      <c r="N665" s="2">
        <v>871</v>
      </c>
      <c r="O665" s="2">
        <v>43.55</v>
      </c>
      <c r="P665" s="3">
        <v>9.9</v>
      </c>
      <c r="Q665" s="4">
        <f>MONTH(Tabla1[[#This Row],[Fecha]])</f>
        <v>2</v>
      </c>
    </row>
    <row r="666" spans="1:17" x14ac:dyDescent="0.25">
      <c r="A666" t="s">
        <v>699</v>
      </c>
      <c r="B666" t="s">
        <v>24</v>
      </c>
      <c r="C666" t="s">
        <v>25</v>
      </c>
      <c r="D666" t="s">
        <v>26</v>
      </c>
      <c r="E666" t="s">
        <v>20</v>
      </c>
      <c r="F666" t="s">
        <v>35</v>
      </c>
      <c r="G666" s="2">
        <v>98.8</v>
      </c>
      <c r="H666" s="4">
        <v>2</v>
      </c>
      <c r="I666" s="2">
        <v>9.8800000000000008</v>
      </c>
      <c r="J666" s="2">
        <v>207.48</v>
      </c>
      <c r="K666" s="12">
        <v>43517</v>
      </c>
      <c r="L666" s="5">
        <v>0.48541666666666666</v>
      </c>
      <c r="M666" t="s">
        <v>28</v>
      </c>
      <c r="N666" s="2">
        <v>197.6</v>
      </c>
      <c r="O666" s="2">
        <v>9.8800000000000008</v>
      </c>
      <c r="P666" s="3">
        <v>7.7</v>
      </c>
      <c r="Q666" s="4">
        <f>MONTH(Tabla1[[#This Row],[Fecha]])</f>
        <v>2</v>
      </c>
    </row>
    <row r="667" spans="1:17" x14ac:dyDescent="0.25">
      <c r="A667" t="s">
        <v>700</v>
      </c>
      <c r="B667" t="s">
        <v>17</v>
      </c>
      <c r="C667" t="s">
        <v>18</v>
      </c>
      <c r="D667" t="s">
        <v>26</v>
      </c>
      <c r="E667" t="s">
        <v>20</v>
      </c>
      <c r="F667" t="s">
        <v>45</v>
      </c>
      <c r="G667" s="2">
        <v>48.63</v>
      </c>
      <c r="H667" s="4">
        <v>4</v>
      </c>
      <c r="I667" s="2">
        <v>9.7260000000000009</v>
      </c>
      <c r="J667" s="2">
        <v>204.24600000000001</v>
      </c>
      <c r="K667" s="12">
        <v>43500</v>
      </c>
      <c r="L667" s="5">
        <v>0.65555555555555556</v>
      </c>
      <c r="M667" t="s">
        <v>22</v>
      </c>
      <c r="N667" s="2">
        <v>194.52</v>
      </c>
      <c r="O667" s="2">
        <v>9.7260000000000009</v>
      </c>
      <c r="P667" s="3">
        <v>7.6</v>
      </c>
      <c r="Q667" s="4">
        <f>MONTH(Tabla1[[#This Row],[Fecha]])</f>
        <v>2</v>
      </c>
    </row>
    <row r="668" spans="1:17" x14ac:dyDescent="0.25">
      <c r="A668" t="s">
        <v>701</v>
      </c>
      <c r="B668" t="s">
        <v>41</v>
      </c>
      <c r="C668" t="s">
        <v>42</v>
      </c>
      <c r="D668" t="s">
        <v>19</v>
      </c>
      <c r="E668" t="s">
        <v>30</v>
      </c>
      <c r="F668" t="s">
        <v>43</v>
      </c>
      <c r="G668" s="2">
        <v>57.74</v>
      </c>
      <c r="H668" s="4">
        <v>3</v>
      </c>
      <c r="I668" s="2">
        <v>8.6609999999999996</v>
      </c>
      <c r="J668" s="2">
        <v>181.881</v>
      </c>
      <c r="K668" s="12">
        <v>43516</v>
      </c>
      <c r="L668" s="5">
        <v>0.54583333333333328</v>
      </c>
      <c r="M668" t="s">
        <v>22</v>
      </c>
      <c r="N668" s="2">
        <v>173.22</v>
      </c>
      <c r="O668" s="2">
        <v>8.6609999999999996</v>
      </c>
      <c r="P668" s="3">
        <v>7.7</v>
      </c>
      <c r="Q668" s="4">
        <f>MONTH(Tabla1[[#This Row],[Fecha]])</f>
        <v>2</v>
      </c>
    </row>
    <row r="669" spans="1:17" x14ac:dyDescent="0.25">
      <c r="A669" t="s">
        <v>702</v>
      </c>
      <c r="B669" t="s">
        <v>41</v>
      </c>
      <c r="C669" t="s">
        <v>42</v>
      </c>
      <c r="D669" t="s">
        <v>26</v>
      </c>
      <c r="E669" t="s">
        <v>20</v>
      </c>
      <c r="F669" t="s">
        <v>21</v>
      </c>
      <c r="G669" s="2">
        <v>17.97</v>
      </c>
      <c r="H669" s="4">
        <v>4</v>
      </c>
      <c r="I669" s="2">
        <v>3.5939999999999999</v>
      </c>
      <c r="J669" s="2">
        <v>75.474000000000004</v>
      </c>
      <c r="K669" s="12">
        <v>43519</v>
      </c>
      <c r="L669" s="5">
        <v>0.86319444444444438</v>
      </c>
      <c r="M669" t="s">
        <v>22</v>
      </c>
      <c r="N669" s="2">
        <v>71.88</v>
      </c>
      <c r="O669" s="2">
        <v>3.5939999999999999</v>
      </c>
      <c r="P669" s="3">
        <v>6.4</v>
      </c>
      <c r="Q669" s="4">
        <f>MONTH(Tabla1[[#This Row],[Fecha]])</f>
        <v>2</v>
      </c>
    </row>
    <row r="670" spans="1:17" x14ac:dyDescent="0.25">
      <c r="A670" t="s">
        <v>703</v>
      </c>
      <c r="B670" t="s">
        <v>24</v>
      </c>
      <c r="C670" t="s">
        <v>25</v>
      </c>
      <c r="D670" t="s">
        <v>19</v>
      </c>
      <c r="E670" t="s">
        <v>20</v>
      </c>
      <c r="F670" t="s">
        <v>21</v>
      </c>
      <c r="G670" s="2">
        <v>47.71</v>
      </c>
      <c r="H670" s="4">
        <v>6</v>
      </c>
      <c r="I670" s="2">
        <v>14.313000000000001</v>
      </c>
      <c r="J670" s="2">
        <v>300.57299999999998</v>
      </c>
      <c r="K670" s="12">
        <v>43512</v>
      </c>
      <c r="L670" s="5">
        <v>0.59652777777777777</v>
      </c>
      <c r="M670" t="s">
        <v>22</v>
      </c>
      <c r="N670" s="2">
        <v>286.26</v>
      </c>
      <c r="O670" s="2">
        <v>14.313000000000001</v>
      </c>
      <c r="P670" s="3">
        <v>4.4000000000000004</v>
      </c>
      <c r="Q670" s="4">
        <f>MONTH(Tabla1[[#This Row],[Fecha]])</f>
        <v>2</v>
      </c>
    </row>
    <row r="671" spans="1:17" x14ac:dyDescent="0.25">
      <c r="A671" t="s">
        <v>704</v>
      </c>
      <c r="B671" t="s">
        <v>41</v>
      </c>
      <c r="C671" t="s">
        <v>42</v>
      </c>
      <c r="D671" t="s">
        <v>26</v>
      </c>
      <c r="E671" t="s">
        <v>20</v>
      </c>
      <c r="F671" t="s">
        <v>35</v>
      </c>
      <c r="G671" s="2">
        <v>40.619999999999997</v>
      </c>
      <c r="H671" s="4">
        <v>2</v>
      </c>
      <c r="I671" s="2">
        <v>4.0620000000000003</v>
      </c>
      <c r="J671" s="2">
        <v>85.302000000000007</v>
      </c>
      <c r="K671" s="12">
        <v>43482</v>
      </c>
      <c r="L671" s="5">
        <v>0.41736111111111113</v>
      </c>
      <c r="M671" t="s">
        <v>32</v>
      </c>
      <c r="N671" s="2">
        <v>81.239999999999995</v>
      </c>
      <c r="O671" s="2">
        <v>4.0620000000000003</v>
      </c>
      <c r="P671" s="3">
        <v>4.0999999999999996</v>
      </c>
      <c r="Q671" s="4">
        <f>MONTH(Tabla1[[#This Row],[Fecha]])</f>
        <v>1</v>
      </c>
    </row>
    <row r="672" spans="1:17" x14ac:dyDescent="0.25">
      <c r="A672" t="s">
        <v>705</v>
      </c>
      <c r="B672" t="s">
        <v>17</v>
      </c>
      <c r="C672" t="s">
        <v>18</v>
      </c>
      <c r="D672" t="s">
        <v>19</v>
      </c>
      <c r="E672" t="s">
        <v>30</v>
      </c>
      <c r="F672" t="s">
        <v>45</v>
      </c>
      <c r="G672" s="2">
        <v>56.04</v>
      </c>
      <c r="H672" s="4">
        <v>10</v>
      </c>
      <c r="I672" s="2">
        <v>28.02</v>
      </c>
      <c r="J672" s="2">
        <v>588.41999999999996</v>
      </c>
      <c r="K672" s="12">
        <v>43479</v>
      </c>
      <c r="L672" s="5">
        <v>0.8125</v>
      </c>
      <c r="M672" t="s">
        <v>22</v>
      </c>
      <c r="N672" s="2">
        <v>560.4</v>
      </c>
      <c r="O672" s="2">
        <v>28.02</v>
      </c>
      <c r="P672" s="3">
        <v>4.4000000000000004</v>
      </c>
      <c r="Q672" s="4">
        <f>MONTH(Tabla1[[#This Row],[Fecha]])</f>
        <v>1</v>
      </c>
    </row>
    <row r="673" spans="1:17" x14ac:dyDescent="0.25">
      <c r="A673" t="s">
        <v>706</v>
      </c>
      <c r="B673" t="s">
        <v>41</v>
      </c>
      <c r="C673" t="s">
        <v>42</v>
      </c>
      <c r="D673" t="s">
        <v>19</v>
      </c>
      <c r="E673" t="s">
        <v>30</v>
      </c>
      <c r="F673" t="s">
        <v>43</v>
      </c>
      <c r="G673" s="2">
        <v>93.4</v>
      </c>
      <c r="H673" s="4">
        <v>2</v>
      </c>
      <c r="I673" s="2">
        <v>9.3400000000000016</v>
      </c>
      <c r="J673" s="2">
        <v>196.14</v>
      </c>
      <c r="K673" s="12">
        <v>43554</v>
      </c>
      <c r="L673" s="5">
        <v>0.69027777777777777</v>
      </c>
      <c r="M673" t="s">
        <v>28</v>
      </c>
      <c r="N673" s="2">
        <v>186.8</v>
      </c>
      <c r="O673" s="2">
        <v>9.34</v>
      </c>
      <c r="P673" s="3">
        <v>5.5</v>
      </c>
      <c r="Q673" s="4">
        <f>MONTH(Tabla1[[#This Row],[Fecha]])</f>
        <v>3</v>
      </c>
    </row>
    <row r="674" spans="1:17" x14ac:dyDescent="0.25">
      <c r="A674" t="s">
        <v>707</v>
      </c>
      <c r="B674" t="s">
        <v>41</v>
      </c>
      <c r="C674" t="s">
        <v>42</v>
      </c>
      <c r="D674" t="s">
        <v>26</v>
      </c>
      <c r="E674" t="s">
        <v>20</v>
      </c>
      <c r="F674" t="s">
        <v>21</v>
      </c>
      <c r="G674" s="2">
        <v>73.41</v>
      </c>
      <c r="H674" s="4">
        <v>3</v>
      </c>
      <c r="I674" s="2">
        <v>11.0115</v>
      </c>
      <c r="J674" s="2">
        <v>231.2415</v>
      </c>
      <c r="K674" s="12">
        <v>43526</v>
      </c>
      <c r="L674" s="5">
        <v>0.54861111111111105</v>
      </c>
      <c r="M674" t="s">
        <v>22</v>
      </c>
      <c r="N674" s="2">
        <v>220.23</v>
      </c>
      <c r="O674" s="2">
        <v>11.0115</v>
      </c>
      <c r="P674" s="3">
        <v>4</v>
      </c>
      <c r="Q674" s="4">
        <f>MONTH(Tabla1[[#This Row],[Fecha]])</f>
        <v>3</v>
      </c>
    </row>
    <row r="675" spans="1:17" x14ac:dyDescent="0.25">
      <c r="A675" t="s">
        <v>708</v>
      </c>
      <c r="B675" t="s">
        <v>24</v>
      </c>
      <c r="C675" t="s">
        <v>25</v>
      </c>
      <c r="D675" t="s">
        <v>26</v>
      </c>
      <c r="E675" t="s">
        <v>30</v>
      </c>
      <c r="F675" t="s">
        <v>21</v>
      </c>
      <c r="G675" s="2">
        <v>33.64</v>
      </c>
      <c r="H675" s="4">
        <v>8</v>
      </c>
      <c r="I675" s="2">
        <v>13.456000000000001</v>
      </c>
      <c r="J675" s="2">
        <v>282.57600000000002</v>
      </c>
      <c r="K675" s="12">
        <v>43511</v>
      </c>
      <c r="L675" s="5">
        <v>0.71527777777777779</v>
      </c>
      <c r="M675" t="s">
        <v>32</v>
      </c>
      <c r="N675" s="2">
        <v>269.12</v>
      </c>
      <c r="O675" s="2">
        <v>13.456</v>
      </c>
      <c r="P675" s="3">
        <v>9.3000000000000007</v>
      </c>
      <c r="Q675" s="4">
        <f>MONTH(Tabla1[[#This Row],[Fecha]])</f>
        <v>2</v>
      </c>
    </row>
    <row r="676" spans="1:17" x14ac:dyDescent="0.25">
      <c r="A676" t="s">
        <v>709</v>
      </c>
      <c r="B676" t="s">
        <v>17</v>
      </c>
      <c r="C676" t="s">
        <v>18</v>
      </c>
      <c r="D676" t="s">
        <v>26</v>
      </c>
      <c r="E676" t="s">
        <v>20</v>
      </c>
      <c r="F676" t="s">
        <v>27</v>
      </c>
      <c r="G676" s="2">
        <v>45.48</v>
      </c>
      <c r="H676" s="4">
        <v>10</v>
      </c>
      <c r="I676" s="2">
        <v>22.74</v>
      </c>
      <c r="J676" s="2">
        <v>477.54</v>
      </c>
      <c r="K676" s="12">
        <v>43525</v>
      </c>
      <c r="L676" s="5">
        <v>0.43194444444444446</v>
      </c>
      <c r="M676" t="s">
        <v>32</v>
      </c>
      <c r="N676" s="2">
        <v>454.8</v>
      </c>
      <c r="O676" s="2">
        <v>22.74</v>
      </c>
      <c r="P676" s="3">
        <v>4.8</v>
      </c>
      <c r="Q676" s="4">
        <f>MONTH(Tabla1[[#This Row],[Fecha]])</f>
        <v>3</v>
      </c>
    </row>
    <row r="677" spans="1:17" x14ac:dyDescent="0.25">
      <c r="A677" t="s">
        <v>710</v>
      </c>
      <c r="B677" t="s">
        <v>41</v>
      </c>
      <c r="C677" t="s">
        <v>42</v>
      </c>
      <c r="D677" t="s">
        <v>19</v>
      </c>
      <c r="E677" t="s">
        <v>30</v>
      </c>
      <c r="F677" t="s">
        <v>45</v>
      </c>
      <c r="G677" s="2">
        <v>83.77</v>
      </c>
      <c r="H677" s="4">
        <v>2</v>
      </c>
      <c r="I677" s="2">
        <v>8.3770000000000007</v>
      </c>
      <c r="J677" s="2">
        <v>175.917</v>
      </c>
      <c r="K677" s="12">
        <v>43520</v>
      </c>
      <c r="L677" s="5">
        <v>0.83124999999999993</v>
      </c>
      <c r="M677" t="s">
        <v>28</v>
      </c>
      <c r="N677" s="2">
        <v>167.54</v>
      </c>
      <c r="O677" s="2">
        <v>8.3770000000000007</v>
      </c>
      <c r="P677" s="3">
        <v>4.5999999999999996</v>
      </c>
      <c r="Q677" s="4">
        <f>MONTH(Tabla1[[#This Row],[Fecha]])</f>
        <v>2</v>
      </c>
    </row>
    <row r="678" spans="1:17" x14ac:dyDescent="0.25">
      <c r="A678" t="s">
        <v>711</v>
      </c>
      <c r="B678" t="s">
        <v>41</v>
      </c>
      <c r="C678" t="s">
        <v>42</v>
      </c>
      <c r="D678" t="s">
        <v>19</v>
      </c>
      <c r="E678" t="s">
        <v>20</v>
      </c>
      <c r="F678" t="s">
        <v>35</v>
      </c>
      <c r="G678" s="2">
        <v>64.08</v>
      </c>
      <c r="H678" s="4">
        <v>7</v>
      </c>
      <c r="I678" s="2">
        <v>22.428000000000001</v>
      </c>
      <c r="J678" s="2">
        <v>470.988</v>
      </c>
      <c r="K678" s="12">
        <v>43515</v>
      </c>
      <c r="L678" s="5">
        <v>0.81180555555555556</v>
      </c>
      <c r="M678" t="s">
        <v>32</v>
      </c>
      <c r="N678" s="2">
        <v>448.56</v>
      </c>
      <c r="O678" s="2">
        <v>22.428000000000001</v>
      </c>
      <c r="P678" s="3">
        <v>7.3</v>
      </c>
      <c r="Q678" s="4">
        <f>MONTH(Tabla1[[#This Row],[Fecha]])</f>
        <v>2</v>
      </c>
    </row>
    <row r="679" spans="1:17" x14ac:dyDescent="0.25">
      <c r="A679" t="s">
        <v>712</v>
      </c>
      <c r="B679" t="s">
        <v>17</v>
      </c>
      <c r="C679" t="s">
        <v>18</v>
      </c>
      <c r="D679" t="s">
        <v>19</v>
      </c>
      <c r="E679" t="s">
        <v>20</v>
      </c>
      <c r="F679" t="s">
        <v>43</v>
      </c>
      <c r="G679" s="2">
        <v>73.47</v>
      </c>
      <c r="H679" s="4">
        <v>4</v>
      </c>
      <c r="I679" s="2">
        <v>14.694000000000001</v>
      </c>
      <c r="J679" s="2">
        <v>308.57400000000001</v>
      </c>
      <c r="K679" s="12">
        <v>43519</v>
      </c>
      <c r="L679" s="5">
        <v>0.77083333333333337</v>
      </c>
      <c r="M679" t="s">
        <v>28</v>
      </c>
      <c r="N679" s="2">
        <v>293.88</v>
      </c>
      <c r="O679" s="2">
        <v>14.694000000000001</v>
      </c>
      <c r="P679" s="3">
        <v>6</v>
      </c>
      <c r="Q679" s="4">
        <f>MONTH(Tabla1[[#This Row],[Fecha]])</f>
        <v>2</v>
      </c>
    </row>
    <row r="680" spans="1:17" x14ac:dyDescent="0.25">
      <c r="A680" t="s">
        <v>713</v>
      </c>
      <c r="B680" t="s">
        <v>24</v>
      </c>
      <c r="C680" t="s">
        <v>25</v>
      </c>
      <c r="D680" t="s">
        <v>26</v>
      </c>
      <c r="E680" t="s">
        <v>30</v>
      </c>
      <c r="F680" t="s">
        <v>21</v>
      </c>
      <c r="G680" s="2">
        <v>58.95</v>
      </c>
      <c r="H680" s="4">
        <v>10</v>
      </c>
      <c r="I680" s="2">
        <v>29.475000000000001</v>
      </c>
      <c r="J680" s="2">
        <v>618.97500000000002</v>
      </c>
      <c r="K680" s="12">
        <v>43503</v>
      </c>
      <c r="L680" s="5">
        <v>0.6020833333333333</v>
      </c>
      <c r="M680" t="s">
        <v>22</v>
      </c>
      <c r="N680" s="2">
        <v>589.5</v>
      </c>
      <c r="O680" s="2">
        <v>29.475000000000001</v>
      </c>
      <c r="P680" s="3">
        <v>8.1</v>
      </c>
      <c r="Q680" s="4">
        <f>MONTH(Tabla1[[#This Row],[Fecha]])</f>
        <v>2</v>
      </c>
    </row>
    <row r="681" spans="1:17" x14ac:dyDescent="0.25">
      <c r="A681" t="s">
        <v>714</v>
      </c>
      <c r="B681" t="s">
        <v>17</v>
      </c>
      <c r="C681" t="s">
        <v>18</v>
      </c>
      <c r="D681" t="s">
        <v>19</v>
      </c>
      <c r="E681" t="s">
        <v>30</v>
      </c>
      <c r="F681" t="s">
        <v>43</v>
      </c>
      <c r="G681" s="2">
        <v>48.5</v>
      </c>
      <c r="H681" s="4">
        <v>6</v>
      </c>
      <c r="I681" s="2">
        <v>14.55</v>
      </c>
      <c r="J681" s="2">
        <v>305.55</v>
      </c>
      <c r="K681" s="12">
        <v>43476</v>
      </c>
      <c r="L681" s="5">
        <v>0.58124999999999993</v>
      </c>
      <c r="M681" t="s">
        <v>22</v>
      </c>
      <c r="N681" s="2">
        <v>291</v>
      </c>
      <c r="O681" s="2">
        <v>14.55</v>
      </c>
      <c r="P681" s="3">
        <v>9.4</v>
      </c>
      <c r="Q681" s="4">
        <f>MONTH(Tabla1[[#This Row],[Fecha]])</f>
        <v>1</v>
      </c>
    </row>
    <row r="682" spans="1:17" x14ac:dyDescent="0.25">
      <c r="A682" t="s">
        <v>715</v>
      </c>
      <c r="B682" t="s">
        <v>41</v>
      </c>
      <c r="C682" t="s">
        <v>42</v>
      </c>
      <c r="D682" t="s">
        <v>19</v>
      </c>
      <c r="E682" t="s">
        <v>20</v>
      </c>
      <c r="F682" t="s">
        <v>27</v>
      </c>
      <c r="G682" s="2">
        <v>39.479999999999997</v>
      </c>
      <c r="H682" s="4">
        <v>1</v>
      </c>
      <c r="I682" s="2">
        <v>1.974</v>
      </c>
      <c r="J682" s="2">
        <v>41.454000000000001</v>
      </c>
      <c r="K682" s="12">
        <v>43508</v>
      </c>
      <c r="L682" s="5">
        <v>0.82152777777777775</v>
      </c>
      <c r="M682" t="s">
        <v>28</v>
      </c>
      <c r="N682" s="2">
        <v>39.479999999999997</v>
      </c>
      <c r="O682" s="2">
        <v>1.974</v>
      </c>
      <c r="P682" s="3">
        <v>6.5</v>
      </c>
      <c r="Q682" s="4">
        <f>MONTH(Tabla1[[#This Row],[Fecha]])</f>
        <v>2</v>
      </c>
    </row>
    <row r="683" spans="1:17" x14ac:dyDescent="0.25">
      <c r="A683" t="s">
        <v>716</v>
      </c>
      <c r="B683" t="s">
        <v>41</v>
      </c>
      <c r="C683" t="s">
        <v>42</v>
      </c>
      <c r="D683" t="s">
        <v>26</v>
      </c>
      <c r="E683" t="s">
        <v>20</v>
      </c>
      <c r="F683" t="s">
        <v>35</v>
      </c>
      <c r="G683" s="2">
        <v>34.81</v>
      </c>
      <c r="H683" s="4">
        <v>1</v>
      </c>
      <c r="I683" s="2">
        <v>1.7405000000000002</v>
      </c>
      <c r="J683" s="2">
        <v>36.5505</v>
      </c>
      <c r="K683" s="12">
        <v>43479</v>
      </c>
      <c r="L683" s="5">
        <v>0.42430555555555555</v>
      </c>
      <c r="M683" t="s">
        <v>32</v>
      </c>
      <c r="N683" s="2">
        <v>34.81</v>
      </c>
      <c r="O683" s="2">
        <v>1.7404999999999999</v>
      </c>
      <c r="P683" s="3">
        <v>7</v>
      </c>
      <c r="Q683" s="4">
        <f>MONTH(Tabla1[[#This Row],[Fecha]])</f>
        <v>1</v>
      </c>
    </row>
    <row r="684" spans="1:17" x14ac:dyDescent="0.25">
      <c r="A684" t="s">
        <v>717</v>
      </c>
      <c r="B684" t="s">
        <v>24</v>
      </c>
      <c r="C684" t="s">
        <v>25</v>
      </c>
      <c r="D684" t="s">
        <v>26</v>
      </c>
      <c r="E684" t="s">
        <v>20</v>
      </c>
      <c r="F684" t="s">
        <v>45</v>
      </c>
      <c r="G684" s="2">
        <v>49.32</v>
      </c>
      <c r="H684" s="4">
        <v>6</v>
      </c>
      <c r="I684" s="2">
        <v>14.796000000000001</v>
      </c>
      <c r="J684" s="2">
        <v>310.71600000000001</v>
      </c>
      <c r="K684" s="12">
        <v>43474</v>
      </c>
      <c r="L684" s="5">
        <v>0.57361111111111118</v>
      </c>
      <c r="M684" t="s">
        <v>22</v>
      </c>
      <c r="N684" s="2">
        <v>295.92</v>
      </c>
      <c r="O684" s="2">
        <v>14.795999999999999</v>
      </c>
      <c r="P684" s="3">
        <v>7.1</v>
      </c>
      <c r="Q684" s="4">
        <f>MONTH(Tabla1[[#This Row],[Fecha]])</f>
        <v>1</v>
      </c>
    </row>
    <row r="685" spans="1:17" x14ac:dyDescent="0.25">
      <c r="A685" t="s">
        <v>718</v>
      </c>
      <c r="B685" t="s">
        <v>17</v>
      </c>
      <c r="C685" t="s">
        <v>18</v>
      </c>
      <c r="D685" t="s">
        <v>19</v>
      </c>
      <c r="E685" t="s">
        <v>30</v>
      </c>
      <c r="F685" t="s">
        <v>45</v>
      </c>
      <c r="G685" s="2">
        <v>21.48</v>
      </c>
      <c r="H685" s="4">
        <v>2</v>
      </c>
      <c r="I685" s="2">
        <v>2.1480000000000001</v>
      </c>
      <c r="J685" s="2">
        <v>45.107999999999997</v>
      </c>
      <c r="K685" s="12">
        <v>43523</v>
      </c>
      <c r="L685" s="5">
        <v>0.51527777777777783</v>
      </c>
      <c r="M685" t="s">
        <v>22</v>
      </c>
      <c r="N685" s="2">
        <v>42.96</v>
      </c>
      <c r="O685" s="2">
        <v>2.1480000000000001</v>
      </c>
      <c r="P685" s="3">
        <v>6.6</v>
      </c>
      <c r="Q685" s="4">
        <f>MONTH(Tabla1[[#This Row],[Fecha]])</f>
        <v>2</v>
      </c>
    </row>
    <row r="686" spans="1:17" x14ac:dyDescent="0.25">
      <c r="A686" t="s">
        <v>719</v>
      </c>
      <c r="B686" t="s">
        <v>41</v>
      </c>
      <c r="C686" t="s">
        <v>42</v>
      </c>
      <c r="D686" t="s">
        <v>19</v>
      </c>
      <c r="E686" t="s">
        <v>20</v>
      </c>
      <c r="F686" t="s">
        <v>35</v>
      </c>
      <c r="G686" s="2">
        <v>23.08</v>
      </c>
      <c r="H686" s="4">
        <v>6</v>
      </c>
      <c r="I686" s="2">
        <v>6.9239999999999995</v>
      </c>
      <c r="J686" s="2">
        <v>145.404</v>
      </c>
      <c r="K686" s="12">
        <v>43489</v>
      </c>
      <c r="L686" s="5">
        <v>0.80555555555555547</v>
      </c>
      <c r="M686" t="s">
        <v>22</v>
      </c>
      <c r="N686" s="2">
        <v>138.47999999999999</v>
      </c>
      <c r="O686" s="2">
        <v>6.9240000000000004</v>
      </c>
      <c r="P686" s="3">
        <v>4.9000000000000004</v>
      </c>
      <c r="Q686" s="4">
        <f>MONTH(Tabla1[[#This Row],[Fecha]])</f>
        <v>1</v>
      </c>
    </row>
    <row r="687" spans="1:17" x14ac:dyDescent="0.25">
      <c r="A687" t="s">
        <v>720</v>
      </c>
      <c r="B687" t="s">
        <v>41</v>
      </c>
      <c r="C687" t="s">
        <v>42</v>
      </c>
      <c r="D687" t="s">
        <v>19</v>
      </c>
      <c r="E687" t="s">
        <v>20</v>
      </c>
      <c r="F687" t="s">
        <v>31</v>
      </c>
      <c r="G687" s="2">
        <v>49.1</v>
      </c>
      <c r="H687" s="4">
        <v>2</v>
      </c>
      <c r="I687" s="2">
        <v>4.91</v>
      </c>
      <c r="J687" s="2">
        <v>103.11</v>
      </c>
      <c r="K687" s="12">
        <v>43473</v>
      </c>
      <c r="L687" s="5">
        <v>0.54027777777777775</v>
      </c>
      <c r="M687" t="s">
        <v>32</v>
      </c>
      <c r="N687" s="2">
        <v>98.2</v>
      </c>
      <c r="O687" s="2">
        <v>4.91</v>
      </c>
      <c r="P687" s="3">
        <v>6.4</v>
      </c>
      <c r="Q687" s="4">
        <f>MONTH(Tabla1[[#This Row],[Fecha]])</f>
        <v>1</v>
      </c>
    </row>
    <row r="688" spans="1:17" x14ac:dyDescent="0.25">
      <c r="A688" t="s">
        <v>721</v>
      </c>
      <c r="B688" t="s">
        <v>41</v>
      </c>
      <c r="C688" t="s">
        <v>42</v>
      </c>
      <c r="D688" t="s">
        <v>19</v>
      </c>
      <c r="E688" t="s">
        <v>20</v>
      </c>
      <c r="F688" t="s">
        <v>35</v>
      </c>
      <c r="G688" s="2">
        <v>64.83</v>
      </c>
      <c r="H688" s="4">
        <v>2</v>
      </c>
      <c r="I688" s="2">
        <v>6.4830000000000005</v>
      </c>
      <c r="J688" s="2">
        <v>136.143</v>
      </c>
      <c r="K688" s="12">
        <v>43473</v>
      </c>
      <c r="L688" s="5">
        <v>0.4993055555555555</v>
      </c>
      <c r="M688" t="s">
        <v>32</v>
      </c>
      <c r="N688" s="2">
        <v>129.66</v>
      </c>
      <c r="O688" s="2">
        <v>6.4829999999999997</v>
      </c>
      <c r="P688" s="3">
        <v>8</v>
      </c>
      <c r="Q688" s="4">
        <f>MONTH(Tabla1[[#This Row],[Fecha]])</f>
        <v>1</v>
      </c>
    </row>
    <row r="689" spans="1:17" x14ac:dyDescent="0.25">
      <c r="A689" t="s">
        <v>722</v>
      </c>
      <c r="B689" t="s">
        <v>17</v>
      </c>
      <c r="C689" t="s">
        <v>18</v>
      </c>
      <c r="D689" t="s">
        <v>19</v>
      </c>
      <c r="E689" t="s">
        <v>30</v>
      </c>
      <c r="F689" t="s">
        <v>31</v>
      </c>
      <c r="G689" s="2">
        <v>63.56</v>
      </c>
      <c r="H689" s="4">
        <v>10</v>
      </c>
      <c r="I689" s="2">
        <v>31.78</v>
      </c>
      <c r="J689" s="2">
        <v>667.38</v>
      </c>
      <c r="K689" s="12">
        <v>43481</v>
      </c>
      <c r="L689" s="5">
        <v>0.74930555555555556</v>
      </c>
      <c r="M689" t="s">
        <v>28</v>
      </c>
      <c r="N689" s="2">
        <v>635.6</v>
      </c>
      <c r="O689" s="2">
        <v>31.78</v>
      </c>
      <c r="P689" s="3">
        <v>4.3</v>
      </c>
      <c r="Q689" s="4">
        <f>MONTH(Tabla1[[#This Row],[Fecha]])</f>
        <v>1</v>
      </c>
    </row>
    <row r="690" spans="1:17" x14ac:dyDescent="0.25">
      <c r="A690" t="s">
        <v>723</v>
      </c>
      <c r="B690" t="s">
        <v>24</v>
      </c>
      <c r="C690" t="s">
        <v>25</v>
      </c>
      <c r="D690" t="s">
        <v>19</v>
      </c>
      <c r="E690" t="s">
        <v>30</v>
      </c>
      <c r="F690" t="s">
        <v>35</v>
      </c>
      <c r="G690" s="2">
        <v>72.88</v>
      </c>
      <c r="H690" s="4">
        <v>2</v>
      </c>
      <c r="I690" s="2">
        <v>7.2880000000000003</v>
      </c>
      <c r="J690" s="2">
        <v>153.048</v>
      </c>
      <c r="K690" s="12">
        <v>43537</v>
      </c>
      <c r="L690" s="5">
        <v>0.53541666666666665</v>
      </c>
      <c r="M690" t="s">
        <v>28</v>
      </c>
      <c r="N690" s="2">
        <v>145.76</v>
      </c>
      <c r="O690" s="2">
        <v>7.2880000000000003</v>
      </c>
      <c r="P690" s="3">
        <v>6.1</v>
      </c>
      <c r="Q690" s="4">
        <f>MONTH(Tabla1[[#This Row],[Fecha]])</f>
        <v>3</v>
      </c>
    </row>
    <row r="691" spans="1:17" x14ac:dyDescent="0.25">
      <c r="A691" t="s">
        <v>724</v>
      </c>
      <c r="B691" t="s">
        <v>17</v>
      </c>
      <c r="C691" t="s">
        <v>18</v>
      </c>
      <c r="D691" t="s">
        <v>26</v>
      </c>
      <c r="E691" t="s">
        <v>20</v>
      </c>
      <c r="F691" t="s">
        <v>43</v>
      </c>
      <c r="G691" s="2">
        <v>67.099999999999994</v>
      </c>
      <c r="H691" s="4">
        <v>3</v>
      </c>
      <c r="I691" s="2">
        <v>10.065</v>
      </c>
      <c r="J691" s="2">
        <v>211.36500000000001</v>
      </c>
      <c r="K691" s="12">
        <v>43511</v>
      </c>
      <c r="L691" s="5">
        <v>0.44166666666666665</v>
      </c>
      <c r="M691" t="s">
        <v>28</v>
      </c>
      <c r="N691" s="2">
        <v>201.3</v>
      </c>
      <c r="O691" s="2">
        <v>10.065</v>
      </c>
      <c r="P691" s="3">
        <v>7.5</v>
      </c>
      <c r="Q691" s="4">
        <f>MONTH(Tabla1[[#This Row],[Fecha]])</f>
        <v>2</v>
      </c>
    </row>
    <row r="692" spans="1:17" x14ac:dyDescent="0.25">
      <c r="A692" t="s">
        <v>725</v>
      </c>
      <c r="B692" t="s">
        <v>24</v>
      </c>
      <c r="C692" t="s">
        <v>25</v>
      </c>
      <c r="D692" t="s">
        <v>19</v>
      </c>
      <c r="E692" t="s">
        <v>20</v>
      </c>
      <c r="F692" t="s">
        <v>35</v>
      </c>
      <c r="G692" s="2">
        <v>70.19</v>
      </c>
      <c r="H692" s="4">
        <v>9</v>
      </c>
      <c r="I692" s="2">
        <v>31.585500000000003</v>
      </c>
      <c r="J692" s="2">
        <v>663.29549999999995</v>
      </c>
      <c r="K692" s="12">
        <v>43490</v>
      </c>
      <c r="L692" s="5">
        <v>0.56805555555555554</v>
      </c>
      <c r="M692" t="s">
        <v>28</v>
      </c>
      <c r="N692" s="2">
        <v>631.71</v>
      </c>
      <c r="O692" s="2">
        <v>31.5855</v>
      </c>
      <c r="P692" s="3">
        <v>6.7</v>
      </c>
      <c r="Q692" s="4">
        <f>MONTH(Tabla1[[#This Row],[Fecha]])</f>
        <v>1</v>
      </c>
    </row>
    <row r="693" spans="1:17" x14ac:dyDescent="0.25">
      <c r="A693" t="s">
        <v>726</v>
      </c>
      <c r="B693" t="s">
        <v>24</v>
      </c>
      <c r="C693" t="s">
        <v>25</v>
      </c>
      <c r="D693" t="s">
        <v>19</v>
      </c>
      <c r="E693" t="s">
        <v>30</v>
      </c>
      <c r="F693" t="s">
        <v>43</v>
      </c>
      <c r="G693" s="2">
        <v>55.04</v>
      </c>
      <c r="H693" s="4">
        <v>7</v>
      </c>
      <c r="I693" s="2">
        <v>19.263999999999999</v>
      </c>
      <c r="J693" s="2">
        <v>404.54399999999998</v>
      </c>
      <c r="K693" s="12">
        <v>43536</v>
      </c>
      <c r="L693" s="5">
        <v>0.81874999999999998</v>
      </c>
      <c r="M693" t="s">
        <v>22</v>
      </c>
      <c r="N693" s="2">
        <v>385.28</v>
      </c>
      <c r="O693" s="2">
        <v>19.263999999999999</v>
      </c>
      <c r="P693" s="3">
        <v>5.2</v>
      </c>
      <c r="Q693" s="4">
        <f>MONTH(Tabla1[[#This Row],[Fecha]])</f>
        <v>3</v>
      </c>
    </row>
    <row r="694" spans="1:17" x14ac:dyDescent="0.25">
      <c r="A694" t="s">
        <v>727</v>
      </c>
      <c r="B694" t="s">
        <v>17</v>
      </c>
      <c r="C694" t="s">
        <v>18</v>
      </c>
      <c r="D694" t="s">
        <v>19</v>
      </c>
      <c r="E694" t="s">
        <v>30</v>
      </c>
      <c r="F694" t="s">
        <v>21</v>
      </c>
      <c r="G694" s="2">
        <v>48.63</v>
      </c>
      <c r="H694" s="4">
        <v>10</v>
      </c>
      <c r="I694" s="2">
        <v>24.315000000000001</v>
      </c>
      <c r="J694" s="2">
        <v>510.61500000000001</v>
      </c>
      <c r="K694" s="12">
        <v>43528</v>
      </c>
      <c r="L694" s="5">
        <v>0.53055555555555556</v>
      </c>
      <c r="M694" t="s">
        <v>28</v>
      </c>
      <c r="N694" s="2">
        <v>486.3</v>
      </c>
      <c r="O694" s="2">
        <v>24.315000000000001</v>
      </c>
      <c r="P694" s="3">
        <v>8.8000000000000007</v>
      </c>
      <c r="Q694" s="4">
        <f>MONTH(Tabla1[[#This Row],[Fecha]])</f>
        <v>3</v>
      </c>
    </row>
    <row r="695" spans="1:17" x14ac:dyDescent="0.25">
      <c r="A695" t="s">
        <v>728</v>
      </c>
      <c r="B695" t="s">
        <v>24</v>
      </c>
      <c r="C695" t="s">
        <v>25</v>
      </c>
      <c r="D695" t="s">
        <v>19</v>
      </c>
      <c r="E695" t="s">
        <v>20</v>
      </c>
      <c r="F695" t="s">
        <v>45</v>
      </c>
      <c r="G695" s="2">
        <v>73.38</v>
      </c>
      <c r="H695" s="4">
        <v>7</v>
      </c>
      <c r="I695" s="2">
        <v>25.683</v>
      </c>
      <c r="J695" s="2">
        <v>539.34299999999996</v>
      </c>
      <c r="K695" s="12">
        <v>43506</v>
      </c>
      <c r="L695" s="5">
        <v>0.5805555555555556</v>
      </c>
      <c r="M695" t="s">
        <v>28</v>
      </c>
      <c r="N695" s="2">
        <v>513.66</v>
      </c>
      <c r="O695" s="2">
        <v>25.683</v>
      </c>
      <c r="P695" s="3">
        <v>9.5</v>
      </c>
      <c r="Q695" s="4">
        <f>MONTH(Tabla1[[#This Row],[Fecha]])</f>
        <v>2</v>
      </c>
    </row>
    <row r="696" spans="1:17" x14ac:dyDescent="0.25">
      <c r="A696" t="s">
        <v>729</v>
      </c>
      <c r="B696" t="s">
        <v>24</v>
      </c>
      <c r="C696" t="s">
        <v>25</v>
      </c>
      <c r="D696" t="s">
        <v>26</v>
      </c>
      <c r="E696" t="s">
        <v>20</v>
      </c>
      <c r="F696" t="s">
        <v>43</v>
      </c>
      <c r="G696" s="2">
        <v>52.6</v>
      </c>
      <c r="H696" s="4">
        <v>9</v>
      </c>
      <c r="I696" s="2">
        <v>23.67</v>
      </c>
      <c r="J696" s="2">
        <v>497.07</v>
      </c>
      <c r="K696" s="12">
        <v>43481</v>
      </c>
      <c r="L696" s="5">
        <v>0.61249999999999993</v>
      </c>
      <c r="M696" t="s">
        <v>28</v>
      </c>
      <c r="N696" s="2">
        <v>473.4</v>
      </c>
      <c r="O696" s="2">
        <v>23.67</v>
      </c>
      <c r="P696" s="3">
        <v>7.6</v>
      </c>
      <c r="Q696" s="4">
        <f>MONTH(Tabla1[[#This Row],[Fecha]])</f>
        <v>1</v>
      </c>
    </row>
    <row r="697" spans="1:17" x14ac:dyDescent="0.25">
      <c r="A697" t="s">
        <v>730</v>
      </c>
      <c r="B697" t="s">
        <v>17</v>
      </c>
      <c r="C697" t="s">
        <v>18</v>
      </c>
      <c r="D697" t="s">
        <v>19</v>
      </c>
      <c r="E697" t="s">
        <v>20</v>
      </c>
      <c r="F697" t="s">
        <v>31</v>
      </c>
      <c r="G697" s="2">
        <v>87.37</v>
      </c>
      <c r="H697" s="4">
        <v>5</v>
      </c>
      <c r="I697" s="2">
        <v>21.842500000000001</v>
      </c>
      <c r="J697" s="2">
        <v>458.6925</v>
      </c>
      <c r="K697" s="12">
        <v>43494</v>
      </c>
      <c r="L697" s="5">
        <v>0.82291666666666663</v>
      </c>
      <c r="M697" t="s">
        <v>28</v>
      </c>
      <c r="N697" s="2">
        <v>436.85</v>
      </c>
      <c r="O697" s="2">
        <v>21.842500000000001</v>
      </c>
      <c r="P697" s="3">
        <v>6.6</v>
      </c>
      <c r="Q697" s="4">
        <f>MONTH(Tabla1[[#This Row],[Fecha]])</f>
        <v>1</v>
      </c>
    </row>
    <row r="698" spans="1:17" x14ac:dyDescent="0.25">
      <c r="A698" t="s">
        <v>731</v>
      </c>
      <c r="B698" t="s">
        <v>17</v>
      </c>
      <c r="C698" t="s">
        <v>18</v>
      </c>
      <c r="D698" t="s">
        <v>19</v>
      </c>
      <c r="E698" t="s">
        <v>20</v>
      </c>
      <c r="F698" t="s">
        <v>35</v>
      </c>
      <c r="G698" s="2">
        <v>27.04</v>
      </c>
      <c r="H698" s="4">
        <v>4</v>
      </c>
      <c r="I698" s="2">
        <v>5.4080000000000004</v>
      </c>
      <c r="J698" s="2">
        <v>113.568</v>
      </c>
      <c r="K698" s="12">
        <v>43466</v>
      </c>
      <c r="L698" s="5">
        <v>0.85138888888888886</v>
      </c>
      <c r="M698" t="s">
        <v>22</v>
      </c>
      <c r="N698" s="2">
        <v>108.16</v>
      </c>
      <c r="O698" s="2">
        <v>5.4080000000000004</v>
      </c>
      <c r="P698" s="3">
        <v>6.9</v>
      </c>
      <c r="Q698" s="4">
        <f>MONTH(Tabla1[[#This Row],[Fecha]])</f>
        <v>1</v>
      </c>
    </row>
    <row r="699" spans="1:17" x14ac:dyDescent="0.25">
      <c r="A699" t="s">
        <v>732</v>
      </c>
      <c r="B699" t="s">
        <v>41</v>
      </c>
      <c r="C699" t="s">
        <v>42</v>
      </c>
      <c r="D699" t="s">
        <v>26</v>
      </c>
      <c r="E699" t="s">
        <v>30</v>
      </c>
      <c r="F699" t="s">
        <v>31</v>
      </c>
      <c r="G699" s="2">
        <v>62.19</v>
      </c>
      <c r="H699" s="4">
        <v>4</v>
      </c>
      <c r="I699" s="2">
        <v>12.438000000000001</v>
      </c>
      <c r="J699" s="2">
        <v>261.19799999999998</v>
      </c>
      <c r="K699" s="12">
        <v>43471</v>
      </c>
      <c r="L699" s="5">
        <v>0.82361111111111107</v>
      </c>
      <c r="M699" t="s">
        <v>22</v>
      </c>
      <c r="N699" s="2">
        <v>248.76</v>
      </c>
      <c r="O699" s="2">
        <v>12.438000000000001</v>
      </c>
      <c r="P699" s="3">
        <v>4.3</v>
      </c>
      <c r="Q699" s="4">
        <f>MONTH(Tabla1[[#This Row],[Fecha]])</f>
        <v>1</v>
      </c>
    </row>
    <row r="700" spans="1:17" x14ac:dyDescent="0.25">
      <c r="A700" t="s">
        <v>733</v>
      </c>
      <c r="B700" t="s">
        <v>17</v>
      </c>
      <c r="C700" t="s">
        <v>18</v>
      </c>
      <c r="D700" t="s">
        <v>19</v>
      </c>
      <c r="E700" t="s">
        <v>30</v>
      </c>
      <c r="F700" t="s">
        <v>27</v>
      </c>
      <c r="G700" s="2">
        <v>69.58</v>
      </c>
      <c r="H700" s="4">
        <v>9</v>
      </c>
      <c r="I700" s="2">
        <v>31.311000000000003</v>
      </c>
      <c r="J700" s="2">
        <v>657.53099999999995</v>
      </c>
      <c r="K700" s="12">
        <v>43515</v>
      </c>
      <c r="L700" s="5">
        <v>0.81805555555555554</v>
      </c>
      <c r="M700" t="s">
        <v>32</v>
      </c>
      <c r="N700" s="2">
        <v>626.22</v>
      </c>
      <c r="O700" s="2">
        <v>31.311</v>
      </c>
      <c r="P700" s="3">
        <v>7.8</v>
      </c>
      <c r="Q700" s="4">
        <f>MONTH(Tabla1[[#This Row],[Fecha]])</f>
        <v>2</v>
      </c>
    </row>
    <row r="701" spans="1:17" x14ac:dyDescent="0.25">
      <c r="A701" t="s">
        <v>734</v>
      </c>
      <c r="B701" t="s">
        <v>24</v>
      </c>
      <c r="C701" t="s">
        <v>25</v>
      </c>
      <c r="D701" t="s">
        <v>26</v>
      </c>
      <c r="E701" t="s">
        <v>30</v>
      </c>
      <c r="F701" t="s">
        <v>31</v>
      </c>
      <c r="G701" s="2">
        <v>97.5</v>
      </c>
      <c r="H701" s="4">
        <v>10</v>
      </c>
      <c r="I701" s="2">
        <v>48.75</v>
      </c>
      <c r="J701" s="2">
        <v>1023.75</v>
      </c>
      <c r="K701" s="12">
        <v>43477</v>
      </c>
      <c r="L701" s="5">
        <v>0.6791666666666667</v>
      </c>
      <c r="M701" t="s">
        <v>22</v>
      </c>
      <c r="N701" s="2">
        <v>975</v>
      </c>
      <c r="O701" s="2">
        <v>48.75</v>
      </c>
      <c r="P701" s="3">
        <v>8</v>
      </c>
      <c r="Q701" s="4">
        <f>MONTH(Tabla1[[#This Row],[Fecha]])</f>
        <v>1</v>
      </c>
    </row>
    <row r="702" spans="1:17" x14ac:dyDescent="0.25">
      <c r="A702" t="s">
        <v>735</v>
      </c>
      <c r="B702" t="s">
        <v>24</v>
      </c>
      <c r="C702" t="s">
        <v>25</v>
      </c>
      <c r="D702" t="s">
        <v>26</v>
      </c>
      <c r="E702" t="s">
        <v>20</v>
      </c>
      <c r="F702" t="s">
        <v>45</v>
      </c>
      <c r="G702" s="2">
        <v>60.41</v>
      </c>
      <c r="H702" s="4">
        <v>8</v>
      </c>
      <c r="I702" s="2">
        <v>24.164000000000001</v>
      </c>
      <c r="J702" s="2">
        <v>507.44400000000002</v>
      </c>
      <c r="K702" s="12">
        <v>43503</v>
      </c>
      <c r="L702" s="5">
        <v>0.51597222222222217</v>
      </c>
      <c r="M702" t="s">
        <v>22</v>
      </c>
      <c r="N702" s="2">
        <v>483.28</v>
      </c>
      <c r="O702" s="2">
        <v>24.164000000000001</v>
      </c>
      <c r="P702" s="3">
        <v>9.6</v>
      </c>
      <c r="Q702" s="4">
        <f>MONTH(Tabla1[[#This Row],[Fecha]])</f>
        <v>2</v>
      </c>
    </row>
    <row r="703" spans="1:17" x14ac:dyDescent="0.25">
      <c r="A703" t="s">
        <v>736</v>
      </c>
      <c r="B703" t="s">
        <v>41</v>
      </c>
      <c r="C703" t="s">
        <v>42</v>
      </c>
      <c r="D703" t="s">
        <v>26</v>
      </c>
      <c r="E703" t="s">
        <v>30</v>
      </c>
      <c r="F703" t="s">
        <v>43</v>
      </c>
      <c r="G703" s="2">
        <v>32.32</v>
      </c>
      <c r="H703" s="4">
        <v>3</v>
      </c>
      <c r="I703" s="2">
        <v>4.8480000000000008</v>
      </c>
      <c r="J703" s="2">
        <v>101.80800000000001</v>
      </c>
      <c r="K703" s="12">
        <v>43551</v>
      </c>
      <c r="L703" s="5">
        <v>0.7993055555555556</v>
      </c>
      <c r="M703" t="s">
        <v>32</v>
      </c>
      <c r="N703" s="2">
        <v>96.96</v>
      </c>
      <c r="O703" s="2">
        <v>4.8479999999999999</v>
      </c>
      <c r="P703" s="3">
        <v>4.3</v>
      </c>
      <c r="Q703" s="4">
        <f>MONTH(Tabla1[[#This Row],[Fecha]])</f>
        <v>3</v>
      </c>
    </row>
    <row r="704" spans="1:17" x14ac:dyDescent="0.25">
      <c r="A704" t="s">
        <v>737</v>
      </c>
      <c r="B704" t="s">
        <v>41</v>
      </c>
      <c r="C704" t="s">
        <v>42</v>
      </c>
      <c r="D704" t="s">
        <v>19</v>
      </c>
      <c r="E704" t="s">
        <v>20</v>
      </c>
      <c r="F704" t="s">
        <v>45</v>
      </c>
      <c r="G704" s="2">
        <v>19.77</v>
      </c>
      <c r="H704" s="4">
        <v>10</v>
      </c>
      <c r="I704" s="2">
        <v>9.8849999999999998</v>
      </c>
      <c r="J704" s="2">
        <v>207.58500000000001</v>
      </c>
      <c r="K704" s="12">
        <v>43523</v>
      </c>
      <c r="L704" s="5">
        <v>0.7895833333333333</v>
      </c>
      <c r="M704" t="s">
        <v>32</v>
      </c>
      <c r="N704" s="2">
        <v>197.7</v>
      </c>
      <c r="O704" s="2">
        <v>9.8849999999999998</v>
      </c>
      <c r="P704" s="3">
        <v>5</v>
      </c>
      <c r="Q704" s="4">
        <f>MONTH(Tabla1[[#This Row],[Fecha]])</f>
        <v>2</v>
      </c>
    </row>
    <row r="705" spans="1:17" x14ac:dyDescent="0.25">
      <c r="A705" t="s">
        <v>738</v>
      </c>
      <c r="B705" t="s">
        <v>41</v>
      </c>
      <c r="C705" t="s">
        <v>42</v>
      </c>
      <c r="D705" t="s">
        <v>19</v>
      </c>
      <c r="E705" t="s">
        <v>30</v>
      </c>
      <c r="F705" t="s">
        <v>21</v>
      </c>
      <c r="G705" s="2">
        <v>80.47</v>
      </c>
      <c r="H705" s="4">
        <v>9</v>
      </c>
      <c r="I705" s="2">
        <v>36.211500000000001</v>
      </c>
      <c r="J705" s="2">
        <v>760.44150000000002</v>
      </c>
      <c r="K705" s="12">
        <v>43471</v>
      </c>
      <c r="L705" s="5">
        <v>0.47083333333333338</v>
      </c>
      <c r="M705" t="s">
        <v>28</v>
      </c>
      <c r="N705" s="2">
        <v>724.23</v>
      </c>
      <c r="O705" s="2">
        <v>36.211500000000001</v>
      </c>
      <c r="P705" s="3">
        <v>9.1999999999999993</v>
      </c>
      <c r="Q705" s="4">
        <f>MONTH(Tabla1[[#This Row],[Fecha]])</f>
        <v>1</v>
      </c>
    </row>
    <row r="706" spans="1:17" x14ac:dyDescent="0.25">
      <c r="A706" t="s">
        <v>739</v>
      </c>
      <c r="B706" t="s">
        <v>41</v>
      </c>
      <c r="C706" t="s">
        <v>42</v>
      </c>
      <c r="D706" t="s">
        <v>19</v>
      </c>
      <c r="E706" t="s">
        <v>20</v>
      </c>
      <c r="F706" t="s">
        <v>31</v>
      </c>
      <c r="G706" s="2">
        <v>88.39</v>
      </c>
      <c r="H706" s="4">
        <v>9</v>
      </c>
      <c r="I706" s="2">
        <v>39.775500000000001</v>
      </c>
      <c r="J706" s="2">
        <v>835.28549999999996</v>
      </c>
      <c r="K706" s="12">
        <v>43526</v>
      </c>
      <c r="L706" s="5">
        <v>0.52777777777777779</v>
      </c>
      <c r="M706" t="s">
        <v>28</v>
      </c>
      <c r="N706" s="2">
        <v>795.51</v>
      </c>
      <c r="O706" s="2">
        <v>39.775500000000001</v>
      </c>
      <c r="P706" s="3">
        <v>6.3</v>
      </c>
      <c r="Q706" s="4">
        <f>MONTH(Tabla1[[#This Row],[Fecha]])</f>
        <v>3</v>
      </c>
    </row>
    <row r="707" spans="1:17" x14ac:dyDescent="0.25">
      <c r="A707" t="s">
        <v>740</v>
      </c>
      <c r="B707" t="s">
        <v>41</v>
      </c>
      <c r="C707" t="s">
        <v>42</v>
      </c>
      <c r="D707" t="s">
        <v>26</v>
      </c>
      <c r="E707" t="s">
        <v>30</v>
      </c>
      <c r="F707" t="s">
        <v>21</v>
      </c>
      <c r="G707" s="2">
        <v>71.77</v>
      </c>
      <c r="H707" s="4">
        <v>7</v>
      </c>
      <c r="I707" s="2">
        <v>25.119500000000002</v>
      </c>
      <c r="J707" s="2">
        <v>527.5095</v>
      </c>
      <c r="K707" s="12">
        <v>43553</v>
      </c>
      <c r="L707" s="5">
        <v>0.58750000000000002</v>
      </c>
      <c r="M707" t="s">
        <v>28</v>
      </c>
      <c r="N707" s="2">
        <v>502.39</v>
      </c>
      <c r="O707" s="2">
        <v>25.119499999999999</v>
      </c>
      <c r="P707" s="3">
        <v>8.9</v>
      </c>
      <c r="Q707" s="4">
        <f>MONTH(Tabla1[[#This Row],[Fecha]])</f>
        <v>3</v>
      </c>
    </row>
    <row r="708" spans="1:17" x14ac:dyDescent="0.25">
      <c r="A708" t="s">
        <v>741</v>
      </c>
      <c r="B708" t="s">
        <v>41</v>
      </c>
      <c r="C708" t="s">
        <v>42</v>
      </c>
      <c r="D708" t="s">
        <v>26</v>
      </c>
      <c r="E708" t="s">
        <v>20</v>
      </c>
      <c r="F708" t="s">
        <v>27</v>
      </c>
      <c r="G708" s="2">
        <v>43</v>
      </c>
      <c r="H708" s="4">
        <v>4</v>
      </c>
      <c r="I708" s="2">
        <v>8.6</v>
      </c>
      <c r="J708" s="2">
        <v>180.6</v>
      </c>
      <c r="K708" s="12">
        <v>43496</v>
      </c>
      <c r="L708" s="5">
        <v>0.8666666666666667</v>
      </c>
      <c r="M708" t="s">
        <v>22</v>
      </c>
      <c r="N708" s="2">
        <v>172</v>
      </c>
      <c r="O708" s="2">
        <v>8.6</v>
      </c>
      <c r="P708" s="3">
        <v>7.6</v>
      </c>
      <c r="Q708" s="4">
        <f>MONTH(Tabla1[[#This Row],[Fecha]])</f>
        <v>1</v>
      </c>
    </row>
    <row r="709" spans="1:17" x14ac:dyDescent="0.25">
      <c r="A709" t="s">
        <v>742</v>
      </c>
      <c r="B709" t="s">
        <v>24</v>
      </c>
      <c r="C709" t="s">
        <v>25</v>
      </c>
      <c r="D709" t="s">
        <v>19</v>
      </c>
      <c r="E709" t="s">
        <v>30</v>
      </c>
      <c r="F709" t="s">
        <v>43</v>
      </c>
      <c r="G709" s="2">
        <v>68.98</v>
      </c>
      <c r="H709" s="4">
        <v>1</v>
      </c>
      <c r="I709" s="2">
        <v>3.4490000000000003</v>
      </c>
      <c r="J709" s="2">
        <v>72.429000000000002</v>
      </c>
      <c r="K709" s="12">
        <v>43486</v>
      </c>
      <c r="L709" s="5">
        <v>0.84236111111111101</v>
      </c>
      <c r="M709" t="s">
        <v>28</v>
      </c>
      <c r="N709" s="2">
        <v>68.98</v>
      </c>
      <c r="O709" s="2">
        <v>3.4489999999999998</v>
      </c>
      <c r="P709" s="3">
        <v>4.8</v>
      </c>
      <c r="Q709" s="4">
        <f>MONTH(Tabla1[[#This Row],[Fecha]])</f>
        <v>1</v>
      </c>
    </row>
    <row r="710" spans="1:17" x14ac:dyDescent="0.25">
      <c r="A710" t="s">
        <v>743</v>
      </c>
      <c r="B710" t="s">
        <v>24</v>
      </c>
      <c r="C710" t="s">
        <v>25</v>
      </c>
      <c r="D710" t="s">
        <v>26</v>
      </c>
      <c r="E710" t="s">
        <v>30</v>
      </c>
      <c r="F710" t="s">
        <v>45</v>
      </c>
      <c r="G710" s="2">
        <v>15.62</v>
      </c>
      <c r="H710" s="4">
        <v>8</v>
      </c>
      <c r="I710" s="2">
        <v>6.2480000000000002</v>
      </c>
      <c r="J710" s="2">
        <v>131.208</v>
      </c>
      <c r="K710" s="12">
        <v>43485</v>
      </c>
      <c r="L710" s="5">
        <v>0.85902777777777783</v>
      </c>
      <c r="M710" t="s">
        <v>22</v>
      </c>
      <c r="N710" s="2">
        <v>124.96</v>
      </c>
      <c r="O710" s="2">
        <v>6.2480000000000002</v>
      </c>
      <c r="P710" s="3">
        <v>9.1</v>
      </c>
      <c r="Q710" s="4">
        <f>MONTH(Tabla1[[#This Row],[Fecha]])</f>
        <v>1</v>
      </c>
    </row>
    <row r="711" spans="1:17" x14ac:dyDescent="0.25">
      <c r="A711" t="s">
        <v>744</v>
      </c>
      <c r="B711" t="s">
        <v>17</v>
      </c>
      <c r="C711" t="s">
        <v>18</v>
      </c>
      <c r="D711" t="s">
        <v>26</v>
      </c>
      <c r="E711" t="s">
        <v>30</v>
      </c>
      <c r="F711" t="s">
        <v>35</v>
      </c>
      <c r="G711" s="2">
        <v>25.7</v>
      </c>
      <c r="H711" s="4">
        <v>3</v>
      </c>
      <c r="I711" s="2">
        <v>3.855</v>
      </c>
      <c r="J711" s="2">
        <v>80.954999999999998</v>
      </c>
      <c r="K711" s="12">
        <v>43482</v>
      </c>
      <c r="L711" s="5">
        <v>0.74930555555555556</v>
      </c>
      <c r="M711" t="s">
        <v>22</v>
      </c>
      <c r="N711" s="2">
        <v>77.099999999999994</v>
      </c>
      <c r="O711" s="2">
        <v>3.855</v>
      </c>
      <c r="P711" s="3">
        <v>6.1</v>
      </c>
      <c r="Q711" s="4">
        <f>MONTH(Tabla1[[#This Row],[Fecha]])</f>
        <v>1</v>
      </c>
    </row>
    <row r="712" spans="1:17" x14ac:dyDescent="0.25">
      <c r="A712" t="s">
        <v>745</v>
      </c>
      <c r="B712" t="s">
        <v>17</v>
      </c>
      <c r="C712" t="s">
        <v>18</v>
      </c>
      <c r="D712" t="s">
        <v>19</v>
      </c>
      <c r="E712" t="s">
        <v>30</v>
      </c>
      <c r="F712" t="s">
        <v>43</v>
      </c>
      <c r="G712" s="2">
        <v>80.62</v>
      </c>
      <c r="H712" s="4">
        <v>6</v>
      </c>
      <c r="I712" s="2">
        <v>24.186000000000003</v>
      </c>
      <c r="J712" s="2">
        <v>507.90600000000001</v>
      </c>
      <c r="K712" s="12">
        <v>43524</v>
      </c>
      <c r="L712" s="5">
        <v>0.84583333333333333</v>
      </c>
      <c r="M712" t="s">
        <v>28</v>
      </c>
      <c r="N712" s="2">
        <v>483.72</v>
      </c>
      <c r="O712" s="2">
        <v>24.186</v>
      </c>
      <c r="P712" s="3">
        <v>9.1</v>
      </c>
      <c r="Q712" s="4">
        <f>MONTH(Tabla1[[#This Row],[Fecha]])</f>
        <v>2</v>
      </c>
    </row>
    <row r="713" spans="1:17" x14ac:dyDescent="0.25">
      <c r="A713" t="s">
        <v>746</v>
      </c>
      <c r="B713" t="s">
        <v>24</v>
      </c>
      <c r="C713" t="s">
        <v>25</v>
      </c>
      <c r="D713" t="s">
        <v>19</v>
      </c>
      <c r="E713" t="s">
        <v>20</v>
      </c>
      <c r="F713" t="s">
        <v>31</v>
      </c>
      <c r="G713" s="2">
        <v>75.53</v>
      </c>
      <c r="H713" s="4">
        <v>4</v>
      </c>
      <c r="I713" s="2">
        <v>15.106000000000002</v>
      </c>
      <c r="J713" s="2">
        <v>317.226</v>
      </c>
      <c r="K713" s="12">
        <v>43543</v>
      </c>
      <c r="L713" s="5">
        <v>0.66111111111111109</v>
      </c>
      <c r="M713" t="s">
        <v>22</v>
      </c>
      <c r="N713" s="2">
        <v>302.12</v>
      </c>
      <c r="O713" s="2">
        <v>15.106</v>
      </c>
      <c r="P713" s="3">
        <v>8.3000000000000007</v>
      </c>
      <c r="Q713" s="4">
        <f>MONTH(Tabla1[[#This Row],[Fecha]])</f>
        <v>3</v>
      </c>
    </row>
    <row r="714" spans="1:17" x14ac:dyDescent="0.25">
      <c r="A714" t="s">
        <v>747</v>
      </c>
      <c r="B714" t="s">
        <v>24</v>
      </c>
      <c r="C714" t="s">
        <v>25</v>
      </c>
      <c r="D714" t="s">
        <v>26</v>
      </c>
      <c r="E714" t="s">
        <v>20</v>
      </c>
      <c r="F714" t="s">
        <v>27</v>
      </c>
      <c r="G714" s="2">
        <v>77.63</v>
      </c>
      <c r="H714" s="4">
        <v>9</v>
      </c>
      <c r="I714" s="2">
        <v>34.933500000000002</v>
      </c>
      <c r="J714" s="2">
        <v>733.60350000000005</v>
      </c>
      <c r="K714" s="12">
        <v>43515</v>
      </c>
      <c r="L714" s="5">
        <v>0.63472222222222219</v>
      </c>
      <c r="M714" t="s">
        <v>22</v>
      </c>
      <c r="N714" s="2">
        <v>698.67</v>
      </c>
      <c r="O714" s="2">
        <v>34.933500000000002</v>
      </c>
      <c r="P714" s="3">
        <v>7.2</v>
      </c>
      <c r="Q714" s="4">
        <f>MONTH(Tabla1[[#This Row],[Fecha]])</f>
        <v>2</v>
      </c>
    </row>
    <row r="715" spans="1:17" x14ac:dyDescent="0.25">
      <c r="A715" t="s">
        <v>748</v>
      </c>
      <c r="B715" t="s">
        <v>24</v>
      </c>
      <c r="C715" t="s">
        <v>25</v>
      </c>
      <c r="D715" t="s">
        <v>26</v>
      </c>
      <c r="E715" t="s">
        <v>20</v>
      </c>
      <c r="F715" t="s">
        <v>21</v>
      </c>
      <c r="G715" s="2">
        <v>13.85</v>
      </c>
      <c r="H715" s="4">
        <v>9</v>
      </c>
      <c r="I715" s="2">
        <v>6.2324999999999999</v>
      </c>
      <c r="J715" s="2">
        <v>130.88249999999999</v>
      </c>
      <c r="K715" s="12">
        <v>43500</v>
      </c>
      <c r="L715" s="5">
        <v>0.53472222222222221</v>
      </c>
      <c r="M715" t="s">
        <v>22</v>
      </c>
      <c r="N715" s="2">
        <v>124.65</v>
      </c>
      <c r="O715" s="2">
        <v>6.2324999999999999</v>
      </c>
      <c r="P715" s="3">
        <v>6</v>
      </c>
      <c r="Q715" s="4">
        <f>MONTH(Tabla1[[#This Row],[Fecha]])</f>
        <v>2</v>
      </c>
    </row>
    <row r="716" spans="1:17" x14ac:dyDescent="0.25">
      <c r="A716" t="s">
        <v>749</v>
      </c>
      <c r="B716" t="s">
        <v>24</v>
      </c>
      <c r="C716" t="s">
        <v>25</v>
      </c>
      <c r="D716" t="s">
        <v>19</v>
      </c>
      <c r="E716" t="s">
        <v>30</v>
      </c>
      <c r="F716" t="s">
        <v>45</v>
      </c>
      <c r="G716" s="2">
        <v>98.7</v>
      </c>
      <c r="H716" s="4">
        <v>8</v>
      </c>
      <c r="I716" s="2">
        <v>39.480000000000004</v>
      </c>
      <c r="J716" s="2">
        <v>829.08</v>
      </c>
      <c r="K716" s="12">
        <v>43496</v>
      </c>
      <c r="L716" s="5">
        <v>0.44166666666666665</v>
      </c>
      <c r="M716" t="s">
        <v>22</v>
      </c>
      <c r="N716" s="2">
        <v>789.6</v>
      </c>
      <c r="O716" s="2">
        <v>39.479999999999997</v>
      </c>
      <c r="P716" s="3">
        <v>8.5</v>
      </c>
      <c r="Q716" s="4">
        <f>MONTH(Tabla1[[#This Row],[Fecha]])</f>
        <v>1</v>
      </c>
    </row>
    <row r="717" spans="1:17" x14ac:dyDescent="0.25">
      <c r="A717" t="s">
        <v>750</v>
      </c>
      <c r="B717" t="s">
        <v>17</v>
      </c>
      <c r="C717" t="s">
        <v>18</v>
      </c>
      <c r="D717" t="s">
        <v>26</v>
      </c>
      <c r="E717" t="s">
        <v>20</v>
      </c>
      <c r="F717" t="s">
        <v>21</v>
      </c>
      <c r="G717" s="2">
        <v>35.68</v>
      </c>
      <c r="H717" s="4">
        <v>5</v>
      </c>
      <c r="I717" s="2">
        <v>8.92</v>
      </c>
      <c r="J717" s="2">
        <v>187.32</v>
      </c>
      <c r="K717" s="12">
        <v>43502</v>
      </c>
      <c r="L717" s="5">
        <v>0.7729166666666667</v>
      </c>
      <c r="M717" t="s">
        <v>32</v>
      </c>
      <c r="N717" s="2">
        <v>178.4</v>
      </c>
      <c r="O717" s="2">
        <v>8.92</v>
      </c>
      <c r="P717" s="3">
        <v>6.6</v>
      </c>
      <c r="Q717" s="4">
        <f>MONTH(Tabla1[[#This Row],[Fecha]])</f>
        <v>2</v>
      </c>
    </row>
    <row r="718" spans="1:17" x14ac:dyDescent="0.25">
      <c r="A718" t="s">
        <v>751</v>
      </c>
      <c r="B718" t="s">
        <v>17</v>
      </c>
      <c r="C718" t="s">
        <v>18</v>
      </c>
      <c r="D718" t="s">
        <v>19</v>
      </c>
      <c r="E718" t="s">
        <v>20</v>
      </c>
      <c r="F718" t="s">
        <v>45</v>
      </c>
      <c r="G718" s="2">
        <v>71.459999999999994</v>
      </c>
      <c r="H718" s="4">
        <v>7</v>
      </c>
      <c r="I718" s="2">
        <v>25.010999999999999</v>
      </c>
      <c r="J718" s="2">
        <v>525.23099999999999</v>
      </c>
      <c r="K718" s="12">
        <v>43552</v>
      </c>
      <c r="L718" s="5">
        <v>0.67083333333333339</v>
      </c>
      <c r="M718" t="s">
        <v>22</v>
      </c>
      <c r="N718" s="2">
        <v>500.22</v>
      </c>
      <c r="O718" s="2">
        <v>25.010999999999999</v>
      </c>
      <c r="P718" s="3">
        <v>4.5</v>
      </c>
      <c r="Q718" s="4">
        <f>MONTH(Tabla1[[#This Row],[Fecha]])</f>
        <v>3</v>
      </c>
    </row>
    <row r="719" spans="1:17" x14ac:dyDescent="0.25">
      <c r="A719" t="s">
        <v>752</v>
      </c>
      <c r="B719" t="s">
        <v>17</v>
      </c>
      <c r="C719" t="s">
        <v>18</v>
      </c>
      <c r="D719" t="s">
        <v>19</v>
      </c>
      <c r="E719" t="s">
        <v>30</v>
      </c>
      <c r="F719" t="s">
        <v>27</v>
      </c>
      <c r="G719" s="2">
        <v>11.94</v>
      </c>
      <c r="H719" s="4">
        <v>3</v>
      </c>
      <c r="I719" s="2">
        <v>1.7910000000000001</v>
      </c>
      <c r="J719" s="2">
        <v>37.610999999999997</v>
      </c>
      <c r="K719" s="12">
        <v>43484</v>
      </c>
      <c r="L719" s="5">
        <v>0.53263888888888888</v>
      </c>
      <c r="M719" t="s">
        <v>32</v>
      </c>
      <c r="N719" s="2">
        <v>35.82</v>
      </c>
      <c r="O719" s="2">
        <v>1.7909999999999999</v>
      </c>
      <c r="P719" s="3">
        <v>8.1</v>
      </c>
      <c r="Q719" s="4">
        <f>MONTH(Tabla1[[#This Row],[Fecha]])</f>
        <v>1</v>
      </c>
    </row>
    <row r="720" spans="1:17" x14ac:dyDescent="0.25">
      <c r="A720" t="s">
        <v>753</v>
      </c>
      <c r="B720" t="s">
        <v>17</v>
      </c>
      <c r="C720" t="s">
        <v>18</v>
      </c>
      <c r="D720" t="s">
        <v>26</v>
      </c>
      <c r="E720" t="s">
        <v>30</v>
      </c>
      <c r="F720" t="s">
        <v>45</v>
      </c>
      <c r="G720" s="2">
        <v>45.38</v>
      </c>
      <c r="H720" s="4">
        <v>3</v>
      </c>
      <c r="I720" s="2">
        <v>6.8070000000000013</v>
      </c>
      <c r="J720" s="2">
        <v>142.947</v>
      </c>
      <c r="K720" s="12">
        <v>43513</v>
      </c>
      <c r="L720" s="5">
        <v>0.56527777777777777</v>
      </c>
      <c r="M720" t="s">
        <v>32</v>
      </c>
      <c r="N720" s="2">
        <v>136.13999999999999</v>
      </c>
      <c r="O720" s="2">
        <v>6.8070000000000004</v>
      </c>
      <c r="P720" s="3">
        <v>7.2</v>
      </c>
      <c r="Q720" s="4">
        <f>MONTH(Tabla1[[#This Row],[Fecha]])</f>
        <v>2</v>
      </c>
    </row>
    <row r="721" spans="1:17" x14ac:dyDescent="0.25">
      <c r="A721" t="s">
        <v>754</v>
      </c>
      <c r="B721" t="s">
        <v>41</v>
      </c>
      <c r="C721" t="s">
        <v>42</v>
      </c>
      <c r="D721" t="s">
        <v>19</v>
      </c>
      <c r="E721" t="s">
        <v>20</v>
      </c>
      <c r="F721" t="s">
        <v>45</v>
      </c>
      <c r="G721" s="2">
        <v>17.48</v>
      </c>
      <c r="H721" s="4">
        <v>6</v>
      </c>
      <c r="I721" s="2">
        <v>5.2439999999999998</v>
      </c>
      <c r="J721" s="2">
        <v>110.124</v>
      </c>
      <c r="K721" s="12">
        <v>43483</v>
      </c>
      <c r="L721" s="5">
        <v>0.62777777777777777</v>
      </c>
      <c r="M721" t="s">
        <v>32</v>
      </c>
      <c r="N721" s="2">
        <v>104.88</v>
      </c>
      <c r="O721" s="2">
        <v>5.2439999999999998</v>
      </c>
      <c r="P721" s="3">
        <v>6.1</v>
      </c>
      <c r="Q721" s="4">
        <f>MONTH(Tabla1[[#This Row],[Fecha]])</f>
        <v>1</v>
      </c>
    </row>
    <row r="722" spans="1:17" x14ac:dyDescent="0.25">
      <c r="A722" t="s">
        <v>755</v>
      </c>
      <c r="B722" t="s">
        <v>41</v>
      </c>
      <c r="C722" t="s">
        <v>42</v>
      </c>
      <c r="D722" t="s">
        <v>26</v>
      </c>
      <c r="E722" t="s">
        <v>20</v>
      </c>
      <c r="F722" t="s">
        <v>45</v>
      </c>
      <c r="G722" s="2">
        <v>25.56</v>
      </c>
      <c r="H722" s="4">
        <v>7</v>
      </c>
      <c r="I722" s="2">
        <v>8.9459999999999997</v>
      </c>
      <c r="J722" s="2">
        <v>187.86600000000001</v>
      </c>
      <c r="K722" s="12">
        <v>43498</v>
      </c>
      <c r="L722" s="5">
        <v>0.86249999999999993</v>
      </c>
      <c r="M722" t="s">
        <v>28</v>
      </c>
      <c r="N722" s="2">
        <v>178.92</v>
      </c>
      <c r="O722" s="2">
        <v>8.9459999999999997</v>
      </c>
      <c r="P722" s="3">
        <v>7.1</v>
      </c>
      <c r="Q722" s="4">
        <f>MONTH(Tabla1[[#This Row],[Fecha]])</f>
        <v>2</v>
      </c>
    </row>
    <row r="723" spans="1:17" x14ac:dyDescent="0.25">
      <c r="A723" t="s">
        <v>756</v>
      </c>
      <c r="B723" t="s">
        <v>24</v>
      </c>
      <c r="C723" t="s">
        <v>25</v>
      </c>
      <c r="D723" t="s">
        <v>19</v>
      </c>
      <c r="E723" t="s">
        <v>20</v>
      </c>
      <c r="F723" t="s">
        <v>35</v>
      </c>
      <c r="G723" s="2">
        <v>90.63</v>
      </c>
      <c r="H723" s="4">
        <v>9</v>
      </c>
      <c r="I723" s="2">
        <v>40.783500000000004</v>
      </c>
      <c r="J723" s="2">
        <v>856.45349999999996</v>
      </c>
      <c r="K723" s="12">
        <v>43483</v>
      </c>
      <c r="L723" s="5">
        <v>0.64444444444444449</v>
      </c>
      <c r="M723" t="s">
        <v>28</v>
      </c>
      <c r="N723" s="2">
        <v>815.67</v>
      </c>
      <c r="O723" s="2">
        <v>40.783499999999997</v>
      </c>
      <c r="P723" s="3">
        <v>5.0999999999999996</v>
      </c>
      <c r="Q723" s="4">
        <f>MONTH(Tabla1[[#This Row],[Fecha]])</f>
        <v>1</v>
      </c>
    </row>
    <row r="724" spans="1:17" x14ac:dyDescent="0.25">
      <c r="A724" t="s">
        <v>757</v>
      </c>
      <c r="B724" t="s">
        <v>41</v>
      </c>
      <c r="C724" t="s">
        <v>42</v>
      </c>
      <c r="D724" t="s">
        <v>26</v>
      </c>
      <c r="E724" t="s">
        <v>30</v>
      </c>
      <c r="F724" t="s">
        <v>31</v>
      </c>
      <c r="G724" s="2">
        <v>44.12</v>
      </c>
      <c r="H724" s="4">
        <v>3</v>
      </c>
      <c r="I724" s="2">
        <v>6.6179999999999994</v>
      </c>
      <c r="J724" s="2">
        <v>138.97800000000001</v>
      </c>
      <c r="K724" s="12">
        <v>43542</v>
      </c>
      <c r="L724" s="5">
        <v>0.57291666666666663</v>
      </c>
      <c r="M724" t="s">
        <v>32</v>
      </c>
      <c r="N724" s="2">
        <v>132.36000000000001</v>
      </c>
      <c r="O724" s="2">
        <v>6.6180000000000003</v>
      </c>
      <c r="P724" s="3">
        <v>7.9</v>
      </c>
      <c r="Q724" s="4">
        <f>MONTH(Tabla1[[#This Row],[Fecha]])</f>
        <v>3</v>
      </c>
    </row>
    <row r="725" spans="1:17" x14ac:dyDescent="0.25">
      <c r="A725" t="s">
        <v>758</v>
      </c>
      <c r="B725" t="s">
        <v>24</v>
      </c>
      <c r="C725" t="s">
        <v>25</v>
      </c>
      <c r="D725" t="s">
        <v>19</v>
      </c>
      <c r="E725" t="s">
        <v>20</v>
      </c>
      <c r="F725" t="s">
        <v>43</v>
      </c>
      <c r="G725" s="2">
        <v>36.770000000000003</v>
      </c>
      <c r="H725" s="4">
        <v>7</v>
      </c>
      <c r="I725" s="2">
        <v>12.869500000000002</v>
      </c>
      <c r="J725" s="2">
        <v>270.2595</v>
      </c>
      <c r="K725" s="12">
        <v>43476</v>
      </c>
      <c r="L725" s="5">
        <v>0.84027777777777779</v>
      </c>
      <c r="M725" t="s">
        <v>28</v>
      </c>
      <c r="N725" s="2">
        <v>257.39</v>
      </c>
      <c r="O725" s="2">
        <v>12.8695</v>
      </c>
      <c r="P725" s="3">
        <v>7.4</v>
      </c>
      <c r="Q725" s="4">
        <f>MONTH(Tabla1[[#This Row],[Fecha]])</f>
        <v>1</v>
      </c>
    </row>
    <row r="726" spans="1:17" x14ac:dyDescent="0.25">
      <c r="A726" t="s">
        <v>759</v>
      </c>
      <c r="B726" t="s">
        <v>41</v>
      </c>
      <c r="C726" t="s">
        <v>42</v>
      </c>
      <c r="D726" t="s">
        <v>19</v>
      </c>
      <c r="E726" t="s">
        <v>30</v>
      </c>
      <c r="F726" t="s">
        <v>43</v>
      </c>
      <c r="G726" s="2">
        <v>23.34</v>
      </c>
      <c r="H726" s="4">
        <v>4</v>
      </c>
      <c r="I726" s="2">
        <v>4.6680000000000001</v>
      </c>
      <c r="J726" s="2">
        <v>98.028000000000006</v>
      </c>
      <c r="K726" s="12">
        <v>43500</v>
      </c>
      <c r="L726" s="5">
        <v>0.78680555555555554</v>
      </c>
      <c r="M726" t="s">
        <v>22</v>
      </c>
      <c r="N726" s="2">
        <v>93.36</v>
      </c>
      <c r="O726" s="2">
        <v>4.6680000000000001</v>
      </c>
      <c r="P726" s="3">
        <v>7.4</v>
      </c>
      <c r="Q726" s="4">
        <f>MONTH(Tabla1[[#This Row],[Fecha]])</f>
        <v>2</v>
      </c>
    </row>
    <row r="727" spans="1:17" x14ac:dyDescent="0.25">
      <c r="A727" t="s">
        <v>760</v>
      </c>
      <c r="B727" t="s">
        <v>24</v>
      </c>
      <c r="C727" t="s">
        <v>25</v>
      </c>
      <c r="D727" t="s">
        <v>19</v>
      </c>
      <c r="E727" t="s">
        <v>20</v>
      </c>
      <c r="F727" t="s">
        <v>21</v>
      </c>
      <c r="G727" s="2">
        <v>28.5</v>
      </c>
      <c r="H727" s="4">
        <v>8</v>
      </c>
      <c r="I727" s="2">
        <v>11.4</v>
      </c>
      <c r="J727" s="2">
        <v>239.4</v>
      </c>
      <c r="K727" s="12">
        <v>43502</v>
      </c>
      <c r="L727" s="5">
        <v>0.6</v>
      </c>
      <c r="M727" t="s">
        <v>28</v>
      </c>
      <c r="N727" s="2">
        <v>228</v>
      </c>
      <c r="O727" s="2">
        <v>11.4</v>
      </c>
      <c r="P727" s="3">
        <v>6.6</v>
      </c>
      <c r="Q727" s="4">
        <f>MONTH(Tabla1[[#This Row],[Fecha]])</f>
        <v>2</v>
      </c>
    </row>
    <row r="728" spans="1:17" x14ac:dyDescent="0.25">
      <c r="A728" t="s">
        <v>761</v>
      </c>
      <c r="B728" t="s">
        <v>24</v>
      </c>
      <c r="C728" t="s">
        <v>25</v>
      </c>
      <c r="D728" t="s">
        <v>19</v>
      </c>
      <c r="E728" t="s">
        <v>30</v>
      </c>
      <c r="F728" t="s">
        <v>31</v>
      </c>
      <c r="G728" s="2">
        <v>55.57</v>
      </c>
      <c r="H728" s="4">
        <v>3</v>
      </c>
      <c r="I728" s="2">
        <v>8.3355000000000015</v>
      </c>
      <c r="J728" s="2">
        <v>175.0455</v>
      </c>
      <c r="K728" s="12">
        <v>43473</v>
      </c>
      <c r="L728" s="5">
        <v>0.48749999999999999</v>
      </c>
      <c r="M728" t="s">
        <v>32</v>
      </c>
      <c r="N728" s="2">
        <v>166.71</v>
      </c>
      <c r="O728" s="2">
        <v>8.3354999999999997</v>
      </c>
      <c r="P728" s="3">
        <v>5.9</v>
      </c>
      <c r="Q728" s="4">
        <f>MONTH(Tabla1[[#This Row],[Fecha]])</f>
        <v>1</v>
      </c>
    </row>
    <row r="729" spans="1:17" x14ac:dyDescent="0.25">
      <c r="A729" t="s">
        <v>762</v>
      </c>
      <c r="B729" t="s">
        <v>41</v>
      </c>
      <c r="C729" t="s">
        <v>42</v>
      </c>
      <c r="D729" t="s">
        <v>26</v>
      </c>
      <c r="E729" t="s">
        <v>30</v>
      </c>
      <c r="F729" t="s">
        <v>35</v>
      </c>
      <c r="G729" s="2">
        <v>69.739999999999995</v>
      </c>
      <c r="H729" s="4">
        <v>10</v>
      </c>
      <c r="I729" s="2">
        <v>34.869999999999997</v>
      </c>
      <c r="J729" s="2">
        <v>732.27</v>
      </c>
      <c r="K729" s="12">
        <v>43529</v>
      </c>
      <c r="L729" s="5">
        <v>0.74236111111111114</v>
      </c>
      <c r="M729" t="s">
        <v>32</v>
      </c>
      <c r="N729" s="2">
        <v>697.4</v>
      </c>
      <c r="O729" s="2">
        <v>34.869999999999997</v>
      </c>
      <c r="P729" s="3">
        <v>8.9</v>
      </c>
      <c r="Q729" s="4">
        <f>MONTH(Tabla1[[#This Row],[Fecha]])</f>
        <v>3</v>
      </c>
    </row>
    <row r="730" spans="1:17" x14ac:dyDescent="0.25">
      <c r="A730" t="s">
        <v>763</v>
      </c>
      <c r="B730" t="s">
        <v>24</v>
      </c>
      <c r="C730" t="s">
        <v>25</v>
      </c>
      <c r="D730" t="s">
        <v>26</v>
      </c>
      <c r="E730" t="s">
        <v>30</v>
      </c>
      <c r="F730" t="s">
        <v>45</v>
      </c>
      <c r="G730" s="2">
        <v>97.26</v>
      </c>
      <c r="H730" s="4">
        <v>4</v>
      </c>
      <c r="I730" s="2">
        <v>19.452000000000002</v>
      </c>
      <c r="J730" s="2">
        <v>408.49200000000002</v>
      </c>
      <c r="K730" s="12">
        <v>43540</v>
      </c>
      <c r="L730" s="5">
        <v>0.6479166666666667</v>
      </c>
      <c r="M730" t="s">
        <v>22</v>
      </c>
      <c r="N730" s="2">
        <v>389.04</v>
      </c>
      <c r="O730" s="2">
        <v>19.452000000000002</v>
      </c>
      <c r="P730" s="3">
        <v>6.8</v>
      </c>
      <c r="Q730" s="4">
        <f>MONTH(Tabla1[[#This Row],[Fecha]])</f>
        <v>3</v>
      </c>
    </row>
    <row r="731" spans="1:17" x14ac:dyDescent="0.25">
      <c r="A731" t="s">
        <v>764</v>
      </c>
      <c r="B731" t="s">
        <v>41</v>
      </c>
      <c r="C731" t="s">
        <v>42</v>
      </c>
      <c r="D731" t="s">
        <v>19</v>
      </c>
      <c r="E731" t="s">
        <v>20</v>
      </c>
      <c r="F731" t="s">
        <v>31</v>
      </c>
      <c r="G731" s="2">
        <v>52.18</v>
      </c>
      <c r="H731" s="4">
        <v>7</v>
      </c>
      <c r="I731" s="2">
        <v>18.263000000000002</v>
      </c>
      <c r="J731" s="2">
        <v>383.52300000000002</v>
      </c>
      <c r="K731" s="12">
        <v>43533</v>
      </c>
      <c r="L731" s="5">
        <v>0.45416666666666666</v>
      </c>
      <c r="M731" t="s">
        <v>28</v>
      </c>
      <c r="N731" s="2">
        <v>365.26</v>
      </c>
      <c r="O731" s="2">
        <v>18.263000000000002</v>
      </c>
      <c r="P731" s="3">
        <v>9.3000000000000007</v>
      </c>
      <c r="Q731" s="4">
        <f>MONTH(Tabla1[[#This Row],[Fecha]])</f>
        <v>3</v>
      </c>
    </row>
    <row r="732" spans="1:17" x14ac:dyDescent="0.25">
      <c r="A732" t="s">
        <v>765</v>
      </c>
      <c r="B732" t="s">
        <v>17</v>
      </c>
      <c r="C732" t="s">
        <v>18</v>
      </c>
      <c r="D732" t="s">
        <v>19</v>
      </c>
      <c r="E732" t="s">
        <v>20</v>
      </c>
      <c r="F732" t="s">
        <v>45</v>
      </c>
      <c r="G732" s="2">
        <v>22.32</v>
      </c>
      <c r="H732" s="4">
        <v>4</v>
      </c>
      <c r="I732" s="2">
        <v>4.4640000000000004</v>
      </c>
      <c r="J732" s="2">
        <v>93.744</v>
      </c>
      <c r="K732" s="12">
        <v>43525</v>
      </c>
      <c r="L732" s="5">
        <v>0.68263888888888891</v>
      </c>
      <c r="M732" t="s">
        <v>32</v>
      </c>
      <c r="N732" s="2">
        <v>89.28</v>
      </c>
      <c r="O732" s="2">
        <v>4.4640000000000004</v>
      </c>
      <c r="P732" s="3">
        <v>4.4000000000000004</v>
      </c>
      <c r="Q732" s="4">
        <f>MONTH(Tabla1[[#This Row],[Fecha]])</f>
        <v>3</v>
      </c>
    </row>
    <row r="733" spans="1:17" x14ac:dyDescent="0.25">
      <c r="A733" t="s">
        <v>766</v>
      </c>
      <c r="B733" t="s">
        <v>17</v>
      </c>
      <c r="C733" t="s">
        <v>18</v>
      </c>
      <c r="D733" t="s">
        <v>26</v>
      </c>
      <c r="E733" t="s">
        <v>30</v>
      </c>
      <c r="F733" t="s">
        <v>21</v>
      </c>
      <c r="G733" s="2">
        <v>56</v>
      </c>
      <c r="H733" s="4">
        <v>3</v>
      </c>
      <c r="I733" s="2">
        <v>8.4</v>
      </c>
      <c r="J733" s="2">
        <v>176.4</v>
      </c>
      <c r="K733" s="12">
        <v>43524</v>
      </c>
      <c r="L733" s="5">
        <v>0.81458333333333333</v>
      </c>
      <c r="M733" t="s">
        <v>22</v>
      </c>
      <c r="N733" s="2">
        <v>168</v>
      </c>
      <c r="O733" s="2">
        <v>8.4</v>
      </c>
      <c r="P733" s="3">
        <v>4.8</v>
      </c>
      <c r="Q733" s="4">
        <f>MONTH(Tabla1[[#This Row],[Fecha]])</f>
        <v>2</v>
      </c>
    </row>
    <row r="734" spans="1:17" x14ac:dyDescent="0.25">
      <c r="A734" t="s">
        <v>767</v>
      </c>
      <c r="B734" t="s">
        <v>17</v>
      </c>
      <c r="C734" t="s">
        <v>18</v>
      </c>
      <c r="D734" t="s">
        <v>19</v>
      </c>
      <c r="E734" t="s">
        <v>30</v>
      </c>
      <c r="F734" t="s">
        <v>45</v>
      </c>
      <c r="G734" s="2">
        <v>19.7</v>
      </c>
      <c r="H734" s="4">
        <v>1</v>
      </c>
      <c r="I734" s="2">
        <v>0.98499999999999999</v>
      </c>
      <c r="J734" s="2">
        <v>20.684999999999999</v>
      </c>
      <c r="K734" s="12">
        <v>43504</v>
      </c>
      <c r="L734" s="5">
        <v>0.48541666666666666</v>
      </c>
      <c r="M734" t="s">
        <v>22</v>
      </c>
      <c r="N734" s="2">
        <v>19.7</v>
      </c>
      <c r="O734" s="2">
        <v>0.98499999999999999</v>
      </c>
      <c r="P734" s="3">
        <v>9.5</v>
      </c>
      <c r="Q734" s="4">
        <f>MONTH(Tabla1[[#This Row],[Fecha]])</f>
        <v>2</v>
      </c>
    </row>
    <row r="735" spans="1:17" x14ac:dyDescent="0.25">
      <c r="A735" t="s">
        <v>768</v>
      </c>
      <c r="B735" t="s">
        <v>41</v>
      </c>
      <c r="C735" t="s">
        <v>42</v>
      </c>
      <c r="D735" t="s">
        <v>26</v>
      </c>
      <c r="E735" t="s">
        <v>30</v>
      </c>
      <c r="F735" t="s">
        <v>27</v>
      </c>
      <c r="G735" s="2">
        <v>75.88</v>
      </c>
      <c r="H735" s="4">
        <v>7</v>
      </c>
      <c r="I735" s="2">
        <v>26.558</v>
      </c>
      <c r="J735" s="2">
        <v>557.71799999999996</v>
      </c>
      <c r="K735" s="12">
        <v>43489</v>
      </c>
      <c r="L735" s="5">
        <v>0.44305555555555554</v>
      </c>
      <c r="M735" t="s">
        <v>22</v>
      </c>
      <c r="N735" s="2">
        <v>531.16</v>
      </c>
      <c r="O735" s="2">
        <v>26.558</v>
      </c>
      <c r="P735" s="3">
        <v>8.9</v>
      </c>
      <c r="Q735" s="4">
        <f>MONTH(Tabla1[[#This Row],[Fecha]])</f>
        <v>1</v>
      </c>
    </row>
    <row r="736" spans="1:17" x14ac:dyDescent="0.25">
      <c r="A736" t="s">
        <v>769</v>
      </c>
      <c r="B736" t="s">
        <v>41</v>
      </c>
      <c r="C736" t="s">
        <v>42</v>
      </c>
      <c r="D736" t="s">
        <v>19</v>
      </c>
      <c r="E736" t="s">
        <v>30</v>
      </c>
      <c r="F736" t="s">
        <v>43</v>
      </c>
      <c r="G736" s="2">
        <v>53.72</v>
      </c>
      <c r="H736" s="4">
        <v>1</v>
      </c>
      <c r="I736" s="2">
        <v>2.6859999999999999</v>
      </c>
      <c r="J736" s="2">
        <v>56.405999999999999</v>
      </c>
      <c r="K736" s="12">
        <v>43525</v>
      </c>
      <c r="L736" s="5">
        <v>0.8354166666666667</v>
      </c>
      <c r="M736" t="s">
        <v>22</v>
      </c>
      <c r="N736" s="2">
        <v>53.72</v>
      </c>
      <c r="O736" s="2">
        <v>2.6859999999999999</v>
      </c>
      <c r="P736" s="3">
        <v>6.4</v>
      </c>
      <c r="Q736" s="4">
        <f>MONTH(Tabla1[[#This Row],[Fecha]])</f>
        <v>3</v>
      </c>
    </row>
    <row r="737" spans="1:17" x14ac:dyDescent="0.25">
      <c r="A737" t="s">
        <v>770</v>
      </c>
      <c r="B737" t="s">
        <v>24</v>
      </c>
      <c r="C737" t="s">
        <v>25</v>
      </c>
      <c r="D737" t="s">
        <v>19</v>
      </c>
      <c r="E737" t="s">
        <v>30</v>
      </c>
      <c r="F737" t="s">
        <v>21</v>
      </c>
      <c r="G737" s="2">
        <v>81.95</v>
      </c>
      <c r="H737" s="4">
        <v>10</v>
      </c>
      <c r="I737" s="2">
        <v>40.975000000000001</v>
      </c>
      <c r="J737" s="2">
        <v>860.47500000000002</v>
      </c>
      <c r="K737" s="12">
        <v>43534</v>
      </c>
      <c r="L737" s="5">
        <v>0.52708333333333335</v>
      </c>
      <c r="M737" t="s">
        <v>32</v>
      </c>
      <c r="N737" s="2">
        <v>819.5</v>
      </c>
      <c r="O737" s="2">
        <v>40.975000000000001</v>
      </c>
      <c r="P737" s="3">
        <v>6</v>
      </c>
      <c r="Q737" s="4">
        <f>MONTH(Tabla1[[#This Row],[Fecha]])</f>
        <v>3</v>
      </c>
    </row>
    <row r="738" spans="1:17" x14ac:dyDescent="0.25">
      <c r="A738" t="s">
        <v>771</v>
      </c>
      <c r="B738" t="s">
        <v>24</v>
      </c>
      <c r="C738" t="s">
        <v>25</v>
      </c>
      <c r="D738" t="s">
        <v>19</v>
      </c>
      <c r="E738" t="s">
        <v>20</v>
      </c>
      <c r="F738" t="s">
        <v>31</v>
      </c>
      <c r="G738" s="2">
        <v>81.2</v>
      </c>
      <c r="H738" s="4">
        <v>7</v>
      </c>
      <c r="I738" s="2">
        <v>28.42</v>
      </c>
      <c r="J738" s="2">
        <v>596.82000000000005</v>
      </c>
      <c r="K738" s="12">
        <v>43547</v>
      </c>
      <c r="L738" s="5">
        <v>0.66597222222222219</v>
      </c>
      <c r="M738" t="s">
        <v>32</v>
      </c>
      <c r="N738" s="2">
        <v>568.4</v>
      </c>
      <c r="O738" s="2">
        <v>28.42</v>
      </c>
      <c r="P738" s="3">
        <v>8.1</v>
      </c>
      <c r="Q738" s="4">
        <f>MONTH(Tabla1[[#This Row],[Fecha]])</f>
        <v>3</v>
      </c>
    </row>
    <row r="739" spans="1:17" x14ac:dyDescent="0.25">
      <c r="A739" t="s">
        <v>772</v>
      </c>
      <c r="B739" t="s">
        <v>24</v>
      </c>
      <c r="C739" t="s">
        <v>25</v>
      </c>
      <c r="D739" t="s">
        <v>26</v>
      </c>
      <c r="E739" t="s">
        <v>30</v>
      </c>
      <c r="F739" t="s">
        <v>27</v>
      </c>
      <c r="G739" s="2">
        <v>58.76</v>
      </c>
      <c r="H739" s="4">
        <v>10</v>
      </c>
      <c r="I739" s="2">
        <v>29.380000000000003</v>
      </c>
      <c r="J739" s="2">
        <v>616.98</v>
      </c>
      <c r="K739" s="12">
        <v>43494</v>
      </c>
      <c r="L739" s="5">
        <v>0.60138888888888886</v>
      </c>
      <c r="M739" t="s">
        <v>22</v>
      </c>
      <c r="N739" s="2">
        <v>587.6</v>
      </c>
      <c r="O739" s="2">
        <v>29.38</v>
      </c>
      <c r="P739" s="3">
        <v>9</v>
      </c>
      <c r="Q739" s="4">
        <f>MONTH(Tabla1[[#This Row],[Fecha]])</f>
        <v>1</v>
      </c>
    </row>
    <row r="740" spans="1:17" x14ac:dyDescent="0.25">
      <c r="A740" t="s">
        <v>773</v>
      </c>
      <c r="B740" t="s">
        <v>41</v>
      </c>
      <c r="C740" t="s">
        <v>42</v>
      </c>
      <c r="D740" t="s">
        <v>19</v>
      </c>
      <c r="E740" t="s">
        <v>30</v>
      </c>
      <c r="F740" t="s">
        <v>27</v>
      </c>
      <c r="G740" s="2">
        <v>91.56</v>
      </c>
      <c r="H740" s="4">
        <v>8</v>
      </c>
      <c r="I740" s="2">
        <v>36.624000000000002</v>
      </c>
      <c r="J740" s="2">
        <v>769.10400000000004</v>
      </c>
      <c r="K740" s="12">
        <v>43477</v>
      </c>
      <c r="L740" s="5">
        <v>0.76527777777777783</v>
      </c>
      <c r="M740" t="s">
        <v>22</v>
      </c>
      <c r="N740" s="2">
        <v>732.48</v>
      </c>
      <c r="O740" s="2">
        <v>36.624000000000002</v>
      </c>
      <c r="P740" s="3">
        <v>6</v>
      </c>
      <c r="Q740" s="4">
        <f>MONTH(Tabla1[[#This Row],[Fecha]])</f>
        <v>1</v>
      </c>
    </row>
    <row r="741" spans="1:17" x14ac:dyDescent="0.25">
      <c r="A741" t="s">
        <v>774</v>
      </c>
      <c r="B741" t="s">
        <v>17</v>
      </c>
      <c r="C741" t="s">
        <v>18</v>
      </c>
      <c r="D741" t="s">
        <v>26</v>
      </c>
      <c r="E741" t="s">
        <v>30</v>
      </c>
      <c r="F741" t="s">
        <v>31</v>
      </c>
      <c r="G741" s="2">
        <v>93.96</v>
      </c>
      <c r="H741" s="4">
        <v>9</v>
      </c>
      <c r="I741" s="2">
        <v>42.282000000000004</v>
      </c>
      <c r="J741" s="2">
        <v>887.92200000000003</v>
      </c>
      <c r="K741" s="12">
        <v>43544</v>
      </c>
      <c r="L741" s="5">
        <v>0.48055555555555557</v>
      </c>
      <c r="M741" t="s">
        <v>28</v>
      </c>
      <c r="N741" s="2">
        <v>845.64</v>
      </c>
      <c r="O741" s="2">
        <v>42.281999999999996</v>
      </c>
      <c r="P741" s="3">
        <v>9.8000000000000007</v>
      </c>
      <c r="Q741" s="4">
        <f>MONTH(Tabla1[[#This Row],[Fecha]])</f>
        <v>3</v>
      </c>
    </row>
    <row r="742" spans="1:17" x14ac:dyDescent="0.25">
      <c r="A742" t="s">
        <v>775</v>
      </c>
      <c r="B742" t="s">
        <v>24</v>
      </c>
      <c r="C742" t="s">
        <v>25</v>
      </c>
      <c r="D742" t="s">
        <v>26</v>
      </c>
      <c r="E742" t="s">
        <v>30</v>
      </c>
      <c r="F742" t="s">
        <v>31</v>
      </c>
      <c r="G742" s="2">
        <v>55.61</v>
      </c>
      <c r="H742" s="4">
        <v>7</v>
      </c>
      <c r="I742" s="2">
        <v>19.4635</v>
      </c>
      <c r="J742" s="2">
        <v>408.73349999999999</v>
      </c>
      <c r="K742" s="12">
        <v>43547</v>
      </c>
      <c r="L742" s="5">
        <v>0.52847222222222223</v>
      </c>
      <c r="M742" t="s">
        <v>28</v>
      </c>
      <c r="N742" s="2">
        <v>389.27</v>
      </c>
      <c r="O742" s="2">
        <v>19.4635</v>
      </c>
      <c r="P742" s="3">
        <v>8.5</v>
      </c>
      <c r="Q742" s="4">
        <f>MONTH(Tabla1[[#This Row],[Fecha]])</f>
        <v>3</v>
      </c>
    </row>
    <row r="743" spans="1:17" x14ac:dyDescent="0.25">
      <c r="A743" t="s">
        <v>776</v>
      </c>
      <c r="B743" t="s">
        <v>24</v>
      </c>
      <c r="C743" t="s">
        <v>25</v>
      </c>
      <c r="D743" t="s">
        <v>26</v>
      </c>
      <c r="E743" t="s">
        <v>30</v>
      </c>
      <c r="F743" t="s">
        <v>43</v>
      </c>
      <c r="G743" s="2">
        <v>84.83</v>
      </c>
      <c r="H743" s="4">
        <v>1</v>
      </c>
      <c r="I743" s="2">
        <v>4.2415000000000003</v>
      </c>
      <c r="J743" s="2">
        <v>89.0715</v>
      </c>
      <c r="K743" s="12">
        <v>43479</v>
      </c>
      <c r="L743" s="5">
        <v>0.63888888888888895</v>
      </c>
      <c r="M743" t="s">
        <v>22</v>
      </c>
      <c r="N743" s="2">
        <v>84.83</v>
      </c>
      <c r="O743" s="2">
        <v>4.2415000000000003</v>
      </c>
      <c r="P743" s="3">
        <v>8.8000000000000007</v>
      </c>
      <c r="Q743" s="4">
        <f>MONTH(Tabla1[[#This Row],[Fecha]])</f>
        <v>1</v>
      </c>
    </row>
    <row r="744" spans="1:17" x14ac:dyDescent="0.25">
      <c r="A744" t="s">
        <v>777</v>
      </c>
      <c r="B744" t="s">
        <v>17</v>
      </c>
      <c r="C744" t="s">
        <v>18</v>
      </c>
      <c r="D744" t="s">
        <v>19</v>
      </c>
      <c r="E744" t="s">
        <v>20</v>
      </c>
      <c r="F744" t="s">
        <v>35</v>
      </c>
      <c r="G744" s="2">
        <v>71.63</v>
      </c>
      <c r="H744" s="4">
        <v>2</v>
      </c>
      <c r="I744" s="2">
        <v>7.1630000000000003</v>
      </c>
      <c r="J744" s="2">
        <v>150.423</v>
      </c>
      <c r="K744" s="12">
        <v>43508</v>
      </c>
      <c r="L744" s="5">
        <v>0.60625000000000007</v>
      </c>
      <c r="M744" t="s">
        <v>22</v>
      </c>
      <c r="N744" s="2">
        <v>143.26</v>
      </c>
      <c r="O744" s="2">
        <v>7.1630000000000003</v>
      </c>
      <c r="P744" s="3">
        <v>8.8000000000000007</v>
      </c>
      <c r="Q744" s="4">
        <f>MONTH(Tabla1[[#This Row],[Fecha]])</f>
        <v>2</v>
      </c>
    </row>
    <row r="745" spans="1:17" x14ac:dyDescent="0.25">
      <c r="A745" t="s">
        <v>778</v>
      </c>
      <c r="B745" t="s">
        <v>17</v>
      </c>
      <c r="C745" t="s">
        <v>18</v>
      </c>
      <c r="D745" t="s">
        <v>19</v>
      </c>
      <c r="E745" t="s">
        <v>30</v>
      </c>
      <c r="F745" t="s">
        <v>31</v>
      </c>
      <c r="G745" s="2">
        <v>37.69</v>
      </c>
      <c r="H745" s="4">
        <v>2</v>
      </c>
      <c r="I745" s="2">
        <v>3.7690000000000001</v>
      </c>
      <c r="J745" s="2">
        <v>79.149000000000001</v>
      </c>
      <c r="K745" s="12">
        <v>43516</v>
      </c>
      <c r="L745" s="5">
        <v>0.64513888888888882</v>
      </c>
      <c r="M745" t="s">
        <v>22</v>
      </c>
      <c r="N745" s="2">
        <v>75.38</v>
      </c>
      <c r="O745" s="2">
        <v>3.7690000000000001</v>
      </c>
      <c r="P745" s="3">
        <v>9.5</v>
      </c>
      <c r="Q745" s="4">
        <f>MONTH(Tabla1[[#This Row],[Fecha]])</f>
        <v>2</v>
      </c>
    </row>
    <row r="746" spans="1:17" x14ac:dyDescent="0.25">
      <c r="A746" t="s">
        <v>779</v>
      </c>
      <c r="B746" t="s">
        <v>24</v>
      </c>
      <c r="C746" t="s">
        <v>25</v>
      </c>
      <c r="D746" t="s">
        <v>19</v>
      </c>
      <c r="E746" t="s">
        <v>20</v>
      </c>
      <c r="F746" t="s">
        <v>35</v>
      </c>
      <c r="G746" s="2">
        <v>31.67</v>
      </c>
      <c r="H746" s="4">
        <v>8</v>
      </c>
      <c r="I746" s="2">
        <v>12.668000000000001</v>
      </c>
      <c r="J746" s="2">
        <v>266.02800000000002</v>
      </c>
      <c r="K746" s="12">
        <v>43467</v>
      </c>
      <c r="L746" s="5">
        <v>0.67986111111111114</v>
      </c>
      <c r="M746" t="s">
        <v>32</v>
      </c>
      <c r="N746" s="2">
        <v>253.36</v>
      </c>
      <c r="O746" s="2">
        <v>12.667999999999999</v>
      </c>
      <c r="P746" s="3">
        <v>5.6</v>
      </c>
      <c r="Q746" s="4">
        <f>MONTH(Tabla1[[#This Row],[Fecha]])</f>
        <v>1</v>
      </c>
    </row>
    <row r="747" spans="1:17" x14ac:dyDescent="0.25">
      <c r="A747" t="s">
        <v>780</v>
      </c>
      <c r="B747" t="s">
        <v>24</v>
      </c>
      <c r="C747" t="s">
        <v>25</v>
      </c>
      <c r="D747" t="s">
        <v>19</v>
      </c>
      <c r="E747" t="s">
        <v>20</v>
      </c>
      <c r="F747" t="s">
        <v>43</v>
      </c>
      <c r="G747" s="2">
        <v>38.42</v>
      </c>
      <c r="H747" s="4">
        <v>1</v>
      </c>
      <c r="I747" s="2">
        <v>1.9210000000000003</v>
      </c>
      <c r="J747" s="2">
        <v>40.341000000000001</v>
      </c>
      <c r="K747" s="12">
        <v>43498</v>
      </c>
      <c r="L747" s="5">
        <v>0.68958333333333333</v>
      </c>
      <c r="M747" t="s">
        <v>28</v>
      </c>
      <c r="N747" s="2">
        <v>38.42</v>
      </c>
      <c r="O747" s="2">
        <v>1.921</v>
      </c>
      <c r="P747" s="3">
        <v>8.6</v>
      </c>
      <c r="Q747" s="4">
        <f>MONTH(Tabla1[[#This Row],[Fecha]])</f>
        <v>2</v>
      </c>
    </row>
    <row r="748" spans="1:17" x14ac:dyDescent="0.25">
      <c r="A748" t="s">
        <v>781</v>
      </c>
      <c r="B748" t="s">
        <v>41</v>
      </c>
      <c r="C748" t="s">
        <v>42</v>
      </c>
      <c r="D748" t="s">
        <v>19</v>
      </c>
      <c r="E748" t="s">
        <v>30</v>
      </c>
      <c r="F748" t="s">
        <v>45</v>
      </c>
      <c r="G748" s="2">
        <v>65.23</v>
      </c>
      <c r="H748" s="4">
        <v>10</v>
      </c>
      <c r="I748" s="2">
        <v>32.615000000000002</v>
      </c>
      <c r="J748" s="2">
        <v>684.91499999999996</v>
      </c>
      <c r="K748" s="12">
        <v>43473</v>
      </c>
      <c r="L748" s="5">
        <v>0.79652777777777783</v>
      </c>
      <c r="M748" t="s">
        <v>32</v>
      </c>
      <c r="N748" s="2">
        <v>652.29999999999995</v>
      </c>
      <c r="O748" s="2">
        <v>32.615000000000002</v>
      </c>
      <c r="P748" s="3">
        <v>5.2</v>
      </c>
      <c r="Q748" s="4">
        <f>MONTH(Tabla1[[#This Row],[Fecha]])</f>
        <v>1</v>
      </c>
    </row>
    <row r="749" spans="1:17" x14ac:dyDescent="0.25">
      <c r="A749" t="s">
        <v>782</v>
      </c>
      <c r="B749" t="s">
        <v>24</v>
      </c>
      <c r="C749" t="s">
        <v>25</v>
      </c>
      <c r="D749" t="s">
        <v>19</v>
      </c>
      <c r="E749" t="s">
        <v>20</v>
      </c>
      <c r="F749" t="s">
        <v>31</v>
      </c>
      <c r="G749" s="2">
        <v>10.53</v>
      </c>
      <c r="H749" s="4">
        <v>5</v>
      </c>
      <c r="I749" s="2">
        <v>2.6325000000000003</v>
      </c>
      <c r="J749" s="2">
        <v>55.282499999999999</v>
      </c>
      <c r="K749" s="12">
        <v>43495</v>
      </c>
      <c r="L749" s="5">
        <v>0.61319444444444449</v>
      </c>
      <c r="M749" t="s">
        <v>32</v>
      </c>
      <c r="N749" s="2">
        <v>52.65</v>
      </c>
      <c r="O749" s="2">
        <v>2.6324999999999998</v>
      </c>
      <c r="P749" s="3">
        <v>5.8</v>
      </c>
      <c r="Q749" s="4">
        <f>MONTH(Tabla1[[#This Row],[Fecha]])</f>
        <v>1</v>
      </c>
    </row>
    <row r="750" spans="1:17" x14ac:dyDescent="0.25">
      <c r="A750" t="s">
        <v>783</v>
      </c>
      <c r="B750" t="s">
        <v>41</v>
      </c>
      <c r="C750" t="s">
        <v>42</v>
      </c>
      <c r="D750" t="s">
        <v>19</v>
      </c>
      <c r="E750" t="s">
        <v>20</v>
      </c>
      <c r="F750" t="s">
        <v>31</v>
      </c>
      <c r="G750" s="2">
        <v>12.29</v>
      </c>
      <c r="H750" s="4">
        <v>9</v>
      </c>
      <c r="I750" s="2">
        <v>5.5305</v>
      </c>
      <c r="J750" s="2">
        <v>116.1405</v>
      </c>
      <c r="K750" s="12">
        <v>43550</v>
      </c>
      <c r="L750" s="5">
        <v>0.81111111111111101</v>
      </c>
      <c r="M750" t="s">
        <v>32</v>
      </c>
      <c r="N750" s="2">
        <v>110.61</v>
      </c>
      <c r="O750" s="2">
        <v>5.5305</v>
      </c>
      <c r="P750" s="3">
        <v>8</v>
      </c>
      <c r="Q750" s="4">
        <f>MONTH(Tabla1[[#This Row],[Fecha]])</f>
        <v>3</v>
      </c>
    </row>
    <row r="751" spans="1:17" x14ac:dyDescent="0.25">
      <c r="A751" t="s">
        <v>784</v>
      </c>
      <c r="B751" t="s">
        <v>24</v>
      </c>
      <c r="C751" t="s">
        <v>25</v>
      </c>
      <c r="D751" t="s">
        <v>19</v>
      </c>
      <c r="E751" t="s">
        <v>30</v>
      </c>
      <c r="F751" t="s">
        <v>21</v>
      </c>
      <c r="G751" s="2">
        <v>81.23</v>
      </c>
      <c r="H751" s="4">
        <v>7</v>
      </c>
      <c r="I751" s="2">
        <v>28.430500000000002</v>
      </c>
      <c r="J751" s="2">
        <v>597.04049999999995</v>
      </c>
      <c r="K751" s="12">
        <v>43480</v>
      </c>
      <c r="L751" s="5">
        <v>0.86388888888888893</v>
      </c>
      <c r="M751" t="s">
        <v>28</v>
      </c>
      <c r="N751" s="2">
        <v>568.61</v>
      </c>
      <c r="O751" s="2">
        <v>28.430499999999999</v>
      </c>
      <c r="P751" s="3">
        <v>9</v>
      </c>
      <c r="Q751" s="4">
        <f>MONTH(Tabla1[[#This Row],[Fecha]])</f>
        <v>1</v>
      </c>
    </row>
    <row r="752" spans="1:17" x14ac:dyDescent="0.25">
      <c r="A752" t="s">
        <v>785</v>
      </c>
      <c r="B752" t="s">
        <v>41</v>
      </c>
      <c r="C752" t="s">
        <v>42</v>
      </c>
      <c r="D752" t="s">
        <v>19</v>
      </c>
      <c r="E752" t="s">
        <v>20</v>
      </c>
      <c r="F752" t="s">
        <v>45</v>
      </c>
      <c r="G752" s="2">
        <v>22.32</v>
      </c>
      <c r="H752" s="4">
        <v>4</v>
      </c>
      <c r="I752" s="2">
        <v>4.4640000000000004</v>
      </c>
      <c r="J752" s="2">
        <v>93.744</v>
      </c>
      <c r="K752" s="12">
        <v>43538</v>
      </c>
      <c r="L752" s="5">
        <v>0.4694444444444445</v>
      </c>
      <c r="M752" t="s">
        <v>22</v>
      </c>
      <c r="N752" s="2">
        <v>89.28</v>
      </c>
      <c r="O752" s="2">
        <v>4.4640000000000004</v>
      </c>
      <c r="P752" s="3">
        <v>4.0999999999999996</v>
      </c>
      <c r="Q752" s="4">
        <f>MONTH(Tabla1[[#This Row],[Fecha]])</f>
        <v>3</v>
      </c>
    </row>
    <row r="753" spans="1:17" x14ac:dyDescent="0.25">
      <c r="A753" t="s">
        <v>786</v>
      </c>
      <c r="B753" t="s">
        <v>17</v>
      </c>
      <c r="C753" t="s">
        <v>18</v>
      </c>
      <c r="D753" t="s">
        <v>26</v>
      </c>
      <c r="E753" t="s">
        <v>20</v>
      </c>
      <c r="F753" t="s">
        <v>43</v>
      </c>
      <c r="G753" s="2">
        <v>27.28</v>
      </c>
      <c r="H753" s="4">
        <v>5</v>
      </c>
      <c r="I753" s="2">
        <v>6.82</v>
      </c>
      <c r="J753" s="2">
        <v>143.22</v>
      </c>
      <c r="K753" s="12">
        <v>43499</v>
      </c>
      <c r="L753" s="5">
        <v>0.4381944444444445</v>
      </c>
      <c r="M753" t="s">
        <v>32</v>
      </c>
      <c r="N753" s="2">
        <v>136.4</v>
      </c>
      <c r="O753" s="2">
        <v>6.82</v>
      </c>
      <c r="P753" s="3">
        <v>8.6</v>
      </c>
      <c r="Q753" s="4">
        <f>MONTH(Tabla1[[#This Row],[Fecha]])</f>
        <v>2</v>
      </c>
    </row>
    <row r="754" spans="1:17" x14ac:dyDescent="0.25">
      <c r="A754" t="s">
        <v>787</v>
      </c>
      <c r="B754" t="s">
        <v>17</v>
      </c>
      <c r="C754" t="s">
        <v>18</v>
      </c>
      <c r="D754" t="s">
        <v>19</v>
      </c>
      <c r="E754" t="s">
        <v>20</v>
      </c>
      <c r="F754" t="s">
        <v>27</v>
      </c>
      <c r="G754" s="2">
        <v>17.420000000000002</v>
      </c>
      <c r="H754" s="4">
        <v>10</v>
      </c>
      <c r="I754" s="2">
        <v>8.7100000000000009</v>
      </c>
      <c r="J754" s="2">
        <v>182.91</v>
      </c>
      <c r="K754" s="12">
        <v>43518</v>
      </c>
      <c r="L754" s="5">
        <v>0.52083333333333337</v>
      </c>
      <c r="M754" t="s">
        <v>22</v>
      </c>
      <c r="N754" s="2">
        <v>174.2</v>
      </c>
      <c r="O754" s="2">
        <v>8.7100000000000009</v>
      </c>
      <c r="P754" s="3">
        <v>7</v>
      </c>
      <c r="Q754" s="4">
        <f>MONTH(Tabla1[[#This Row],[Fecha]])</f>
        <v>2</v>
      </c>
    </row>
    <row r="755" spans="1:17" x14ac:dyDescent="0.25">
      <c r="A755" t="s">
        <v>788</v>
      </c>
      <c r="B755" t="s">
        <v>41</v>
      </c>
      <c r="C755" t="s">
        <v>42</v>
      </c>
      <c r="D755" t="s">
        <v>26</v>
      </c>
      <c r="E755" t="s">
        <v>30</v>
      </c>
      <c r="F755" t="s">
        <v>31</v>
      </c>
      <c r="G755" s="2">
        <v>73.28</v>
      </c>
      <c r="H755" s="4">
        <v>5</v>
      </c>
      <c r="I755" s="2">
        <v>18.32</v>
      </c>
      <c r="J755" s="2">
        <v>384.72</v>
      </c>
      <c r="K755" s="12">
        <v>43489</v>
      </c>
      <c r="L755" s="5">
        <v>0.62847222222222221</v>
      </c>
      <c r="M755" t="s">
        <v>22</v>
      </c>
      <c r="N755" s="2">
        <v>366.4</v>
      </c>
      <c r="O755" s="2">
        <v>18.32</v>
      </c>
      <c r="P755" s="3">
        <v>8.4</v>
      </c>
      <c r="Q755" s="4">
        <f>MONTH(Tabla1[[#This Row],[Fecha]])</f>
        <v>1</v>
      </c>
    </row>
    <row r="756" spans="1:17" x14ac:dyDescent="0.25">
      <c r="A756" t="s">
        <v>789</v>
      </c>
      <c r="B756" t="s">
        <v>24</v>
      </c>
      <c r="C756" t="s">
        <v>25</v>
      </c>
      <c r="D756" t="s">
        <v>19</v>
      </c>
      <c r="E756" t="s">
        <v>20</v>
      </c>
      <c r="F756" t="s">
        <v>45</v>
      </c>
      <c r="G756" s="2">
        <v>84.87</v>
      </c>
      <c r="H756" s="4">
        <v>3</v>
      </c>
      <c r="I756" s="2">
        <v>12.730500000000001</v>
      </c>
      <c r="J756" s="2">
        <v>267.34050000000002</v>
      </c>
      <c r="K756" s="12">
        <v>43490</v>
      </c>
      <c r="L756" s="5">
        <v>0.77083333333333337</v>
      </c>
      <c r="M756" t="s">
        <v>22</v>
      </c>
      <c r="N756" s="2">
        <v>254.61</v>
      </c>
      <c r="O756" s="2">
        <v>12.730499999999999</v>
      </c>
      <c r="P756" s="3">
        <v>7.4</v>
      </c>
      <c r="Q756" s="4">
        <f>MONTH(Tabla1[[#This Row],[Fecha]])</f>
        <v>1</v>
      </c>
    </row>
    <row r="757" spans="1:17" x14ac:dyDescent="0.25">
      <c r="A757" t="s">
        <v>790</v>
      </c>
      <c r="B757" t="s">
        <v>17</v>
      </c>
      <c r="C757" t="s">
        <v>18</v>
      </c>
      <c r="D757" t="s">
        <v>26</v>
      </c>
      <c r="E757" t="s">
        <v>20</v>
      </c>
      <c r="F757" t="s">
        <v>45</v>
      </c>
      <c r="G757" s="2">
        <v>97.29</v>
      </c>
      <c r="H757" s="4">
        <v>8</v>
      </c>
      <c r="I757" s="2">
        <v>38.916000000000004</v>
      </c>
      <c r="J757" s="2">
        <v>817.23599999999999</v>
      </c>
      <c r="K757" s="12">
        <v>43533</v>
      </c>
      <c r="L757" s="5">
        <v>0.5541666666666667</v>
      </c>
      <c r="M757" t="s">
        <v>32</v>
      </c>
      <c r="N757" s="2">
        <v>778.32</v>
      </c>
      <c r="O757" s="2">
        <v>38.915999999999997</v>
      </c>
      <c r="P757" s="3">
        <v>6.2</v>
      </c>
      <c r="Q757" s="4">
        <f>MONTH(Tabla1[[#This Row],[Fecha]])</f>
        <v>3</v>
      </c>
    </row>
    <row r="758" spans="1:17" x14ac:dyDescent="0.25">
      <c r="A758" t="s">
        <v>791</v>
      </c>
      <c r="B758" t="s">
        <v>41</v>
      </c>
      <c r="C758" t="s">
        <v>42</v>
      </c>
      <c r="D758" t="s">
        <v>19</v>
      </c>
      <c r="E758" t="s">
        <v>20</v>
      </c>
      <c r="F758" t="s">
        <v>27</v>
      </c>
      <c r="G758" s="2">
        <v>35.74</v>
      </c>
      <c r="H758" s="4">
        <v>8</v>
      </c>
      <c r="I758" s="2">
        <v>14.296000000000001</v>
      </c>
      <c r="J758" s="2">
        <v>300.21600000000001</v>
      </c>
      <c r="K758" s="12">
        <v>43513</v>
      </c>
      <c r="L758" s="5">
        <v>0.64444444444444449</v>
      </c>
      <c r="M758" t="s">
        <v>22</v>
      </c>
      <c r="N758" s="2">
        <v>285.92</v>
      </c>
      <c r="O758" s="2">
        <v>14.295999999999999</v>
      </c>
      <c r="P758" s="3">
        <v>4.9000000000000004</v>
      </c>
      <c r="Q758" s="4">
        <f>MONTH(Tabla1[[#This Row],[Fecha]])</f>
        <v>2</v>
      </c>
    </row>
    <row r="759" spans="1:17" x14ac:dyDescent="0.25">
      <c r="A759" t="s">
        <v>792</v>
      </c>
      <c r="B759" t="s">
        <v>17</v>
      </c>
      <c r="C759" t="s">
        <v>18</v>
      </c>
      <c r="D759" t="s">
        <v>26</v>
      </c>
      <c r="E759" t="s">
        <v>20</v>
      </c>
      <c r="F759" t="s">
        <v>31</v>
      </c>
      <c r="G759" s="2">
        <v>96.52</v>
      </c>
      <c r="H759" s="4">
        <v>6</v>
      </c>
      <c r="I759" s="2">
        <v>28.956000000000003</v>
      </c>
      <c r="J759" s="2">
        <v>608.07600000000002</v>
      </c>
      <c r="K759" s="12">
        <v>43476</v>
      </c>
      <c r="L759" s="5">
        <v>0.49444444444444446</v>
      </c>
      <c r="M759" t="s">
        <v>28</v>
      </c>
      <c r="N759" s="2">
        <v>579.12</v>
      </c>
      <c r="O759" s="2">
        <v>28.956</v>
      </c>
      <c r="P759" s="3">
        <v>4.5</v>
      </c>
      <c r="Q759" s="4">
        <f>MONTH(Tabla1[[#This Row],[Fecha]])</f>
        <v>1</v>
      </c>
    </row>
    <row r="760" spans="1:17" x14ac:dyDescent="0.25">
      <c r="A760" t="s">
        <v>793</v>
      </c>
      <c r="B760" t="s">
        <v>17</v>
      </c>
      <c r="C760" t="s">
        <v>18</v>
      </c>
      <c r="D760" t="s">
        <v>19</v>
      </c>
      <c r="E760" t="s">
        <v>30</v>
      </c>
      <c r="F760" t="s">
        <v>43</v>
      </c>
      <c r="G760" s="2">
        <v>18.850000000000001</v>
      </c>
      <c r="H760" s="4">
        <v>10</v>
      </c>
      <c r="I760" s="2">
        <v>9.4250000000000007</v>
      </c>
      <c r="J760" s="2">
        <v>197.92500000000001</v>
      </c>
      <c r="K760" s="12">
        <v>43523</v>
      </c>
      <c r="L760" s="5">
        <v>0.76666666666666661</v>
      </c>
      <c r="M760" t="s">
        <v>22</v>
      </c>
      <c r="N760" s="2">
        <v>188.5</v>
      </c>
      <c r="O760" s="2">
        <v>9.4250000000000007</v>
      </c>
      <c r="P760" s="3">
        <v>5.6</v>
      </c>
      <c r="Q760" s="4">
        <f>MONTH(Tabla1[[#This Row],[Fecha]])</f>
        <v>2</v>
      </c>
    </row>
    <row r="761" spans="1:17" x14ac:dyDescent="0.25">
      <c r="A761" t="s">
        <v>794</v>
      </c>
      <c r="B761" t="s">
        <v>17</v>
      </c>
      <c r="C761" t="s">
        <v>18</v>
      </c>
      <c r="D761" t="s">
        <v>26</v>
      </c>
      <c r="E761" t="s">
        <v>20</v>
      </c>
      <c r="F761" t="s">
        <v>43</v>
      </c>
      <c r="G761" s="2">
        <v>55.39</v>
      </c>
      <c r="H761" s="4">
        <v>4</v>
      </c>
      <c r="I761" s="2">
        <v>11.078000000000001</v>
      </c>
      <c r="J761" s="2">
        <v>232.63800000000001</v>
      </c>
      <c r="K761" s="12">
        <v>43549</v>
      </c>
      <c r="L761" s="5">
        <v>0.6381944444444444</v>
      </c>
      <c r="M761" t="s">
        <v>22</v>
      </c>
      <c r="N761" s="2">
        <v>221.56</v>
      </c>
      <c r="O761" s="2">
        <v>11.077999999999999</v>
      </c>
      <c r="P761" s="3">
        <v>8</v>
      </c>
      <c r="Q761" s="4">
        <f>MONTH(Tabla1[[#This Row],[Fecha]])</f>
        <v>3</v>
      </c>
    </row>
    <row r="762" spans="1:17" x14ac:dyDescent="0.25">
      <c r="A762" t="s">
        <v>795</v>
      </c>
      <c r="B762" t="s">
        <v>41</v>
      </c>
      <c r="C762" t="s">
        <v>42</v>
      </c>
      <c r="D762" t="s">
        <v>19</v>
      </c>
      <c r="E762" t="s">
        <v>20</v>
      </c>
      <c r="F762" t="s">
        <v>43</v>
      </c>
      <c r="G762" s="2">
        <v>77.2</v>
      </c>
      <c r="H762" s="4">
        <v>10</v>
      </c>
      <c r="I762" s="2">
        <v>38.6</v>
      </c>
      <c r="J762" s="2">
        <v>810.6</v>
      </c>
      <c r="K762" s="12">
        <v>43507</v>
      </c>
      <c r="L762" s="5">
        <v>0.44305555555555554</v>
      </c>
      <c r="M762" t="s">
        <v>32</v>
      </c>
      <c r="N762" s="2">
        <v>772</v>
      </c>
      <c r="O762" s="2">
        <v>38.6</v>
      </c>
      <c r="P762" s="3">
        <v>5.6</v>
      </c>
      <c r="Q762" s="4">
        <f>MONTH(Tabla1[[#This Row],[Fecha]])</f>
        <v>2</v>
      </c>
    </row>
    <row r="763" spans="1:17" x14ac:dyDescent="0.25">
      <c r="A763" t="s">
        <v>796</v>
      </c>
      <c r="B763" t="s">
        <v>41</v>
      </c>
      <c r="C763" t="s">
        <v>42</v>
      </c>
      <c r="D763" t="s">
        <v>26</v>
      </c>
      <c r="E763" t="s">
        <v>30</v>
      </c>
      <c r="F763" t="s">
        <v>27</v>
      </c>
      <c r="G763" s="2">
        <v>72.13</v>
      </c>
      <c r="H763" s="4">
        <v>10</v>
      </c>
      <c r="I763" s="2">
        <v>36.064999999999998</v>
      </c>
      <c r="J763" s="2">
        <v>757.36500000000001</v>
      </c>
      <c r="K763" s="12">
        <v>43496</v>
      </c>
      <c r="L763" s="5">
        <v>0.6333333333333333</v>
      </c>
      <c r="M763" t="s">
        <v>32</v>
      </c>
      <c r="N763" s="2">
        <v>721.3</v>
      </c>
      <c r="O763" s="2">
        <v>36.064999999999998</v>
      </c>
      <c r="P763" s="3">
        <v>4.2</v>
      </c>
      <c r="Q763" s="4">
        <f>MONTH(Tabla1[[#This Row],[Fecha]])</f>
        <v>1</v>
      </c>
    </row>
    <row r="764" spans="1:17" x14ac:dyDescent="0.25">
      <c r="A764" t="s">
        <v>797</v>
      </c>
      <c r="B764" t="s">
        <v>17</v>
      </c>
      <c r="C764" t="s">
        <v>18</v>
      </c>
      <c r="D764" t="s">
        <v>19</v>
      </c>
      <c r="E764" t="s">
        <v>20</v>
      </c>
      <c r="F764" t="s">
        <v>45</v>
      </c>
      <c r="G764" s="2">
        <v>63.88</v>
      </c>
      <c r="H764" s="4">
        <v>8</v>
      </c>
      <c r="I764" s="2">
        <v>25.552000000000003</v>
      </c>
      <c r="J764" s="2">
        <v>536.59199999999998</v>
      </c>
      <c r="K764" s="12">
        <v>43485</v>
      </c>
      <c r="L764" s="5">
        <v>0.7416666666666667</v>
      </c>
      <c r="M764" t="s">
        <v>22</v>
      </c>
      <c r="N764" s="2">
        <v>511.04</v>
      </c>
      <c r="O764" s="2">
        <v>25.552</v>
      </c>
      <c r="P764" s="3">
        <v>9.9</v>
      </c>
      <c r="Q764" s="4">
        <f>MONTH(Tabla1[[#This Row],[Fecha]])</f>
        <v>1</v>
      </c>
    </row>
    <row r="765" spans="1:17" x14ac:dyDescent="0.25">
      <c r="A765" t="s">
        <v>798</v>
      </c>
      <c r="B765" t="s">
        <v>17</v>
      </c>
      <c r="C765" t="s">
        <v>18</v>
      </c>
      <c r="D765" t="s">
        <v>19</v>
      </c>
      <c r="E765" t="s">
        <v>20</v>
      </c>
      <c r="F765" t="s">
        <v>21</v>
      </c>
      <c r="G765" s="2">
        <v>10.69</v>
      </c>
      <c r="H765" s="4">
        <v>5</v>
      </c>
      <c r="I765" s="2">
        <v>2.6724999999999999</v>
      </c>
      <c r="J765" s="2">
        <v>56.122500000000002</v>
      </c>
      <c r="K765" s="12">
        <v>43550</v>
      </c>
      <c r="L765" s="5">
        <v>0.46319444444444446</v>
      </c>
      <c r="M765" t="s">
        <v>22</v>
      </c>
      <c r="N765" s="2">
        <v>53.45</v>
      </c>
      <c r="O765" s="2">
        <v>2.6724999999999999</v>
      </c>
      <c r="P765" s="3">
        <v>7.6</v>
      </c>
      <c r="Q765" s="4">
        <f>MONTH(Tabla1[[#This Row],[Fecha]])</f>
        <v>3</v>
      </c>
    </row>
    <row r="766" spans="1:17" x14ac:dyDescent="0.25">
      <c r="A766" t="s">
        <v>799</v>
      </c>
      <c r="B766" t="s">
        <v>17</v>
      </c>
      <c r="C766" t="s">
        <v>18</v>
      </c>
      <c r="D766" t="s">
        <v>19</v>
      </c>
      <c r="E766" t="s">
        <v>30</v>
      </c>
      <c r="F766" t="s">
        <v>21</v>
      </c>
      <c r="G766" s="2">
        <v>55.5</v>
      </c>
      <c r="H766" s="4">
        <v>4</v>
      </c>
      <c r="I766" s="2">
        <v>11.100000000000001</v>
      </c>
      <c r="J766" s="2">
        <v>233.1</v>
      </c>
      <c r="K766" s="12">
        <v>43485</v>
      </c>
      <c r="L766" s="5">
        <v>0.65833333333333333</v>
      </c>
      <c r="M766" t="s">
        <v>32</v>
      </c>
      <c r="N766" s="2">
        <v>222</v>
      </c>
      <c r="O766" s="2">
        <v>11.1</v>
      </c>
      <c r="P766" s="3">
        <v>6.6</v>
      </c>
      <c r="Q766" s="4">
        <f>MONTH(Tabla1[[#This Row],[Fecha]])</f>
        <v>1</v>
      </c>
    </row>
    <row r="767" spans="1:17" x14ac:dyDescent="0.25">
      <c r="A767" t="s">
        <v>800</v>
      </c>
      <c r="B767" t="s">
        <v>41</v>
      </c>
      <c r="C767" t="s">
        <v>42</v>
      </c>
      <c r="D767" t="s">
        <v>26</v>
      </c>
      <c r="E767" t="s">
        <v>20</v>
      </c>
      <c r="F767" t="s">
        <v>31</v>
      </c>
      <c r="G767" s="2">
        <v>95.46</v>
      </c>
      <c r="H767" s="4">
        <v>8</v>
      </c>
      <c r="I767" s="2">
        <v>38.183999999999997</v>
      </c>
      <c r="J767" s="2">
        <v>801.86400000000003</v>
      </c>
      <c r="K767" s="12">
        <v>43529</v>
      </c>
      <c r="L767" s="5">
        <v>0.81944444444444453</v>
      </c>
      <c r="M767" t="s">
        <v>22</v>
      </c>
      <c r="N767" s="2">
        <v>763.68</v>
      </c>
      <c r="O767" s="2">
        <v>38.183999999999997</v>
      </c>
      <c r="P767" s="3">
        <v>4.7</v>
      </c>
      <c r="Q767" s="4">
        <f>MONTH(Tabla1[[#This Row],[Fecha]])</f>
        <v>3</v>
      </c>
    </row>
    <row r="768" spans="1:17" x14ac:dyDescent="0.25">
      <c r="A768" t="s">
        <v>801</v>
      </c>
      <c r="B768" t="s">
        <v>24</v>
      </c>
      <c r="C768" t="s">
        <v>25</v>
      </c>
      <c r="D768" t="s">
        <v>26</v>
      </c>
      <c r="E768" t="s">
        <v>20</v>
      </c>
      <c r="F768" t="s">
        <v>45</v>
      </c>
      <c r="G768" s="2">
        <v>76.06</v>
      </c>
      <c r="H768" s="4">
        <v>3</v>
      </c>
      <c r="I768" s="2">
        <v>11.409000000000001</v>
      </c>
      <c r="J768" s="2">
        <v>239.589</v>
      </c>
      <c r="K768" s="12">
        <v>43470</v>
      </c>
      <c r="L768" s="5">
        <v>0.85416666666666663</v>
      </c>
      <c r="M768" t="s">
        <v>32</v>
      </c>
      <c r="N768" s="2">
        <v>228.18</v>
      </c>
      <c r="O768" s="2">
        <v>11.409000000000001</v>
      </c>
      <c r="P768" s="3">
        <v>9.8000000000000007</v>
      </c>
      <c r="Q768" s="4">
        <f>MONTH(Tabla1[[#This Row],[Fecha]])</f>
        <v>1</v>
      </c>
    </row>
    <row r="769" spans="1:17" x14ac:dyDescent="0.25">
      <c r="A769" t="s">
        <v>802</v>
      </c>
      <c r="B769" t="s">
        <v>41</v>
      </c>
      <c r="C769" t="s">
        <v>42</v>
      </c>
      <c r="D769" t="s">
        <v>26</v>
      </c>
      <c r="E769" t="s">
        <v>30</v>
      </c>
      <c r="F769" t="s">
        <v>35</v>
      </c>
      <c r="G769" s="2">
        <v>13.69</v>
      </c>
      <c r="H769" s="4">
        <v>6</v>
      </c>
      <c r="I769" s="2">
        <v>4.1070000000000002</v>
      </c>
      <c r="J769" s="2">
        <v>86.247</v>
      </c>
      <c r="K769" s="12">
        <v>43509</v>
      </c>
      <c r="L769" s="5">
        <v>0.58263888888888882</v>
      </c>
      <c r="M769" t="s">
        <v>28</v>
      </c>
      <c r="N769" s="2">
        <v>82.14</v>
      </c>
      <c r="O769" s="2">
        <v>4.1070000000000002</v>
      </c>
      <c r="P769" s="3">
        <v>6.3</v>
      </c>
      <c r="Q769" s="4">
        <f>MONTH(Tabla1[[#This Row],[Fecha]])</f>
        <v>2</v>
      </c>
    </row>
    <row r="770" spans="1:17" x14ac:dyDescent="0.25">
      <c r="A770" t="s">
        <v>803</v>
      </c>
      <c r="B770" t="s">
        <v>41</v>
      </c>
      <c r="C770" t="s">
        <v>42</v>
      </c>
      <c r="D770" t="s">
        <v>26</v>
      </c>
      <c r="E770" t="s">
        <v>20</v>
      </c>
      <c r="F770" t="s">
        <v>27</v>
      </c>
      <c r="G770" s="2">
        <v>95.64</v>
      </c>
      <c r="H770" s="4">
        <v>4</v>
      </c>
      <c r="I770" s="2">
        <v>19.128</v>
      </c>
      <c r="J770" s="2">
        <v>401.68799999999999</v>
      </c>
      <c r="K770" s="12">
        <v>43540</v>
      </c>
      <c r="L770" s="5">
        <v>0.78541666666666676</v>
      </c>
      <c r="M770" t="s">
        <v>28</v>
      </c>
      <c r="N770" s="2">
        <v>382.56</v>
      </c>
      <c r="O770" s="2">
        <v>19.128</v>
      </c>
      <c r="P770" s="3">
        <v>7.9</v>
      </c>
      <c r="Q770" s="4">
        <f>MONTH(Tabla1[[#This Row],[Fecha]])</f>
        <v>3</v>
      </c>
    </row>
    <row r="771" spans="1:17" x14ac:dyDescent="0.25">
      <c r="A771" t="s">
        <v>804</v>
      </c>
      <c r="B771" t="s">
        <v>17</v>
      </c>
      <c r="C771" t="s">
        <v>18</v>
      </c>
      <c r="D771" t="s">
        <v>26</v>
      </c>
      <c r="E771" t="s">
        <v>20</v>
      </c>
      <c r="F771" t="s">
        <v>31</v>
      </c>
      <c r="G771" s="2">
        <v>11.43</v>
      </c>
      <c r="H771" s="4">
        <v>6</v>
      </c>
      <c r="I771" s="2">
        <v>3.4290000000000003</v>
      </c>
      <c r="J771" s="2">
        <v>72.009</v>
      </c>
      <c r="K771" s="12">
        <v>43480</v>
      </c>
      <c r="L771" s="5">
        <v>0.72499999999999998</v>
      </c>
      <c r="M771" t="s">
        <v>28</v>
      </c>
      <c r="N771" s="2">
        <v>68.58</v>
      </c>
      <c r="O771" s="2">
        <v>3.4289999999999998</v>
      </c>
      <c r="P771" s="3">
        <v>7.7</v>
      </c>
      <c r="Q771" s="4">
        <f>MONTH(Tabla1[[#This Row],[Fecha]])</f>
        <v>1</v>
      </c>
    </row>
    <row r="772" spans="1:17" x14ac:dyDescent="0.25">
      <c r="A772" t="s">
        <v>805</v>
      </c>
      <c r="B772" t="s">
        <v>41</v>
      </c>
      <c r="C772" t="s">
        <v>42</v>
      </c>
      <c r="D772" t="s">
        <v>19</v>
      </c>
      <c r="E772" t="s">
        <v>20</v>
      </c>
      <c r="F772" t="s">
        <v>35</v>
      </c>
      <c r="G772" s="2">
        <v>95.54</v>
      </c>
      <c r="H772" s="4">
        <v>4</v>
      </c>
      <c r="I772" s="2">
        <v>19.108000000000001</v>
      </c>
      <c r="J772" s="2">
        <v>401.26799999999997</v>
      </c>
      <c r="K772" s="12">
        <v>43522</v>
      </c>
      <c r="L772" s="5">
        <v>0.49861111111111112</v>
      </c>
      <c r="M772" t="s">
        <v>22</v>
      </c>
      <c r="N772" s="2">
        <v>382.16</v>
      </c>
      <c r="O772" s="2">
        <v>19.108000000000001</v>
      </c>
      <c r="P772" s="3">
        <v>4.5</v>
      </c>
      <c r="Q772" s="4">
        <f>MONTH(Tabla1[[#This Row],[Fecha]])</f>
        <v>2</v>
      </c>
    </row>
    <row r="773" spans="1:17" x14ac:dyDescent="0.25">
      <c r="A773" t="s">
        <v>806</v>
      </c>
      <c r="B773" t="s">
        <v>24</v>
      </c>
      <c r="C773" t="s">
        <v>25</v>
      </c>
      <c r="D773" t="s">
        <v>19</v>
      </c>
      <c r="E773" t="s">
        <v>20</v>
      </c>
      <c r="F773" t="s">
        <v>21</v>
      </c>
      <c r="G773" s="2">
        <v>85.87</v>
      </c>
      <c r="H773" s="4">
        <v>7</v>
      </c>
      <c r="I773" s="2">
        <v>30.054500000000004</v>
      </c>
      <c r="J773" s="2">
        <v>631.14449999999999</v>
      </c>
      <c r="K773" s="12">
        <v>43523</v>
      </c>
      <c r="L773" s="5">
        <v>0.79236111111111107</v>
      </c>
      <c r="M773" t="s">
        <v>32</v>
      </c>
      <c r="N773" s="2">
        <v>601.09</v>
      </c>
      <c r="O773" s="2">
        <v>30.054500000000001</v>
      </c>
      <c r="P773" s="3">
        <v>8</v>
      </c>
      <c r="Q773" s="4">
        <f>MONTH(Tabla1[[#This Row],[Fecha]])</f>
        <v>2</v>
      </c>
    </row>
    <row r="774" spans="1:17" x14ac:dyDescent="0.25">
      <c r="A774" t="s">
        <v>807</v>
      </c>
      <c r="B774" t="s">
        <v>24</v>
      </c>
      <c r="C774" t="s">
        <v>25</v>
      </c>
      <c r="D774" t="s">
        <v>19</v>
      </c>
      <c r="E774" t="s">
        <v>20</v>
      </c>
      <c r="F774" t="s">
        <v>35</v>
      </c>
      <c r="G774" s="2">
        <v>67.989999999999995</v>
      </c>
      <c r="H774" s="4">
        <v>7</v>
      </c>
      <c r="I774" s="2">
        <v>23.796499999999998</v>
      </c>
      <c r="J774" s="2">
        <v>499.72649999999999</v>
      </c>
      <c r="K774" s="12">
        <v>43513</v>
      </c>
      <c r="L774" s="5">
        <v>0.70138888888888884</v>
      </c>
      <c r="M774" t="s">
        <v>22</v>
      </c>
      <c r="N774" s="2">
        <v>475.93</v>
      </c>
      <c r="O774" s="2">
        <v>23.796500000000002</v>
      </c>
      <c r="P774" s="3">
        <v>5.7</v>
      </c>
      <c r="Q774" s="4">
        <f>MONTH(Tabla1[[#This Row],[Fecha]])</f>
        <v>2</v>
      </c>
    </row>
    <row r="775" spans="1:17" x14ac:dyDescent="0.25">
      <c r="A775" t="s">
        <v>808</v>
      </c>
      <c r="B775" t="s">
        <v>24</v>
      </c>
      <c r="C775" t="s">
        <v>25</v>
      </c>
      <c r="D775" t="s">
        <v>26</v>
      </c>
      <c r="E775" t="s">
        <v>20</v>
      </c>
      <c r="F775" t="s">
        <v>43</v>
      </c>
      <c r="G775" s="2">
        <v>52.42</v>
      </c>
      <c r="H775" s="4">
        <v>1</v>
      </c>
      <c r="I775" s="2">
        <v>2.6210000000000004</v>
      </c>
      <c r="J775" s="2">
        <v>55.040999999999997</v>
      </c>
      <c r="K775" s="12">
        <v>43502</v>
      </c>
      <c r="L775" s="5">
        <v>0.43194444444444446</v>
      </c>
      <c r="M775" t="s">
        <v>32</v>
      </c>
      <c r="N775" s="2">
        <v>52.42</v>
      </c>
      <c r="O775" s="2">
        <v>2.621</v>
      </c>
      <c r="P775" s="3">
        <v>6.3</v>
      </c>
      <c r="Q775" s="4">
        <f>MONTH(Tabla1[[#This Row],[Fecha]])</f>
        <v>2</v>
      </c>
    </row>
    <row r="776" spans="1:17" x14ac:dyDescent="0.25">
      <c r="A776" t="s">
        <v>809</v>
      </c>
      <c r="B776" t="s">
        <v>24</v>
      </c>
      <c r="C776" t="s">
        <v>25</v>
      </c>
      <c r="D776" t="s">
        <v>19</v>
      </c>
      <c r="E776" t="s">
        <v>30</v>
      </c>
      <c r="F776" t="s">
        <v>43</v>
      </c>
      <c r="G776" s="2">
        <v>65.650000000000006</v>
      </c>
      <c r="H776" s="4">
        <v>2</v>
      </c>
      <c r="I776" s="2">
        <v>6.5650000000000013</v>
      </c>
      <c r="J776" s="2">
        <v>137.86500000000001</v>
      </c>
      <c r="K776" s="12">
        <v>43482</v>
      </c>
      <c r="L776" s="5">
        <v>0.69861111111111107</v>
      </c>
      <c r="M776" t="s">
        <v>28</v>
      </c>
      <c r="N776" s="2">
        <v>131.30000000000001</v>
      </c>
      <c r="O776" s="2">
        <v>6.5650000000000004</v>
      </c>
      <c r="P776" s="3">
        <v>6</v>
      </c>
      <c r="Q776" s="4">
        <f>MONTH(Tabla1[[#This Row],[Fecha]])</f>
        <v>1</v>
      </c>
    </row>
    <row r="777" spans="1:17" x14ac:dyDescent="0.25">
      <c r="A777" t="s">
        <v>810</v>
      </c>
      <c r="B777" t="s">
        <v>41</v>
      </c>
      <c r="C777" t="s">
        <v>42</v>
      </c>
      <c r="D777" t="s">
        <v>26</v>
      </c>
      <c r="E777" t="s">
        <v>20</v>
      </c>
      <c r="F777" t="s">
        <v>43</v>
      </c>
      <c r="G777" s="2">
        <v>28.86</v>
      </c>
      <c r="H777" s="4">
        <v>5</v>
      </c>
      <c r="I777" s="2">
        <v>7.2150000000000007</v>
      </c>
      <c r="J777" s="2">
        <v>151.51499999999999</v>
      </c>
      <c r="K777" s="12">
        <v>43487</v>
      </c>
      <c r="L777" s="5">
        <v>0.75555555555555554</v>
      </c>
      <c r="M777" t="s">
        <v>32</v>
      </c>
      <c r="N777" s="2">
        <v>144.30000000000001</v>
      </c>
      <c r="O777" s="2">
        <v>7.2149999999999999</v>
      </c>
      <c r="P777" s="3">
        <v>8</v>
      </c>
      <c r="Q777" s="4">
        <f>MONTH(Tabla1[[#This Row],[Fecha]])</f>
        <v>1</v>
      </c>
    </row>
    <row r="778" spans="1:17" x14ac:dyDescent="0.25">
      <c r="A778" t="s">
        <v>811</v>
      </c>
      <c r="B778" t="s">
        <v>24</v>
      </c>
      <c r="C778" t="s">
        <v>25</v>
      </c>
      <c r="D778" t="s">
        <v>19</v>
      </c>
      <c r="E778" t="s">
        <v>30</v>
      </c>
      <c r="F778" t="s">
        <v>21</v>
      </c>
      <c r="G778" s="2">
        <v>65.31</v>
      </c>
      <c r="H778" s="4">
        <v>7</v>
      </c>
      <c r="I778" s="2">
        <v>22.858500000000003</v>
      </c>
      <c r="J778" s="2">
        <v>480.02850000000001</v>
      </c>
      <c r="K778" s="12">
        <v>43529</v>
      </c>
      <c r="L778" s="5">
        <v>0.75138888888888899</v>
      </c>
      <c r="M778" t="s">
        <v>32</v>
      </c>
      <c r="N778" s="2">
        <v>457.17</v>
      </c>
      <c r="O778" s="2">
        <v>22.858499999999999</v>
      </c>
      <c r="P778" s="3">
        <v>4.2</v>
      </c>
      <c r="Q778" s="4">
        <f>MONTH(Tabla1[[#This Row],[Fecha]])</f>
        <v>3</v>
      </c>
    </row>
    <row r="779" spans="1:17" x14ac:dyDescent="0.25">
      <c r="A779" t="s">
        <v>812</v>
      </c>
      <c r="B779" t="s">
        <v>41</v>
      </c>
      <c r="C779" t="s">
        <v>42</v>
      </c>
      <c r="D779" t="s">
        <v>26</v>
      </c>
      <c r="E779" t="s">
        <v>30</v>
      </c>
      <c r="F779" t="s">
        <v>35</v>
      </c>
      <c r="G779" s="2">
        <v>93.38</v>
      </c>
      <c r="H779" s="4">
        <v>1</v>
      </c>
      <c r="I779" s="2">
        <v>4.6689999999999996</v>
      </c>
      <c r="J779" s="2">
        <v>98.049000000000007</v>
      </c>
      <c r="K779" s="12">
        <v>43468</v>
      </c>
      <c r="L779" s="5">
        <v>0.54652777777777783</v>
      </c>
      <c r="M779" t="s">
        <v>28</v>
      </c>
      <c r="N779" s="2">
        <v>93.38</v>
      </c>
      <c r="O779" s="2">
        <v>4.6689999999999996</v>
      </c>
      <c r="P779" s="3">
        <v>9.6</v>
      </c>
      <c r="Q779" s="4">
        <f>MONTH(Tabla1[[#This Row],[Fecha]])</f>
        <v>1</v>
      </c>
    </row>
    <row r="780" spans="1:17" x14ac:dyDescent="0.25">
      <c r="A780" t="s">
        <v>813</v>
      </c>
      <c r="B780" t="s">
        <v>24</v>
      </c>
      <c r="C780" t="s">
        <v>25</v>
      </c>
      <c r="D780" t="s">
        <v>19</v>
      </c>
      <c r="E780" t="s">
        <v>30</v>
      </c>
      <c r="F780" t="s">
        <v>35</v>
      </c>
      <c r="G780" s="2">
        <v>25.25</v>
      </c>
      <c r="H780" s="4">
        <v>5</v>
      </c>
      <c r="I780" s="2">
        <v>6.3125</v>
      </c>
      <c r="J780" s="2">
        <v>132.5625</v>
      </c>
      <c r="K780" s="12">
        <v>43544</v>
      </c>
      <c r="L780" s="5">
        <v>0.74444444444444446</v>
      </c>
      <c r="M780" t="s">
        <v>28</v>
      </c>
      <c r="N780" s="2">
        <v>126.25</v>
      </c>
      <c r="O780" s="2">
        <v>6.3125</v>
      </c>
      <c r="P780" s="3">
        <v>6.1</v>
      </c>
      <c r="Q780" s="4">
        <f>MONTH(Tabla1[[#This Row],[Fecha]])</f>
        <v>3</v>
      </c>
    </row>
    <row r="781" spans="1:17" x14ac:dyDescent="0.25">
      <c r="A781" t="s">
        <v>814</v>
      </c>
      <c r="B781" t="s">
        <v>41</v>
      </c>
      <c r="C781" t="s">
        <v>42</v>
      </c>
      <c r="D781" t="s">
        <v>19</v>
      </c>
      <c r="E781" t="s">
        <v>30</v>
      </c>
      <c r="F781" t="s">
        <v>27</v>
      </c>
      <c r="G781" s="2">
        <v>87.87</v>
      </c>
      <c r="H781" s="4">
        <v>9</v>
      </c>
      <c r="I781" s="2">
        <v>39.541500000000006</v>
      </c>
      <c r="J781" s="2">
        <v>830.37149999999997</v>
      </c>
      <c r="K781" s="12">
        <v>43496</v>
      </c>
      <c r="L781" s="5">
        <v>0.85555555555555562</v>
      </c>
      <c r="M781" t="s">
        <v>22</v>
      </c>
      <c r="N781" s="2">
        <v>790.83</v>
      </c>
      <c r="O781" s="2">
        <v>39.541499999999999</v>
      </c>
      <c r="P781" s="3">
        <v>5.6</v>
      </c>
      <c r="Q781" s="4">
        <f>MONTH(Tabla1[[#This Row],[Fecha]])</f>
        <v>1</v>
      </c>
    </row>
    <row r="782" spans="1:17" x14ac:dyDescent="0.25">
      <c r="A782" t="s">
        <v>815</v>
      </c>
      <c r="B782" t="s">
        <v>24</v>
      </c>
      <c r="C782" t="s">
        <v>25</v>
      </c>
      <c r="D782" t="s">
        <v>26</v>
      </c>
      <c r="E782" t="s">
        <v>30</v>
      </c>
      <c r="F782" t="s">
        <v>21</v>
      </c>
      <c r="G782" s="2">
        <v>21.8</v>
      </c>
      <c r="H782" s="4">
        <v>8</v>
      </c>
      <c r="I782" s="2">
        <v>8.7200000000000006</v>
      </c>
      <c r="J782" s="2">
        <v>183.12</v>
      </c>
      <c r="K782" s="12">
        <v>43515</v>
      </c>
      <c r="L782" s="5">
        <v>0.80833333333333324</v>
      </c>
      <c r="M782" t="s">
        <v>28</v>
      </c>
      <c r="N782" s="2">
        <v>174.4</v>
      </c>
      <c r="O782" s="2">
        <v>8.7200000000000006</v>
      </c>
      <c r="P782" s="3">
        <v>8.3000000000000007</v>
      </c>
      <c r="Q782" s="4">
        <f>MONTH(Tabla1[[#This Row],[Fecha]])</f>
        <v>2</v>
      </c>
    </row>
    <row r="783" spans="1:17" x14ac:dyDescent="0.25">
      <c r="A783" t="s">
        <v>816</v>
      </c>
      <c r="B783" t="s">
        <v>17</v>
      </c>
      <c r="C783" t="s">
        <v>18</v>
      </c>
      <c r="D783" t="s">
        <v>26</v>
      </c>
      <c r="E783" t="s">
        <v>20</v>
      </c>
      <c r="F783" t="s">
        <v>35</v>
      </c>
      <c r="G783" s="2">
        <v>94.76</v>
      </c>
      <c r="H783" s="4">
        <v>4</v>
      </c>
      <c r="I783" s="2">
        <v>18.952000000000002</v>
      </c>
      <c r="J783" s="2">
        <v>397.99200000000002</v>
      </c>
      <c r="K783" s="12">
        <v>43507</v>
      </c>
      <c r="L783" s="5">
        <v>0.67083333333333339</v>
      </c>
      <c r="M783" t="s">
        <v>22</v>
      </c>
      <c r="N783" s="2">
        <v>379.04</v>
      </c>
      <c r="O783" s="2">
        <v>18.952000000000002</v>
      </c>
      <c r="P783" s="3">
        <v>7.8</v>
      </c>
      <c r="Q783" s="4">
        <f>MONTH(Tabla1[[#This Row],[Fecha]])</f>
        <v>2</v>
      </c>
    </row>
    <row r="784" spans="1:17" x14ac:dyDescent="0.25">
      <c r="A784" t="s">
        <v>817</v>
      </c>
      <c r="B784" t="s">
        <v>17</v>
      </c>
      <c r="C784" t="s">
        <v>18</v>
      </c>
      <c r="D784" t="s">
        <v>19</v>
      </c>
      <c r="E784" t="s">
        <v>20</v>
      </c>
      <c r="F784" t="s">
        <v>45</v>
      </c>
      <c r="G784" s="2">
        <v>30.62</v>
      </c>
      <c r="H784" s="4">
        <v>1</v>
      </c>
      <c r="I784" s="2">
        <v>1.5310000000000001</v>
      </c>
      <c r="J784" s="2">
        <v>32.151000000000003</v>
      </c>
      <c r="K784" s="12">
        <v>43501</v>
      </c>
      <c r="L784" s="5">
        <v>0.59305555555555556</v>
      </c>
      <c r="M784" t="s">
        <v>32</v>
      </c>
      <c r="N784" s="2">
        <v>30.62</v>
      </c>
      <c r="O784" s="2">
        <v>1.5309999999999999</v>
      </c>
      <c r="P784" s="3">
        <v>4.0999999999999996</v>
      </c>
      <c r="Q784" s="4">
        <f>MONTH(Tabla1[[#This Row],[Fecha]])</f>
        <v>2</v>
      </c>
    </row>
    <row r="785" spans="1:17" x14ac:dyDescent="0.25">
      <c r="A785" t="s">
        <v>818</v>
      </c>
      <c r="B785" t="s">
        <v>24</v>
      </c>
      <c r="C785" t="s">
        <v>25</v>
      </c>
      <c r="D785" t="s">
        <v>26</v>
      </c>
      <c r="E785" t="s">
        <v>20</v>
      </c>
      <c r="F785" t="s">
        <v>31</v>
      </c>
      <c r="G785" s="2">
        <v>44.01</v>
      </c>
      <c r="H785" s="4">
        <v>8</v>
      </c>
      <c r="I785" s="2">
        <v>17.603999999999999</v>
      </c>
      <c r="J785" s="2">
        <v>369.68400000000003</v>
      </c>
      <c r="K785" s="12">
        <v>43527</v>
      </c>
      <c r="L785" s="5">
        <v>0.73333333333333339</v>
      </c>
      <c r="M785" t="s">
        <v>28</v>
      </c>
      <c r="N785" s="2">
        <v>352.08</v>
      </c>
      <c r="O785" s="2">
        <v>17.603999999999999</v>
      </c>
      <c r="P785" s="3">
        <v>8.8000000000000007</v>
      </c>
      <c r="Q785" s="4">
        <f>MONTH(Tabla1[[#This Row],[Fecha]])</f>
        <v>3</v>
      </c>
    </row>
    <row r="786" spans="1:17" x14ac:dyDescent="0.25">
      <c r="A786" t="s">
        <v>819</v>
      </c>
      <c r="B786" t="s">
        <v>24</v>
      </c>
      <c r="C786" t="s">
        <v>25</v>
      </c>
      <c r="D786" t="s">
        <v>19</v>
      </c>
      <c r="E786" t="s">
        <v>20</v>
      </c>
      <c r="F786" t="s">
        <v>21</v>
      </c>
      <c r="G786" s="2">
        <v>10.16</v>
      </c>
      <c r="H786" s="4">
        <v>5</v>
      </c>
      <c r="I786" s="2">
        <v>2.54</v>
      </c>
      <c r="J786" s="2">
        <v>53.34</v>
      </c>
      <c r="K786" s="12">
        <v>43520</v>
      </c>
      <c r="L786" s="5">
        <v>0.54722222222222217</v>
      </c>
      <c r="M786" t="s">
        <v>22</v>
      </c>
      <c r="N786" s="2">
        <v>50.8</v>
      </c>
      <c r="O786" s="2">
        <v>2.54</v>
      </c>
      <c r="P786" s="3">
        <v>4.0999999999999996</v>
      </c>
      <c r="Q786" s="4">
        <f>MONTH(Tabla1[[#This Row],[Fecha]])</f>
        <v>2</v>
      </c>
    </row>
    <row r="787" spans="1:17" x14ac:dyDescent="0.25">
      <c r="A787" t="s">
        <v>820</v>
      </c>
      <c r="B787" t="s">
        <v>17</v>
      </c>
      <c r="C787" t="s">
        <v>18</v>
      </c>
      <c r="D787" t="s">
        <v>26</v>
      </c>
      <c r="E787" t="s">
        <v>30</v>
      </c>
      <c r="F787" t="s">
        <v>27</v>
      </c>
      <c r="G787" s="2">
        <v>74.58</v>
      </c>
      <c r="H787" s="4">
        <v>7</v>
      </c>
      <c r="I787" s="2">
        <v>26.102999999999998</v>
      </c>
      <c r="J787" s="2">
        <v>548.16300000000001</v>
      </c>
      <c r="K787" s="12">
        <v>43500</v>
      </c>
      <c r="L787" s="5">
        <v>0.67291666666666661</v>
      </c>
      <c r="M787" t="s">
        <v>32</v>
      </c>
      <c r="N787" s="2">
        <v>522.05999999999995</v>
      </c>
      <c r="O787" s="2">
        <v>26.103000000000002</v>
      </c>
      <c r="P787" s="3">
        <v>9</v>
      </c>
      <c r="Q787" s="4">
        <f>MONTH(Tabla1[[#This Row],[Fecha]])</f>
        <v>2</v>
      </c>
    </row>
    <row r="788" spans="1:17" x14ac:dyDescent="0.25">
      <c r="A788" t="s">
        <v>821</v>
      </c>
      <c r="B788" t="s">
        <v>24</v>
      </c>
      <c r="C788" t="s">
        <v>25</v>
      </c>
      <c r="D788" t="s">
        <v>26</v>
      </c>
      <c r="E788" t="s">
        <v>30</v>
      </c>
      <c r="F788" t="s">
        <v>27</v>
      </c>
      <c r="G788" s="2">
        <v>71.89</v>
      </c>
      <c r="H788" s="4">
        <v>8</v>
      </c>
      <c r="I788" s="2">
        <v>28.756</v>
      </c>
      <c r="J788" s="2">
        <v>603.87599999999998</v>
      </c>
      <c r="K788" s="12">
        <v>43515</v>
      </c>
      <c r="L788" s="5">
        <v>0.48125000000000001</v>
      </c>
      <c r="M788" t="s">
        <v>22</v>
      </c>
      <c r="N788" s="2">
        <v>575.12</v>
      </c>
      <c r="O788" s="2">
        <v>28.756</v>
      </c>
      <c r="P788" s="3">
        <v>5.5</v>
      </c>
      <c r="Q788" s="4">
        <f>MONTH(Tabla1[[#This Row],[Fecha]])</f>
        <v>2</v>
      </c>
    </row>
    <row r="789" spans="1:17" x14ac:dyDescent="0.25">
      <c r="A789" t="s">
        <v>822</v>
      </c>
      <c r="B789" t="s">
        <v>24</v>
      </c>
      <c r="C789" t="s">
        <v>25</v>
      </c>
      <c r="D789" t="s">
        <v>26</v>
      </c>
      <c r="E789" t="s">
        <v>20</v>
      </c>
      <c r="F789" t="s">
        <v>21</v>
      </c>
      <c r="G789" s="2">
        <v>10.99</v>
      </c>
      <c r="H789" s="4">
        <v>5</v>
      </c>
      <c r="I789" s="2">
        <v>2.7475000000000005</v>
      </c>
      <c r="J789" s="2">
        <v>57.697499999999998</v>
      </c>
      <c r="K789" s="12">
        <v>43488</v>
      </c>
      <c r="L789" s="5">
        <v>0.4291666666666667</v>
      </c>
      <c r="M789" t="s">
        <v>32</v>
      </c>
      <c r="N789" s="2">
        <v>54.95</v>
      </c>
      <c r="O789" s="2">
        <v>2.7475000000000001</v>
      </c>
      <c r="P789" s="3">
        <v>9.3000000000000007</v>
      </c>
      <c r="Q789" s="4">
        <f>MONTH(Tabla1[[#This Row],[Fecha]])</f>
        <v>1</v>
      </c>
    </row>
    <row r="790" spans="1:17" x14ac:dyDescent="0.25">
      <c r="A790" t="s">
        <v>823</v>
      </c>
      <c r="B790" t="s">
        <v>24</v>
      </c>
      <c r="C790" t="s">
        <v>25</v>
      </c>
      <c r="D790" t="s">
        <v>19</v>
      </c>
      <c r="E790" t="s">
        <v>30</v>
      </c>
      <c r="F790" t="s">
        <v>21</v>
      </c>
      <c r="G790" s="2">
        <v>60.47</v>
      </c>
      <c r="H790" s="4">
        <v>3</v>
      </c>
      <c r="I790" s="2">
        <v>9.0705000000000009</v>
      </c>
      <c r="J790" s="2">
        <v>190.48050000000001</v>
      </c>
      <c r="K790" s="12">
        <v>43479</v>
      </c>
      <c r="L790" s="5">
        <v>0.4548611111111111</v>
      </c>
      <c r="M790" t="s">
        <v>32</v>
      </c>
      <c r="N790" s="2">
        <v>181.41</v>
      </c>
      <c r="O790" s="2">
        <v>9.0704999999999991</v>
      </c>
      <c r="P790" s="3">
        <v>5.6</v>
      </c>
      <c r="Q790" s="4">
        <f>MONTH(Tabla1[[#This Row],[Fecha]])</f>
        <v>1</v>
      </c>
    </row>
    <row r="791" spans="1:17" x14ac:dyDescent="0.25">
      <c r="A791" t="s">
        <v>824</v>
      </c>
      <c r="B791" t="s">
        <v>17</v>
      </c>
      <c r="C791" t="s">
        <v>18</v>
      </c>
      <c r="D791" t="s">
        <v>26</v>
      </c>
      <c r="E791" t="s">
        <v>30</v>
      </c>
      <c r="F791" t="s">
        <v>35</v>
      </c>
      <c r="G791" s="2">
        <v>58.91</v>
      </c>
      <c r="H791" s="4">
        <v>7</v>
      </c>
      <c r="I791" s="2">
        <v>20.618500000000001</v>
      </c>
      <c r="J791" s="2">
        <v>432.98849999999999</v>
      </c>
      <c r="K791" s="12">
        <v>43482</v>
      </c>
      <c r="L791" s="5">
        <v>0.63541666666666663</v>
      </c>
      <c r="M791" t="s">
        <v>22</v>
      </c>
      <c r="N791" s="2">
        <v>412.37</v>
      </c>
      <c r="O791" s="2">
        <v>20.618500000000001</v>
      </c>
      <c r="P791" s="3">
        <v>9.6999999999999993</v>
      </c>
      <c r="Q791" s="4">
        <f>MONTH(Tabla1[[#This Row],[Fecha]])</f>
        <v>1</v>
      </c>
    </row>
    <row r="792" spans="1:17" x14ac:dyDescent="0.25">
      <c r="A792" t="s">
        <v>825</v>
      </c>
      <c r="B792" t="s">
        <v>17</v>
      </c>
      <c r="C792" t="s">
        <v>18</v>
      </c>
      <c r="D792" t="s">
        <v>26</v>
      </c>
      <c r="E792" t="s">
        <v>30</v>
      </c>
      <c r="F792" t="s">
        <v>45</v>
      </c>
      <c r="G792" s="2">
        <v>46.41</v>
      </c>
      <c r="H792" s="4">
        <v>1</v>
      </c>
      <c r="I792" s="2">
        <v>2.3205</v>
      </c>
      <c r="J792" s="2">
        <v>48.730499999999999</v>
      </c>
      <c r="K792" s="12">
        <v>43527</v>
      </c>
      <c r="L792" s="5">
        <v>0.83750000000000002</v>
      </c>
      <c r="M792" t="s">
        <v>32</v>
      </c>
      <c r="N792" s="2">
        <v>46.41</v>
      </c>
      <c r="O792" s="2">
        <v>2.3205</v>
      </c>
      <c r="P792" s="3">
        <v>4</v>
      </c>
      <c r="Q792" s="4">
        <f>MONTH(Tabla1[[#This Row],[Fecha]])</f>
        <v>3</v>
      </c>
    </row>
    <row r="793" spans="1:17" x14ac:dyDescent="0.25">
      <c r="A793" t="s">
        <v>826</v>
      </c>
      <c r="B793" t="s">
        <v>24</v>
      </c>
      <c r="C793" t="s">
        <v>25</v>
      </c>
      <c r="D793" t="s">
        <v>19</v>
      </c>
      <c r="E793" t="s">
        <v>30</v>
      </c>
      <c r="F793" t="s">
        <v>21</v>
      </c>
      <c r="G793" s="2">
        <v>68.55</v>
      </c>
      <c r="H793" s="4">
        <v>4</v>
      </c>
      <c r="I793" s="2">
        <v>13.71</v>
      </c>
      <c r="J793" s="2">
        <v>287.91000000000003</v>
      </c>
      <c r="K793" s="12">
        <v>43511</v>
      </c>
      <c r="L793" s="5">
        <v>0.84791666666666676</v>
      </c>
      <c r="M793" t="s">
        <v>32</v>
      </c>
      <c r="N793" s="2">
        <v>274.2</v>
      </c>
      <c r="O793" s="2">
        <v>13.71</v>
      </c>
      <c r="P793" s="3">
        <v>9.1999999999999993</v>
      </c>
      <c r="Q793" s="4">
        <f>MONTH(Tabla1[[#This Row],[Fecha]])</f>
        <v>2</v>
      </c>
    </row>
    <row r="794" spans="1:17" x14ac:dyDescent="0.25">
      <c r="A794" t="s">
        <v>827</v>
      </c>
      <c r="B794" t="s">
        <v>41</v>
      </c>
      <c r="C794" t="s">
        <v>42</v>
      </c>
      <c r="D794" t="s">
        <v>26</v>
      </c>
      <c r="E794" t="s">
        <v>20</v>
      </c>
      <c r="F794" t="s">
        <v>31</v>
      </c>
      <c r="G794" s="2">
        <v>97.37</v>
      </c>
      <c r="H794" s="4">
        <v>10</v>
      </c>
      <c r="I794" s="2">
        <v>48.685000000000002</v>
      </c>
      <c r="J794" s="2">
        <v>1022.385</v>
      </c>
      <c r="K794" s="12">
        <v>43480</v>
      </c>
      <c r="L794" s="5">
        <v>0.57500000000000007</v>
      </c>
      <c r="M794" t="s">
        <v>32</v>
      </c>
      <c r="N794" s="2">
        <v>973.7</v>
      </c>
      <c r="O794" s="2">
        <v>48.685000000000002</v>
      </c>
      <c r="P794" s="3">
        <v>4.9000000000000004</v>
      </c>
      <c r="Q794" s="4">
        <f>MONTH(Tabla1[[#This Row],[Fecha]])</f>
        <v>1</v>
      </c>
    </row>
    <row r="795" spans="1:17" x14ac:dyDescent="0.25">
      <c r="A795" t="s">
        <v>828</v>
      </c>
      <c r="B795" t="s">
        <v>17</v>
      </c>
      <c r="C795" t="s">
        <v>18</v>
      </c>
      <c r="D795" t="s">
        <v>19</v>
      </c>
      <c r="E795" t="s">
        <v>30</v>
      </c>
      <c r="F795" t="s">
        <v>27</v>
      </c>
      <c r="G795" s="2">
        <v>92.6</v>
      </c>
      <c r="H795" s="4">
        <v>7</v>
      </c>
      <c r="I795" s="2">
        <v>32.409999999999997</v>
      </c>
      <c r="J795" s="2">
        <v>680.61</v>
      </c>
      <c r="K795" s="12">
        <v>43523</v>
      </c>
      <c r="L795" s="5">
        <v>0.53611111111111109</v>
      </c>
      <c r="M795" t="s">
        <v>32</v>
      </c>
      <c r="N795" s="2">
        <v>648.20000000000005</v>
      </c>
      <c r="O795" s="2">
        <v>32.409999999999997</v>
      </c>
      <c r="P795" s="3">
        <v>9.3000000000000007</v>
      </c>
      <c r="Q795" s="4">
        <f>MONTH(Tabla1[[#This Row],[Fecha]])</f>
        <v>2</v>
      </c>
    </row>
    <row r="796" spans="1:17" x14ac:dyDescent="0.25">
      <c r="A796" t="s">
        <v>829</v>
      </c>
      <c r="B796" t="s">
        <v>17</v>
      </c>
      <c r="C796" t="s">
        <v>18</v>
      </c>
      <c r="D796" t="s">
        <v>26</v>
      </c>
      <c r="E796" t="s">
        <v>20</v>
      </c>
      <c r="F796" t="s">
        <v>27</v>
      </c>
      <c r="G796" s="2">
        <v>46.61</v>
      </c>
      <c r="H796" s="4">
        <v>2</v>
      </c>
      <c r="I796" s="2">
        <v>4.6610000000000005</v>
      </c>
      <c r="J796" s="2">
        <v>97.881</v>
      </c>
      <c r="K796" s="12">
        <v>43522</v>
      </c>
      <c r="L796" s="5">
        <v>0.51944444444444449</v>
      </c>
      <c r="M796" t="s">
        <v>32</v>
      </c>
      <c r="N796" s="2">
        <v>93.22</v>
      </c>
      <c r="O796" s="2">
        <v>4.6609999999999996</v>
      </c>
      <c r="P796" s="3">
        <v>6.6</v>
      </c>
      <c r="Q796" s="4">
        <f>MONTH(Tabla1[[#This Row],[Fecha]])</f>
        <v>2</v>
      </c>
    </row>
    <row r="797" spans="1:17" x14ac:dyDescent="0.25">
      <c r="A797" t="s">
        <v>830</v>
      </c>
      <c r="B797" t="s">
        <v>41</v>
      </c>
      <c r="C797" t="s">
        <v>42</v>
      </c>
      <c r="D797" t="s">
        <v>26</v>
      </c>
      <c r="E797" t="s">
        <v>30</v>
      </c>
      <c r="F797" t="s">
        <v>45</v>
      </c>
      <c r="G797" s="2">
        <v>27.18</v>
      </c>
      <c r="H797" s="4">
        <v>2</v>
      </c>
      <c r="I797" s="2">
        <v>2.718</v>
      </c>
      <c r="J797" s="2">
        <v>57.078000000000003</v>
      </c>
      <c r="K797" s="12">
        <v>43539</v>
      </c>
      <c r="L797" s="5">
        <v>0.68472222222222223</v>
      </c>
      <c r="M797" t="s">
        <v>22</v>
      </c>
      <c r="N797" s="2">
        <v>54.36</v>
      </c>
      <c r="O797" s="2">
        <v>2.718</v>
      </c>
      <c r="P797" s="3">
        <v>4.3</v>
      </c>
      <c r="Q797" s="4">
        <f>MONTH(Tabla1[[#This Row],[Fecha]])</f>
        <v>3</v>
      </c>
    </row>
    <row r="798" spans="1:17" x14ac:dyDescent="0.25">
      <c r="A798" t="s">
        <v>831</v>
      </c>
      <c r="B798" t="s">
        <v>24</v>
      </c>
      <c r="C798" t="s">
        <v>25</v>
      </c>
      <c r="D798" t="s">
        <v>19</v>
      </c>
      <c r="E798" t="s">
        <v>20</v>
      </c>
      <c r="F798" t="s">
        <v>31</v>
      </c>
      <c r="G798" s="2">
        <v>60.87</v>
      </c>
      <c r="H798" s="4">
        <v>1</v>
      </c>
      <c r="I798" s="2">
        <v>3.0434999999999999</v>
      </c>
      <c r="J798" s="2">
        <v>63.913499999999999</v>
      </c>
      <c r="K798" s="12">
        <v>43489</v>
      </c>
      <c r="L798" s="5">
        <v>0.55833333333333335</v>
      </c>
      <c r="M798" t="s">
        <v>28</v>
      </c>
      <c r="N798" s="2">
        <v>60.87</v>
      </c>
      <c r="O798" s="2">
        <v>3.0434999999999999</v>
      </c>
      <c r="P798" s="3">
        <v>5.5</v>
      </c>
      <c r="Q798" s="4">
        <f>MONTH(Tabla1[[#This Row],[Fecha]])</f>
        <v>1</v>
      </c>
    </row>
    <row r="799" spans="1:17" x14ac:dyDescent="0.25">
      <c r="A799" t="s">
        <v>832</v>
      </c>
      <c r="B799" t="s">
        <v>17</v>
      </c>
      <c r="C799" t="s">
        <v>18</v>
      </c>
      <c r="D799" t="s">
        <v>19</v>
      </c>
      <c r="E799" t="s">
        <v>20</v>
      </c>
      <c r="F799" t="s">
        <v>35</v>
      </c>
      <c r="G799" s="2">
        <v>24.49</v>
      </c>
      <c r="H799" s="4">
        <v>10</v>
      </c>
      <c r="I799" s="2">
        <v>12.244999999999999</v>
      </c>
      <c r="J799" s="2">
        <v>257.14499999999998</v>
      </c>
      <c r="K799" s="12">
        <v>43518</v>
      </c>
      <c r="L799" s="5">
        <v>0.63541666666666663</v>
      </c>
      <c r="M799" t="s">
        <v>28</v>
      </c>
      <c r="N799" s="2">
        <v>244.9</v>
      </c>
      <c r="O799" s="2">
        <v>12.244999999999999</v>
      </c>
      <c r="P799" s="3">
        <v>8.1</v>
      </c>
      <c r="Q799" s="4">
        <f>MONTH(Tabla1[[#This Row],[Fecha]])</f>
        <v>2</v>
      </c>
    </row>
    <row r="800" spans="1:17" x14ac:dyDescent="0.25">
      <c r="A800" t="s">
        <v>833</v>
      </c>
      <c r="B800" t="s">
        <v>41</v>
      </c>
      <c r="C800" t="s">
        <v>42</v>
      </c>
      <c r="D800" t="s">
        <v>26</v>
      </c>
      <c r="E800" t="s">
        <v>30</v>
      </c>
      <c r="F800" t="s">
        <v>21</v>
      </c>
      <c r="G800" s="2">
        <v>92.78</v>
      </c>
      <c r="H800" s="4">
        <v>1</v>
      </c>
      <c r="I800" s="2">
        <v>4.6390000000000002</v>
      </c>
      <c r="J800" s="2">
        <v>97.418999999999997</v>
      </c>
      <c r="K800" s="12">
        <v>43539</v>
      </c>
      <c r="L800" s="5">
        <v>0.4513888888888889</v>
      </c>
      <c r="M800" t="s">
        <v>32</v>
      </c>
      <c r="N800" s="2">
        <v>92.78</v>
      </c>
      <c r="O800" s="2">
        <v>4.6390000000000002</v>
      </c>
      <c r="P800" s="3">
        <v>9.8000000000000007</v>
      </c>
      <c r="Q800" s="4">
        <f>MONTH(Tabla1[[#This Row],[Fecha]])</f>
        <v>3</v>
      </c>
    </row>
    <row r="801" spans="1:17" x14ac:dyDescent="0.25">
      <c r="A801" t="s">
        <v>834</v>
      </c>
      <c r="B801" t="s">
        <v>24</v>
      </c>
      <c r="C801" t="s">
        <v>25</v>
      </c>
      <c r="D801" t="s">
        <v>19</v>
      </c>
      <c r="E801" t="s">
        <v>30</v>
      </c>
      <c r="F801" t="s">
        <v>31</v>
      </c>
      <c r="G801" s="2">
        <v>86.69</v>
      </c>
      <c r="H801" s="4">
        <v>5</v>
      </c>
      <c r="I801" s="2">
        <v>21.672499999999999</v>
      </c>
      <c r="J801" s="2">
        <v>455.1225</v>
      </c>
      <c r="K801" s="12">
        <v>43507</v>
      </c>
      <c r="L801" s="5">
        <v>0.77638888888888891</v>
      </c>
      <c r="M801" t="s">
        <v>22</v>
      </c>
      <c r="N801" s="2">
        <v>433.45</v>
      </c>
      <c r="O801" s="2">
        <v>21.672499999999999</v>
      </c>
      <c r="P801" s="3">
        <v>9.4</v>
      </c>
      <c r="Q801" s="4">
        <f>MONTH(Tabla1[[#This Row],[Fecha]])</f>
        <v>2</v>
      </c>
    </row>
    <row r="802" spans="1:17" x14ac:dyDescent="0.25">
      <c r="A802" t="s">
        <v>835</v>
      </c>
      <c r="B802" t="s">
        <v>41</v>
      </c>
      <c r="C802" t="s">
        <v>42</v>
      </c>
      <c r="D802" t="s">
        <v>26</v>
      </c>
      <c r="E802" t="s">
        <v>30</v>
      </c>
      <c r="F802" t="s">
        <v>35</v>
      </c>
      <c r="G802" s="2">
        <v>23.01</v>
      </c>
      <c r="H802" s="4">
        <v>6</v>
      </c>
      <c r="I802" s="2">
        <v>6.9030000000000005</v>
      </c>
      <c r="J802" s="2">
        <v>144.96299999999999</v>
      </c>
      <c r="K802" s="12">
        <v>43477</v>
      </c>
      <c r="L802" s="5">
        <v>0.69791666666666663</v>
      </c>
      <c r="M802" t="s">
        <v>22</v>
      </c>
      <c r="N802" s="2">
        <v>138.06</v>
      </c>
      <c r="O802" s="2">
        <v>6.9029999999999996</v>
      </c>
      <c r="P802" s="3">
        <v>7.9</v>
      </c>
      <c r="Q802" s="4">
        <f>MONTH(Tabla1[[#This Row],[Fecha]])</f>
        <v>1</v>
      </c>
    </row>
    <row r="803" spans="1:17" x14ac:dyDescent="0.25">
      <c r="A803" t="s">
        <v>836</v>
      </c>
      <c r="B803" t="s">
        <v>24</v>
      </c>
      <c r="C803" t="s">
        <v>25</v>
      </c>
      <c r="D803" t="s">
        <v>19</v>
      </c>
      <c r="E803" t="s">
        <v>20</v>
      </c>
      <c r="F803" t="s">
        <v>27</v>
      </c>
      <c r="G803" s="2">
        <v>30.2</v>
      </c>
      <c r="H803" s="4">
        <v>8</v>
      </c>
      <c r="I803" s="2">
        <v>12.08</v>
      </c>
      <c r="J803" s="2">
        <v>253.68</v>
      </c>
      <c r="K803" s="12">
        <v>43527</v>
      </c>
      <c r="L803" s="5">
        <v>0.8125</v>
      </c>
      <c r="M803" t="s">
        <v>22</v>
      </c>
      <c r="N803" s="2">
        <v>241.6</v>
      </c>
      <c r="O803" s="2">
        <v>12.08</v>
      </c>
      <c r="P803" s="3">
        <v>5.0999999999999996</v>
      </c>
      <c r="Q803" s="4">
        <f>MONTH(Tabla1[[#This Row],[Fecha]])</f>
        <v>3</v>
      </c>
    </row>
    <row r="804" spans="1:17" x14ac:dyDescent="0.25">
      <c r="A804" t="s">
        <v>837</v>
      </c>
      <c r="B804" t="s">
        <v>24</v>
      </c>
      <c r="C804" t="s">
        <v>25</v>
      </c>
      <c r="D804" t="s">
        <v>19</v>
      </c>
      <c r="E804" t="s">
        <v>30</v>
      </c>
      <c r="F804" t="s">
        <v>45</v>
      </c>
      <c r="G804" s="2">
        <v>67.39</v>
      </c>
      <c r="H804" s="4">
        <v>7</v>
      </c>
      <c r="I804" s="2">
        <v>23.586500000000001</v>
      </c>
      <c r="J804" s="2">
        <v>495.31650000000002</v>
      </c>
      <c r="K804" s="12">
        <v>43547</v>
      </c>
      <c r="L804" s="5">
        <v>0.55763888888888891</v>
      </c>
      <c r="M804" t="s">
        <v>22</v>
      </c>
      <c r="N804" s="2">
        <v>471.73</v>
      </c>
      <c r="O804" s="2">
        <v>23.586500000000001</v>
      </c>
      <c r="P804" s="3">
        <v>6.9</v>
      </c>
      <c r="Q804" s="4">
        <f>MONTH(Tabla1[[#This Row],[Fecha]])</f>
        <v>3</v>
      </c>
    </row>
    <row r="805" spans="1:17" x14ac:dyDescent="0.25">
      <c r="A805" t="s">
        <v>838</v>
      </c>
      <c r="B805" t="s">
        <v>17</v>
      </c>
      <c r="C805" t="s">
        <v>18</v>
      </c>
      <c r="D805" t="s">
        <v>19</v>
      </c>
      <c r="E805" t="s">
        <v>20</v>
      </c>
      <c r="F805" t="s">
        <v>45</v>
      </c>
      <c r="G805" s="2">
        <v>48.96</v>
      </c>
      <c r="H805" s="4">
        <v>9</v>
      </c>
      <c r="I805" s="2">
        <v>22.032</v>
      </c>
      <c r="J805" s="2">
        <v>462.67200000000003</v>
      </c>
      <c r="K805" s="12">
        <v>43528</v>
      </c>
      <c r="L805" s="5">
        <v>0.4770833333333333</v>
      </c>
      <c r="M805" t="s">
        <v>28</v>
      </c>
      <c r="N805" s="2">
        <v>440.64</v>
      </c>
      <c r="O805" s="2">
        <v>22.032</v>
      </c>
      <c r="P805" s="3">
        <v>8</v>
      </c>
      <c r="Q805" s="4">
        <f>MONTH(Tabla1[[#This Row],[Fecha]])</f>
        <v>3</v>
      </c>
    </row>
    <row r="806" spans="1:17" x14ac:dyDescent="0.25">
      <c r="A806" t="s">
        <v>839</v>
      </c>
      <c r="B806" t="s">
        <v>41</v>
      </c>
      <c r="C806" t="s">
        <v>42</v>
      </c>
      <c r="D806" t="s">
        <v>19</v>
      </c>
      <c r="E806" t="s">
        <v>20</v>
      </c>
      <c r="F806" t="s">
        <v>27</v>
      </c>
      <c r="G806" s="2">
        <v>75.59</v>
      </c>
      <c r="H806" s="4">
        <v>9</v>
      </c>
      <c r="I806" s="2">
        <v>34.015500000000003</v>
      </c>
      <c r="J806" s="2">
        <v>714.32550000000003</v>
      </c>
      <c r="K806" s="12">
        <v>43519</v>
      </c>
      <c r="L806" s="5">
        <v>0.46666666666666662</v>
      </c>
      <c r="M806" t="s">
        <v>28</v>
      </c>
      <c r="N806" s="2">
        <v>680.31</v>
      </c>
      <c r="O806" s="2">
        <v>34.015500000000003</v>
      </c>
      <c r="P806" s="3">
        <v>8</v>
      </c>
      <c r="Q806" s="4">
        <f>MONTH(Tabla1[[#This Row],[Fecha]])</f>
        <v>2</v>
      </c>
    </row>
    <row r="807" spans="1:17" x14ac:dyDescent="0.25">
      <c r="A807" t="s">
        <v>840</v>
      </c>
      <c r="B807" t="s">
        <v>17</v>
      </c>
      <c r="C807" t="s">
        <v>18</v>
      </c>
      <c r="D807" t="s">
        <v>26</v>
      </c>
      <c r="E807" t="s">
        <v>20</v>
      </c>
      <c r="F807" t="s">
        <v>31</v>
      </c>
      <c r="G807" s="2">
        <v>77.47</v>
      </c>
      <c r="H807" s="4">
        <v>4</v>
      </c>
      <c r="I807" s="2">
        <v>15.494</v>
      </c>
      <c r="J807" s="2">
        <v>325.37400000000002</v>
      </c>
      <c r="K807" s="12">
        <v>43541</v>
      </c>
      <c r="L807" s="5">
        <v>0.69166666666666676</v>
      </c>
      <c r="M807" t="s">
        <v>28</v>
      </c>
      <c r="N807" s="2">
        <v>309.88</v>
      </c>
      <c r="O807" s="2">
        <v>15.494</v>
      </c>
      <c r="P807" s="3">
        <v>4.2</v>
      </c>
      <c r="Q807" s="4">
        <f>MONTH(Tabla1[[#This Row],[Fecha]])</f>
        <v>3</v>
      </c>
    </row>
    <row r="808" spans="1:17" x14ac:dyDescent="0.25">
      <c r="A808" t="s">
        <v>841</v>
      </c>
      <c r="B808" t="s">
        <v>17</v>
      </c>
      <c r="C808" t="s">
        <v>18</v>
      </c>
      <c r="D808" t="s">
        <v>26</v>
      </c>
      <c r="E808" t="s">
        <v>20</v>
      </c>
      <c r="F808" t="s">
        <v>35</v>
      </c>
      <c r="G808" s="2">
        <v>93.18</v>
      </c>
      <c r="H808" s="4">
        <v>2</v>
      </c>
      <c r="I808" s="2">
        <v>9.3180000000000014</v>
      </c>
      <c r="J808" s="2">
        <v>195.678</v>
      </c>
      <c r="K808" s="12">
        <v>43481</v>
      </c>
      <c r="L808" s="5">
        <v>0.77847222222222223</v>
      </c>
      <c r="M808" t="s">
        <v>32</v>
      </c>
      <c r="N808" s="2">
        <v>186.36</v>
      </c>
      <c r="O808" s="2">
        <v>9.3179999999999996</v>
      </c>
      <c r="P808" s="3">
        <v>8.5</v>
      </c>
      <c r="Q808" s="4">
        <f>MONTH(Tabla1[[#This Row],[Fecha]])</f>
        <v>1</v>
      </c>
    </row>
    <row r="809" spans="1:17" x14ac:dyDescent="0.25">
      <c r="A809" t="s">
        <v>842</v>
      </c>
      <c r="B809" t="s">
        <v>17</v>
      </c>
      <c r="C809" t="s">
        <v>18</v>
      </c>
      <c r="D809" t="s">
        <v>26</v>
      </c>
      <c r="E809" t="s">
        <v>20</v>
      </c>
      <c r="F809" t="s">
        <v>27</v>
      </c>
      <c r="G809" s="2">
        <v>50.23</v>
      </c>
      <c r="H809" s="4">
        <v>4</v>
      </c>
      <c r="I809" s="2">
        <v>10.045999999999999</v>
      </c>
      <c r="J809" s="2">
        <v>210.96600000000001</v>
      </c>
      <c r="K809" s="12">
        <v>43473</v>
      </c>
      <c r="L809" s="5">
        <v>0.71666666666666667</v>
      </c>
      <c r="M809" t="s">
        <v>28</v>
      </c>
      <c r="N809" s="2">
        <v>200.92</v>
      </c>
      <c r="O809" s="2">
        <v>10.045999999999999</v>
      </c>
      <c r="P809" s="3">
        <v>9</v>
      </c>
      <c r="Q809" s="4">
        <f>MONTH(Tabla1[[#This Row],[Fecha]])</f>
        <v>1</v>
      </c>
    </row>
    <row r="810" spans="1:17" x14ac:dyDescent="0.25">
      <c r="A810" t="s">
        <v>843</v>
      </c>
      <c r="B810" t="s">
        <v>41</v>
      </c>
      <c r="C810" t="s">
        <v>42</v>
      </c>
      <c r="D810" t="s">
        <v>26</v>
      </c>
      <c r="E810" t="s">
        <v>20</v>
      </c>
      <c r="F810" t="s">
        <v>21</v>
      </c>
      <c r="G810" s="2">
        <v>17.75</v>
      </c>
      <c r="H810" s="4">
        <v>1</v>
      </c>
      <c r="I810" s="2">
        <v>0.88750000000000007</v>
      </c>
      <c r="J810" s="2">
        <v>18.637499999999999</v>
      </c>
      <c r="K810" s="12">
        <v>43479</v>
      </c>
      <c r="L810" s="5">
        <v>0.44305555555555554</v>
      </c>
      <c r="M810" t="s">
        <v>28</v>
      </c>
      <c r="N810" s="2">
        <v>17.75</v>
      </c>
      <c r="O810" s="2">
        <v>0.88749999999999996</v>
      </c>
      <c r="P810" s="3">
        <v>8.6</v>
      </c>
      <c r="Q810" s="4">
        <f>MONTH(Tabla1[[#This Row],[Fecha]])</f>
        <v>1</v>
      </c>
    </row>
    <row r="811" spans="1:17" x14ac:dyDescent="0.25">
      <c r="A811" t="s">
        <v>844</v>
      </c>
      <c r="B811" t="s">
        <v>24</v>
      </c>
      <c r="C811" t="s">
        <v>25</v>
      </c>
      <c r="D811" t="s">
        <v>26</v>
      </c>
      <c r="E811" t="s">
        <v>20</v>
      </c>
      <c r="F811" t="s">
        <v>45</v>
      </c>
      <c r="G811" s="2">
        <v>62.18</v>
      </c>
      <c r="H811" s="4">
        <v>10</v>
      </c>
      <c r="I811" s="2">
        <v>31.09</v>
      </c>
      <c r="J811" s="2">
        <v>652.89</v>
      </c>
      <c r="K811" s="12">
        <v>43496</v>
      </c>
      <c r="L811" s="5">
        <v>0.43958333333333338</v>
      </c>
      <c r="M811" t="s">
        <v>22</v>
      </c>
      <c r="N811" s="2">
        <v>621.79999999999995</v>
      </c>
      <c r="O811" s="2">
        <v>31.09</v>
      </c>
      <c r="P811" s="3">
        <v>6</v>
      </c>
      <c r="Q811" s="4">
        <f>MONTH(Tabla1[[#This Row],[Fecha]])</f>
        <v>1</v>
      </c>
    </row>
    <row r="812" spans="1:17" x14ac:dyDescent="0.25">
      <c r="A812" t="s">
        <v>845</v>
      </c>
      <c r="B812" t="s">
        <v>41</v>
      </c>
      <c r="C812" t="s">
        <v>42</v>
      </c>
      <c r="D812" t="s">
        <v>26</v>
      </c>
      <c r="E812" t="s">
        <v>30</v>
      </c>
      <c r="F812" t="s">
        <v>21</v>
      </c>
      <c r="G812" s="2">
        <v>10.75</v>
      </c>
      <c r="H812" s="4">
        <v>8</v>
      </c>
      <c r="I812" s="2">
        <v>4.3</v>
      </c>
      <c r="J812" s="2">
        <v>90.3</v>
      </c>
      <c r="K812" s="12">
        <v>43539</v>
      </c>
      <c r="L812" s="5">
        <v>0.60972222222222217</v>
      </c>
      <c r="M812" t="s">
        <v>22</v>
      </c>
      <c r="N812" s="2">
        <v>86</v>
      </c>
      <c r="O812" s="2">
        <v>4.3</v>
      </c>
      <c r="P812" s="3">
        <v>6.2</v>
      </c>
      <c r="Q812" s="4">
        <f>MONTH(Tabla1[[#This Row],[Fecha]])</f>
        <v>3</v>
      </c>
    </row>
    <row r="813" spans="1:17" x14ac:dyDescent="0.25">
      <c r="A813" t="s">
        <v>846</v>
      </c>
      <c r="B813" t="s">
        <v>17</v>
      </c>
      <c r="C813" t="s">
        <v>18</v>
      </c>
      <c r="D813" t="s">
        <v>26</v>
      </c>
      <c r="E813" t="s">
        <v>20</v>
      </c>
      <c r="F813" t="s">
        <v>27</v>
      </c>
      <c r="G813" s="2">
        <v>40.26</v>
      </c>
      <c r="H813" s="4">
        <v>10</v>
      </c>
      <c r="I813" s="2">
        <v>20.13</v>
      </c>
      <c r="J813" s="2">
        <v>422.73</v>
      </c>
      <c r="K813" s="12">
        <v>43520</v>
      </c>
      <c r="L813" s="5">
        <v>0.75416666666666676</v>
      </c>
      <c r="M813" t="s">
        <v>32</v>
      </c>
      <c r="N813" s="2">
        <v>402.6</v>
      </c>
      <c r="O813" s="2">
        <v>20.13</v>
      </c>
      <c r="P813" s="3">
        <v>5</v>
      </c>
      <c r="Q813" s="4">
        <f>MONTH(Tabla1[[#This Row],[Fecha]])</f>
        <v>2</v>
      </c>
    </row>
    <row r="814" spans="1:17" x14ac:dyDescent="0.25">
      <c r="A814" t="s">
        <v>847</v>
      </c>
      <c r="B814" t="s">
        <v>24</v>
      </c>
      <c r="C814" t="s">
        <v>25</v>
      </c>
      <c r="D814" t="s">
        <v>19</v>
      </c>
      <c r="E814" t="s">
        <v>20</v>
      </c>
      <c r="F814" t="s">
        <v>35</v>
      </c>
      <c r="G814" s="2">
        <v>64.97</v>
      </c>
      <c r="H814" s="4">
        <v>5</v>
      </c>
      <c r="I814" s="2">
        <v>16.242500000000003</v>
      </c>
      <c r="J814" s="2">
        <v>341.09249999999997</v>
      </c>
      <c r="K814" s="12">
        <v>43504</v>
      </c>
      <c r="L814" s="5">
        <v>0.53611111111111109</v>
      </c>
      <c r="M814" t="s">
        <v>32</v>
      </c>
      <c r="N814" s="2">
        <v>324.85000000000002</v>
      </c>
      <c r="O814" s="2">
        <v>16.2425</v>
      </c>
      <c r="P814" s="3">
        <v>6.5</v>
      </c>
      <c r="Q814" s="4">
        <f>MONTH(Tabla1[[#This Row],[Fecha]])</f>
        <v>2</v>
      </c>
    </row>
    <row r="815" spans="1:17" x14ac:dyDescent="0.25">
      <c r="A815" t="s">
        <v>848</v>
      </c>
      <c r="B815" t="s">
        <v>17</v>
      </c>
      <c r="C815" t="s">
        <v>18</v>
      </c>
      <c r="D815" t="s">
        <v>26</v>
      </c>
      <c r="E815" t="s">
        <v>30</v>
      </c>
      <c r="F815" t="s">
        <v>27</v>
      </c>
      <c r="G815" s="2">
        <v>95.15</v>
      </c>
      <c r="H815" s="4">
        <v>1</v>
      </c>
      <c r="I815" s="2">
        <v>4.7575000000000003</v>
      </c>
      <c r="J815" s="2">
        <v>99.907499999999999</v>
      </c>
      <c r="K815" s="12">
        <v>43546</v>
      </c>
      <c r="L815" s="5">
        <v>0.58333333333333337</v>
      </c>
      <c r="M815" t="s">
        <v>28</v>
      </c>
      <c r="N815" s="2">
        <v>95.15</v>
      </c>
      <c r="O815" s="2">
        <v>4.7575000000000003</v>
      </c>
      <c r="P815" s="3">
        <v>6</v>
      </c>
      <c r="Q815" s="4">
        <f>MONTH(Tabla1[[#This Row],[Fecha]])</f>
        <v>3</v>
      </c>
    </row>
    <row r="816" spans="1:17" x14ac:dyDescent="0.25">
      <c r="A816" t="s">
        <v>849</v>
      </c>
      <c r="B816" t="s">
        <v>17</v>
      </c>
      <c r="C816" t="s">
        <v>18</v>
      </c>
      <c r="D816" t="s">
        <v>19</v>
      </c>
      <c r="E816" t="s">
        <v>20</v>
      </c>
      <c r="F816" t="s">
        <v>27</v>
      </c>
      <c r="G816" s="2">
        <v>48.62</v>
      </c>
      <c r="H816" s="4">
        <v>8</v>
      </c>
      <c r="I816" s="2">
        <v>19.448</v>
      </c>
      <c r="J816" s="2">
        <v>408.40800000000002</v>
      </c>
      <c r="K816" s="12">
        <v>43489</v>
      </c>
      <c r="L816" s="5">
        <v>0.45624999999999999</v>
      </c>
      <c r="M816" t="s">
        <v>28</v>
      </c>
      <c r="N816" s="2">
        <v>388.96</v>
      </c>
      <c r="O816" s="2">
        <v>19.448</v>
      </c>
      <c r="P816" s="3">
        <v>5</v>
      </c>
      <c r="Q816" s="4">
        <f>MONTH(Tabla1[[#This Row],[Fecha]])</f>
        <v>1</v>
      </c>
    </row>
    <row r="817" spans="1:17" x14ac:dyDescent="0.25">
      <c r="A817" t="s">
        <v>850</v>
      </c>
      <c r="B817" t="s">
        <v>41</v>
      </c>
      <c r="C817" t="s">
        <v>42</v>
      </c>
      <c r="D817" t="s">
        <v>26</v>
      </c>
      <c r="E817" t="s">
        <v>20</v>
      </c>
      <c r="F817" t="s">
        <v>43</v>
      </c>
      <c r="G817" s="2">
        <v>53.21</v>
      </c>
      <c r="H817" s="4">
        <v>8</v>
      </c>
      <c r="I817" s="2">
        <v>21.284000000000002</v>
      </c>
      <c r="J817" s="2">
        <v>446.964</v>
      </c>
      <c r="K817" s="12">
        <v>43538</v>
      </c>
      <c r="L817" s="5">
        <v>0.69791666666666663</v>
      </c>
      <c r="M817" t="s">
        <v>22</v>
      </c>
      <c r="N817" s="2">
        <v>425.68</v>
      </c>
      <c r="O817" s="2">
        <v>21.283999999999999</v>
      </c>
      <c r="P817" s="3">
        <v>5</v>
      </c>
      <c r="Q817" s="4">
        <f>MONTH(Tabla1[[#This Row],[Fecha]])</f>
        <v>3</v>
      </c>
    </row>
    <row r="818" spans="1:17" x14ac:dyDescent="0.25">
      <c r="A818" t="s">
        <v>851</v>
      </c>
      <c r="B818" t="s">
        <v>24</v>
      </c>
      <c r="C818" t="s">
        <v>25</v>
      </c>
      <c r="D818" t="s">
        <v>26</v>
      </c>
      <c r="E818" t="s">
        <v>20</v>
      </c>
      <c r="F818" t="s">
        <v>45</v>
      </c>
      <c r="G818" s="2">
        <v>45.44</v>
      </c>
      <c r="H818" s="4">
        <v>7</v>
      </c>
      <c r="I818" s="2">
        <v>15.904</v>
      </c>
      <c r="J818" s="2">
        <v>333.98399999999998</v>
      </c>
      <c r="K818" s="12">
        <v>43488</v>
      </c>
      <c r="L818" s="5">
        <v>0.46875</v>
      </c>
      <c r="M818" t="s">
        <v>28</v>
      </c>
      <c r="N818" s="2">
        <v>318.08</v>
      </c>
      <c r="O818" s="2">
        <v>15.904</v>
      </c>
      <c r="P818" s="3">
        <v>9.1999999999999993</v>
      </c>
      <c r="Q818" s="4">
        <f>MONTH(Tabla1[[#This Row],[Fecha]])</f>
        <v>1</v>
      </c>
    </row>
    <row r="819" spans="1:17" x14ac:dyDescent="0.25">
      <c r="A819" t="s">
        <v>852</v>
      </c>
      <c r="B819" t="s">
        <v>17</v>
      </c>
      <c r="C819" t="s">
        <v>18</v>
      </c>
      <c r="D819" t="s">
        <v>26</v>
      </c>
      <c r="E819" t="s">
        <v>30</v>
      </c>
      <c r="F819" t="s">
        <v>43</v>
      </c>
      <c r="G819" s="2">
        <v>33.880000000000003</v>
      </c>
      <c r="H819" s="4">
        <v>8</v>
      </c>
      <c r="I819" s="2">
        <v>13.552000000000001</v>
      </c>
      <c r="J819" s="2">
        <v>284.59199999999998</v>
      </c>
      <c r="K819" s="12">
        <v>43484</v>
      </c>
      <c r="L819" s="5">
        <v>0.8534722222222223</v>
      </c>
      <c r="M819" t="s">
        <v>22</v>
      </c>
      <c r="N819" s="2">
        <v>271.04000000000002</v>
      </c>
      <c r="O819" s="2">
        <v>13.552</v>
      </c>
      <c r="P819" s="3">
        <v>9.6</v>
      </c>
      <c r="Q819" s="4">
        <f>MONTH(Tabla1[[#This Row],[Fecha]])</f>
        <v>1</v>
      </c>
    </row>
    <row r="820" spans="1:17" x14ac:dyDescent="0.25">
      <c r="A820" t="s">
        <v>853</v>
      </c>
      <c r="B820" t="s">
        <v>41</v>
      </c>
      <c r="C820" t="s">
        <v>42</v>
      </c>
      <c r="D820" t="s">
        <v>19</v>
      </c>
      <c r="E820" t="s">
        <v>30</v>
      </c>
      <c r="F820" t="s">
        <v>21</v>
      </c>
      <c r="G820" s="2">
        <v>96.16</v>
      </c>
      <c r="H820" s="4">
        <v>4</v>
      </c>
      <c r="I820" s="2">
        <v>19.231999999999999</v>
      </c>
      <c r="J820" s="2">
        <v>403.87200000000001</v>
      </c>
      <c r="K820" s="12">
        <v>43492</v>
      </c>
      <c r="L820" s="5">
        <v>0.8354166666666667</v>
      </c>
      <c r="M820" t="s">
        <v>32</v>
      </c>
      <c r="N820" s="2">
        <v>384.64</v>
      </c>
      <c r="O820" s="2">
        <v>19.231999999999999</v>
      </c>
      <c r="P820" s="3">
        <v>8.4</v>
      </c>
      <c r="Q820" s="4">
        <f>MONTH(Tabla1[[#This Row],[Fecha]])</f>
        <v>1</v>
      </c>
    </row>
    <row r="821" spans="1:17" x14ac:dyDescent="0.25">
      <c r="A821" t="s">
        <v>854</v>
      </c>
      <c r="B821" t="s">
        <v>41</v>
      </c>
      <c r="C821" t="s">
        <v>42</v>
      </c>
      <c r="D821" t="s">
        <v>19</v>
      </c>
      <c r="E821" t="s">
        <v>30</v>
      </c>
      <c r="F821" t="s">
        <v>43</v>
      </c>
      <c r="G821" s="2">
        <v>47.16</v>
      </c>
      <c r="H821" s="4">
        <v>5</v>
      </c>
      <c r="I821" s="2">
        <v>11.79</v>
      </c>
      <c r="J821" s="2">
        <v>247.59</v>
      </c>
      <c r="K821" s="12">
        <v>43499</v>
      </c>
      <c r="L821" s="5">
        <v>0.60763888888888895</v>
      </c>
      <c r="M821" t="s">
        <v>32</v>
      </c>
      <c r="N821" s="2">
        <v>235.8</v>
      </c>
      <c r="O821" s="2">
        <v>11.79</v>
      </c>
      <c r="P821" s="3">
        <v>6</v>
      </c>
      <c r="Q821" s="4">
        <f>MONTH(Tabla1[[#This Row],[Fecha]])</f>
        <v>2</v>
      </c>
    </row>
    <row r="822" spans="1:17" x14ac:dyDescent="0.25">
      <c r="A822" t="s">
        <v>855</v>
      </c>
      <c r="B822" t="s">
        <v>41</v>
      </c>
      <c r="C822" t="s">
        <v>42</v>
      </c>
      <c r="D822" t="s">
        <v>26</v>
      </c>
      <c r="E822" t="s">
        <v>30</v>
      </c>
      <c r="F822" t="s">
        <v>27</v>
      </c>
      <c r="G822" s="2">
        <v>52.89</v>
      </c>
      <c r="H822" s="4">
        <v>4</v>
      </c>
      <c r="I822" s="2">
        <v>10.578000000000001</v>
      </c>
      <c r="J822" s="2">
        <v>222.13800000000001</v>
      </c>
      <c r="K822" s="12">
        <v>43549</v>
      </c>
      <c r="L822" s="5">
        <v>0.68888888888888899</v>
      </c>
      <c r="M822" t="s">
        <v>22</v>
      </c>
      <c r="N822" s="2">
        <v>211.56</v>
      </c>
      <c r="O822" s="2">
        <v>10.577999999999999</v>
      </c>
      <c r="P822" s="3">
        <v>6.7</v>
      </c>
      <c r="Q822" s="4">
        <f>MONTH(Tabla1[[#This Row],[Fecha]])</f>
        <v>3</v>
      </c>
    </row>
    <row r="823" spans="1:17" x14ac:dyDescent="0.25">
      <c r="A823" t="s">
        <v>856</v>
      </c>
      <c r="B823" t="s">
        <v>17</v>
      </c>
      <c r="C823" t="s">
        <v>18</v>
      </c>
      <c r="D823" t="s">
        <v>19</v>
      </c>
      <c r="E823" t="s">
        <v>20</v>
      </c>
      <c r="F823" t="s">
        <v>31</v>
      </c>
      <c r="G823" s="2">
        <v>47.68</v>
      </c>
      <c r="H823" s="4">
        <v>2</v>
      </c>
      <c r="I823" s="2">
        <v>4.7679999999999998</v>
      </c>
      <c r="J823" s="2">
        <v>100.128</v>
      </c>
      <c r="K823" s="12">
        <v>43520</v>
      </c>
      <c r="L823" s="5">
        <v>0.4236111111111111</v>
      </c>
      <c r="M823" t="s">
        <v>32</v>
      </c>
      <c r="N823" s="2">
        <v>95.36</v>
      </c>
      <c r="O823" s="2">
        <v>4.7679999999999998</v>
      </c>
      <c r="P823" s="3">
        <v>4.0999999999999996</v>
      </c>
      <c r="Q823" s="4">
        <f>MONTH(Tabla1[[#This Row],[Fecha]])</f>
        <v>2</v>
      </c>
    </row>
    <row r="824" spans="1:17" x14ac:dyDescent="0.25">
      <c r="A824" t="s">
        <v>857</v>
      </c>
      <c r="B824" t="s">
        <v>24</v>
      </c>
      <c r="C824" t="s">
        <v>25</v>
      </c>
      <c r="D824" t="s">
        <v>19</v>
      </c>
      <c r="E824" t="s">
        <v>30</v>
      </c>
      <c r="F824" t="s">
        <v>35</v>
      </c>
      <c r="G824" s="2">
        <v>10.17</v>
      </c>
      <c r="H824" s="4">
        <v>1</v>
      </c>
      <c r="I824" s="2">
        <v>0.50850000000000006</v>
      </c>
      <c r="J824" s="2">
        <v>10.6785</v>
      </c>
      <c r="K824" s="12">
        <v>43503</v>
      </c>
      <c r="L824" s="5">
        <v>0.59375</v>
      </c>
      <c r="M824" t="s">
        <v>28</v>
      </c>
      <c r="N824" s="2">
        <v>10.17</v>
      </c>
      <c r="O824" s="2">
        <v>0.50849999999999995</v>
      </c>
      <c r="P824" s="3">
        <v>5.9</v>
      </c>
      <c r="Q824" s="4">
        <f>MONTH(Tabla1[[#This Row],[Fecha]])</f>
        <v>2</v>
      </c>
    </row>
    <row r="825" spans="1:17" x14ac:dyDescent="0.25">
      <c r="A825" t="s">
        <v>858</v>
      </c>
      <c r="B825" t="s">
        <v>17</v>
      </c>
      <c r="C825" t="s">
        <v>18</v>
      </c>
      <c r="D825" t="s">
        <v>26</v>
      </c>
      <c r="E825" t="s">
        <v>20</v>
      </c>
      <c r="F825" t="s">
        <v>21</v>
      </c>
      <c r="G825" s="2">
        <v>68.709999999999994</v>
      </c>
      <c r="H825" s="4">
        <v>3</v>
      </c>
      <c r="I825" s="2">
        <v>10.3065</v>
      </c>
      <c r="J825" s="2">
        <v>216.4365</v>
      </c>
      <c r="K825" s="12">
        <v>43528</v>
      </c>
      <c r="L825" s="5">
        <v>0.4201388888888889</v>
      </c>
      <c r="M825" t="s">
        <v>28</v>
      </c>
      <c r="N825" s="2">
        <v>206.13</v>
      </c>
      <c r="O825" s="2">
        <v>10.3065</v>
      </c>
      <c r="P825" s="3">
        <v>8.6999999999999993</v>
      </c>
      <c r="Q825" s="4">
        <f>MONTH(Tabla1[[#This Row],[Fecha]])</f>
        <v>3</v>
      </c>
    </row>
    <row r="826" spans="1:17" x14ac:dyDescent="0.25">
      <c r="A826" t="s">
        <v>859</v>
      </c>
      <c r="B826" t="s">
        <v>41</v>
      </c>
      <c r="C826" t="s">
        <v>42</v>
      </c>
      <c r="D826" t="s">
        <v>19</v>
      </c>
      <c r="E826" t="s">
        <v>20</v>
      </c>
      <c r="F826" t="s">
        <v>35</v>
      </c>
      <c r="G826" s="2">
        <v>60.08</v>
      </c>
      <c r="H826" s="4">
        <v>7</v>
      </c>
      <c r="I826" s="2">
        <v>21.028000000000002</v>
      </c>
      <c r="J826" s="2">
        <v>441.58800000000002</v>
      </c>
      <c r="K826" s="12">
        <v>43510</v>
      </c>
      <c r="L826" s="5">
        <v>0.48333333333333334</v>
      </c>
      <c r="M826" t="s">
        <v>32</v>
      </c>
      <c r="N826" s="2">
        <v>420.56</v>
      </c>
      <c r="O826" s="2">
        <v>21.027999999999999</v>
      </c>
      <c r="P826" s="3">
        <v>4.5</v>
      </c>
      <c r="Q826" s="4">
        <f>MONTH(Tabla1[[#This Row],[Fecha]])</f>
        <v>2</v>
      </c>
    </row>
    <row r="827" spans="1:17" x14ac:dyDescent="0.25">
      <c r="A827" t="s">
        <v>860</v>
      </c>
      <c r="B827" t="s">
        <v>17</v>
      </c>
      <c r="C827" t="s">
        <v>18</v>
      </c>
      <c r="D827" t="s">
        <v>19</v>
      </c>
      <c r="E827" t="s">
        <v>20</v>
      </c>
      <c r="F827" t="s">
        <v>35</v>
      </c>
      <c r="G827" s="2">
        <v>22.01</v>
      </c>
      <c r="H827" s="4">
        <v>4</v>
      </c>
      <c r="I827" s="2">
        <v>4.4020000000000001</v>
      </c>
      <c r="J827" s="2">
        <v>92.441999999999993</v>
      </c>
      <c r="K827" s="12">
        <v>43494</v>
      </c>
      <c r="L827" s="5">
        <v>0.76041666666666663</v>
      </c>
      <c r="M827" t="s">
        <v>32</v>
      </c>
      <c r="N827" s="2">
        <v>88.04</v>
      </c>
      <c r="O827" s="2">
        <v>4.4020000000000001</v>
      </c>
      <c r="P827" s="3">
        <v>6.6</v>
      </c>
      <c r="Q827" s="4">
        <f>MONTH(Tabla1[[#This Row],[Fecha]])</f>
        <v>1</v>
      </c>
    </row>
    <row r="828" spans="1:17" x14ac:dyDescent="0.25">
      <c r="A828" t="s">
        <v>861</v>
      </c>
      <c r="B828" t="s">
        <v>41</v>
      </c>
      <c r="C828" t="s">
        <v>42</v>
      </c>
      <c r="D828" t="s">
        <v>19</v>
      </c>
      <c r="E828" t="s">
        <v>20</v>
      </c>
      <c r="F828" t="s">
        <v>21</v>
      </c>
      <c r="G828" s="2">
        <v>72.11</v>
      </c>
      <c r="H828" s="4">
        <v>9</v>
      </c>
      <c r="I828" s="2">
        <v>32.4495</v>
      </c>
      <c r="J828" s="2">
        <v>681.43949999999995</v>
      </c>
      <c r="K828" s="12">
        <v>43493</v>
      </c>
      <c r="L828" s="5">
        <v>0.57847222222222217</v>
      </c>
      <c r="M828" t="s">
        <v>32</v>
      </c>
      <c r="N828" s="2">
        <v>648.99</v>
      </c>
      <c r="O828" s="2">
        <v>32.4495</v>
      </c>
      <c r="P828" s="3">
        <v>7.7</v>
      </c>
      <c r="Q828" s="4">
        <f>MONTH(Tabla1[[#This Row],[Fecha]])</f>
        <v>1</v>
      </c>
    </row>
    <row r="829" spans="1:17" x14ac:dyDescent="0.25">
      <c r="A829" t="s">
        <v>862</v>
      </c>
      <c r="B829" t="s">
        <v>17</v>
      </c>
      <c r="C829" t="s">
        <v>18</v>
      </c>
      <c r="D829" t="s">
        <v>19</v>
      </c>
      <c r="E829" t="s">
        <v>30</v>
      </c>
      <c r="F829" t="s">
        <v>45</v>
      </c>
      <c r="G829" s="2">
        <v>41.28</v>
      </c>
      <c r="H829" s="4">
        <v>3</v>
      </c>
      <c r="I829" s="2">
        <v>6.1920000000000002</v>
      </c>
      <c r="J829" s="2">
        <v>130.03200000000001</v>
      </c>
      <c r="K829" s="12">
        <v>43550</v>
      </c>
      <c r="L829" s="5">
        <v>0.77569444444444446</v>
      </c>
      <c r="M829" t="s">
        <v>32</v>
      </c>
      <c r="N829" s="2">
        <v>123.84</v>
      </c>
      <c r="O829" s="2">
        <v>6.1920000000000002</v>
      </c>
      <c r="P829" s="3">
        <v>8.5</v>
      </c>
      <c r="Q829" s="4">
        <f>MONTH(Tabla1[[#This Row],[Fecha]])</f>
        <v>3</v>
      </c>
    </row>
    <row r="830" spans="1:17" x14ac:dyDescent="0.25">
      <c r="A830" t="s">
        <v>863</v>
      </c>
      <c r="B830" t="s">
        <v>24</v>
      </c>
      <c r="C830" t="s">
        <v>25</v>
      </c>
      <c r="D830" t="s">
        <v>26</v>
      </c>
      <c r="E830" t="s">
        <v>30</v>
      </c>
      <c r="F830" t="s">
        <v>27</v>
      </c>
      <c r="G830" s="2">
        <v>64.95</v>
      </c>
      <c r="H830" s="4">
        <v>10</v>
      </c>
      <c r="I830" s="2">
        <v>32.475000000000001</v>
      </c>
      <c r="J830" s="2">
        <v>681.97500000000002</v>
      </c>
      <c r="K830" s="12">
        <v>43548</v>
      </c>
      <c r="L830" s="5">
        <v>0.76874999999999993</v>
      </c>
      <c r="M830" t="s">
        <v>28</v>
      </c>
      <c r="N830" s="2">
        <v>649.5</v>
      </c>
      <c r="O830" s="2">
        <v>32.475000000000001</v>
      </c>
      <c r="P830" s="3">
        <v>5.2</v>
      </c>
      <c r="Q830" s="4">
        <f>MONTH(Tabla1[[#This Row],[Fecha]])</f>
        <v>3</v>
      </c>
    </row>
    <row r="831" spans="1:17" x14ac:dyDescent="0.25">
      <c r="A831" t="s">
        <v>864</v>
      </c>
      <c r="B831" t="s">
        <v>17</v>
      </c>
      <c r="C831" t="s">
        <v>18</v>
      </c>
      <c r="D831" t="s">
        <v>19</v>
      </c>
      <c r="E831" t="s">
        <v>20</v>
      </c>
      <c r="F831" t="s">
        <v>27</v>
      </c>
      <c r="G831" s="2">
        <v>74.22</v>
      </c>
      <c r="H831" s="4">
        <v>10</v>
      </c>
      <c r="I831" s="2">
        <v>37.110000000000007</v>
      </c>
      <c r="J831" s="2">
        <v>779.31</v>
      </c>
      <c r="K831" s="12">
        <v>43466</v>
      </c>
      <c r="L831" s="5">
        <v>0.61249999999999993</v>
      </c>
      <c r="M831" t="s">
        <v>32</v>
      </c>
      <c r="N831" s="2">
        <v>742.2</v>
      </c>
      <c r="O831" s="2">
        <v>37.11</v>
      </c>
      <c r="P831" s="3">
        <v>4.3</v>
      </c>
      <c r="Q831" s="4">
        <f>MONTH(Tabla1[[#This Row],[Fecha]])</f>
        <v>1</v>
      </c>
    </row>
    <row r="832" spans="1:17" x14ac:dyDescent="0.25">
      <c r="A832" t="s">
        <v>865</v>
      </c>
      <c r="B832" t="s">
        <v>17</v>
      </c>
      <c r="C832" t="s">
        <v>18</v>
      </c>
      <c r="D832" t="s">
        <v>26</v>
      </c>
      <c r="E832" t="s">
        <v>30</v>
      </c>
      <c r="F832" t="s">
        <v>27</v>
      </c>
      <c r="G832" s="2">
        <v>10.56</v>
      </c>
      <c r="H832" s="4">
        <v>8</v>
      </c>
      <c r="I832" s="2">
        <v>4.2240000000000002</v>
      </c>
      <c r="J832" s="2">
        <v>88.703999999999994</v>
      </c>
      <c r="K832" s="12">
        <v>43489</v>
      </c>
      <c r="L832" s="5">
        <v>0.73819444444444438</v>
      </c>
      <c r="M832" t="s">
        <v>28</v>
      </c>
      <c r="N832" s="2">
        <v>84.48</v>
      </c>
      <c r="O832" s="2">
        <v>4.2240000000000002</v>
      </c>
      <c r="P832" s="3">
        <v>7.6</v>
      </c>
      <c r="Q832" s="4">
        <f>MONTH(Tabla1[[#This Row],[Fecha]])</f>
        <v>1</v>
      </c>
    </row>
    <row r="833" spans="1:17" x14ac:dyDescent="0.25">
      <c r="A833" t="s">
        <v>866</v>
      </c>
      <c r="B833" t="s">
        <v>41</v>
      </c>
      <c r="C833" t="s">
        <v>42</v>
      </c>
      <c r="D833" t="s">
        <v>26</v>
      </c>
      <c r="E833" t="s">
        <v>30</v>
      </c>
      <c r="F833" t="s">
        <v>21</v>
      </c>
      <c r="G833" s="2">
        <v>62.57</v>
      </c>
      <c r="H833" s="4">
        <v>4</v>
      </c>
      <c r="I833" s="2">
        <v>12.514000000000001</v>
      </c>
      <c r="J833" s="2">
        <v>262.79399999999998</v>
      </c>
      <c r="K833" s="12">
        <v>43521</v>
      </c>
      <c r="L833" s="5">
        <v>0.77569444444444446</v>
      </c>
      <c r="M833" t="s">
        <v>28</v>
      </c>
      <c r="N833" s="2">
        <v>250.28</v>
      </c>
      <c r="O833" s="2">
        <v>12.513999999999999</v>
      </c>
      <c r="P833" s="3">
        <v>9.5</v>
      </c>
      <c r="Q833" s="4">
        <f>MONTH(Tabla1[[#This Row],[Fecha]])</f>
        <v>2</v>
      </c>
    </row>
    <row r="834" spans="1:17" x14ac:dyDescent="0.25">
      <c r="A834" t="s">
        <v>867</v>
      </c>
      <c r="B834" t="s">
        <v>41</v>
      </c>
      <c r="C834" t="s">
        <v>42</v>
      </c>
      <c r="D834" t="s">
        <v>19</v>
      </c>
      <c r="E834" t="s">
        <v>20</v>
      </c>
      <c r="F834" t="s">
        <v>35</v>
      </c>
      <c r="G834" s="2">
        <v>11.85</v>
      </c>
      <c r="H834" s="4">
        <v>8</v>
      </c>
      <c r="I834" s="2">
        <v>4.74</v>
      </c>
      <c r="J834" s="2">
        <v>99.54</v>
      </c>
      <c r="K834" s="12">
        <v>43474</v>
      </c>
      <c r="L834" s="5">
        <v>0.69027777777777777</v>
      </c>
      <c r="M834" t="s">
        <v>28</v>
      </c>
      <c r="N834" s="2">
        <v>94.8</v>
      </c>
      <c r="O834" s="2">
        <v>4.74</v>
      </c>
      <c r="P834" s="3">
        <v>4.0999999999999996</v>
      </c>
      <c r="Q834" s="4">
        <f>MONTH(Tabla1[[#This Row],[Fecha]])</f>
        <v>1</v>
      </c>
    </row>
    <row r="835" spans="1:17" x14ac:dyDescent="0.25">
      <c r="A835" t="s">
        <v>868</v>
      </c>
      <c r="B835" t="s">
        <v>17</v>
      </c>
      <c r="C835" t="s">
        <v>18</v>
      </c>
      <c r="D835" t="s">
        <v>19</v>
      </c>
      <c r="E835" t="s">
        <v>30</v>
      </c>
      <c r="F835" t="s">
        <v>21</v>
      </c>
      <c r="G835" s="2">
        <v>91.3</v>
      </c>
      <c r="H835" s="4">
        <v>1</v>
      </c>
      <c r="I835" s="2">
        <v>4.5650000000000004</v>
      </c>
      <c r="J835" s="2">
        <v>95.864999999999995</v>
      </c>
      <c r="K835" s="12">
        <v>43510</v>
      </c>
      <c r="L835" s="5">
        <v>0.61249999999999993</v>
      </c>
      <c r="M835" t="s">
        <v>22</v>
      </c>
      <c r="N835" s="2">
        <v>91.3</v>
      </c>
      <c r="O835" s="2">
        <v>4.5650000000000004</v>
      </c>
      <c r="P835" s="3">
        <v>9.1999999999999993</v>
      </c>
      <c r="Q835" s="4">
        <f>MONTH(Tabla1[[#This Row],[Fecha]])</f>
        <v>2</v>
      </c>
    </row>
    <row r="836" spans="1:17" x14ac:dyDescent="0.25">
      <c r="A836" t="s">
        <v>869</v>
      </c>
      <c r="B836" t="s">
        <v>41</v>
      </c>
      <c r="C836" t="s">
        <v>42</v>
      </c>
      <c r="D836" t="s">
        <v>19</v>
      </c>
      <c r="E836" t="s">
        <v>20</v>
      </c>
      <c r="F836" t="s">
        <v>31</v>
      </c>
      <c r="G836" s="2">
        <v>40.729999999999997</v>
      </c>
      <c r="H836" s="4">
        <v>7</v>
      </c>
      <c r="I836" s="2">
        <v>14.255499999999998</v>
      </c>
      <c r="J836" s="2">
        <v>299.3655</v>
      </c>
      <c r="K836" s="12">
        <v>43536</v>
      </c>
      <c r="L836" s="5">
        <v>0.45902777777777781</v>
      </c>
      <c r="M836" t="s">
        <v>22</v>
      </c>
      <c r="N836" s="2">
        <v>285.11</v>
      </c>
      <c r="O836" s="2">
        <v>14.2555</v>
      </c>
      <c r="P836" s="3">
        <v>5.4</v>
      </c>
      <c r="Q836" s="4">
        <f>MONTH(Tabla1[[#This Row],[Fecha]])</f>
        <v>3</v>
      </c>
    </row>
    <row r="837" spans="1:17" x14ac:dyDescent="0.25">
      <c r="A837" t="s">
        <v>870</v>
      </c>
      <c r="B837" t="s">
        <v>17</v>
      </c>
      <c r="C837" t="s">
        <v>18</v>
      </c>
      <c r="D837" t="s">
        <v>26</v>
      </c>
      <c r="E837" t="s">
        <v>30</v>
      </c>
      <c r="F837" t="s">
        <v>45</v>
      </c>
      <c r="G837" s="2">
        <v>52.38</v>
      </c>
      <c r="H837" s="4">
        <v>1</v>
      </c>
      <c r="I837" s="2">
        <v>2.6190000000000002</v>
      </c>
      <c r="J837" s="2">
        <v>54.999000000000002</v>
      </c>
      <c r="K837" s="12">
        <v>43550</v>
      </c>
      <c r="L837" s="5">
        <v>0.8222222222222223</v>
      </c>
      <c r="M837" t="s">
        <v>28</v>
      </c>
      <c r="N837" s="2">
        <v>52.38</v>
      </c>
      <c r="O837" s="2">
        <v>2.6190000000000002</v>
      </c>
      <c r="P837" s="3">
        <v>5.8</v>
      </c>
      <c r="Q837" s="4">
        <f>MONTH(Tabla1[[#This Row],[Fecha]])</f>
        <v>3</v>
      </c>
    </row>
    <row r="838" spans="1:17" x14ac:dyDescent="0.25">
      <c r="A838" t="s">
        <v>871</v>
      </c>
      <c r="B838" t="s">
        <v>17</v>
      </c>
      <c r="C838" t="s">
        <v>18</v>
      </c>
      <c r="D838" t="s">
        <v>19</v>
      </c>
      <c r="E838" t="s">
        <v>30</v>
      </c>
      <c r="F838" t="s">
        <v>45</v>
      </c>
      <c r="G838" s="2">
        <v>38.54</v>
      </c>
      <c r="H838" s="4">
        <v>5</v>
      </c>
      <c r="I838" s="2">
        <v>9.6349999999999998</v>
      </c>
      <c r="J838" s="2">
        <v>202.33500000000001</v>
      </c>
      <c r="K838" s="12">
        <v>43474</v>
      </c>
      <c r="L838" s="5">
        <v>0.56527777777777777</v>
      </c>
      <c r="M838" t="s">
        <v>22</v>
      </c>
      <c r="N838" s="2">
        <v>192.7</v>
      </c>
      <c r="O838" s="2">
        <v>9.6349999999999998</v>
      </c>
      <c r="P838" s="3">
        <v>5.6</v>
      </c>
      <c r="Q838" s="4">
        <f>MONTH(Tabla1[[#This Row],[Fecha]])</f>
        <v>1</v>
      </c>
    </row>
    <row r="839" spans="1:17" x14ac:dyDescent="0.25">
      <c r="A839" t="s">
        <v>872</v>
      </c>
      <c r="B839" t="s">
        <v>41</v>
      </c>
      <c r="C839" t="s">
        <v>42</v>
      </c>
      <c r="D839" t="s">
        <v>26</v>
      </c>
      <c r="E839" t="s">
        <v>30</v>
      </c>
      <c r="F839" t="s">
        <v>35</v>
      </c>
      <c r="G839" s="2">
        <v>44.63</v>
      </c>
      <c r="H839" s="4">
        <v>6</v>
      </c>
      <c r="I839" s="2">
        <v>13.389000000000003</v>
      </c>
      <c r="J839" s="2">
        <v>281.16899999999998</v>
      </c>
      <c r="K839" s="12">
        <v>43467</v>
      </c>
      <c r="L839" s="5">
        <v>0.83888888888888891</v>
      </c>
      <c r="M839" t="s">
        <v>32</v>
      </c>
      <c r="N839" s="2">
        <v>267.77999999999997</v>
      </c>
      <c r="O839" s="2">
        <v>13.388999999999999</v>
      </c>
      <c r="P839" s="3">
        <v>5.0999999999999996</v>
      </c>
      <c r="Q839" s="4">
        <f>MONTH(Tabla1[[#This Row],[Fecha]])</f>
        <v>1</v>
      </c>
    </row>
    <row r="840" spans="1:17" x14ac:dyDescent="0.25">
      <c r="A840" t="s">
        <v>873</v>
      </c>
      <c r="B840" t="s">
        <v>24</v>
      </c>
      <c r="C840" t="s">
        <v>25</v>
      </c>
      <c r="D840" t="s">
        <v>26</v>
      </c>
      <c r="E840" t="s">
        <v>30</v>
      </c>
      <c r="F840" t="s">
        <v>27</v>
      </c>
      <c r="G840" s="2">
        <v>55.87</v>
      </c>
      <c r="H840" s="4">
        <v>10</v>
      </c>
      <c r="I840" s="2">
        <v>27.934999999999999</v>
      </c>
      <c r="J840" s="2">
        <v>586.63499999999999</v>
      </c>
      <c r="K840" s="12">
        <v>43480</v>
      </c>
      <c r="L840" s="5">
        <v>0.62569444444444444</v>
      </c>
      <c r="M840" t="s">
        <v>28</v>
      </c>
      <c r="N840" s="2">
        <v>558.70000000000005</v>
      </c>
      <c r="O840" s="2">
        <v>27.934999999999999</v>
      </c>
      <c r="P840" s="3">
        <v>5.8</v>
      </c>
      <c r="Q840" s="4">
        <f>MONTH(Tabla1[[#This Row],[Fecha]])</f>
        <v>1</v>
      </c>
    </row>
    <row r="841" spans="1:17" x14ac:dyDescent="0.25">
      <c r="A841" t="s">
        <v>874</v>
      </c>
      <c r="B841" t="s">
        <v>24</v>
      </c>
      <c r="C841" t="s">
        <v>25</v>
      </c>
      <c r="D841" t="s">
        <v>19</v>
      </c>
      <c r="E841" t="s">
        <v>20</v>
      </c>
      <c r="F841" t="s">
        <v>35</v>
      </c>
      <c r="G841" s="2">
        <v>29.22</v>
      </c>
      <c r="H841" s="4">
        <v>6</v>
      </c>
      <c r="I841" s="2">
        <v>8.766</v>
      </c>
      <c r="J841" s="2">
        <v>184.08600000000001</v>
      </c>
      <c r="K841" s="12">
        <v>43466</v>
      </c>
      <c r="L841" s="5">
        <v>0.4861111111111111</v>
      </c>
      <c r="M841" t="s">
        <v>22</v>
      </c>
      <c r="N841" s="2">
        <v>175.32</v>
      </c>
      <c r="O841" s="2">
        <v>8.766</v>
      </c>
      <c r="P841" s="3">
        <v>5</v>
      </c>
      <c r="Q841" s="4">
        <f>MONTH(Tabla1[[#This Row],[Fecha]])</f>
        <v>1</v>
      </c>
    </row>
    <row r="842" spans="1:17" x14ac:dyDescent="0.25">
      <c r="A842" t="s">
        <v>875</v>
      </c>
      <c r="B842" t="s">
        <v>17</v>
      </c>
      <c r="C842" t="s">
        <v>18</v>
      </c>
      <c r="D842" t="s">
        <v>26</v>
      </c>
      <c r="E842" t="s">
        <v>30</v>
      </c>
      <c r="F842" t="s">
        <v>45</v>
      </c>
      <c r="G842" s="2">
        <v>51.94</v>
      </c>
      <c r="H842" s="4">
        <v>3</v>
      </c>
      <c r="I842" s="2">
        <v>7.7910000000000004</v>
      </c>
      <c r="J842" s="2">
        <v>163.61099999999999</v>
      </c>
      <c r="K842" s="12">
        <v>43511</v>
      </c>
      <c r="L842" s="5">
        <v>0.63958333333333328</v>
      </c>
      <c r="M842" t="s">
        <v>28</v>
      </c>
      <c r="N842" s="2">
        <v>155.82</v>
      </c>
      <c r="O842" s="2">
        <v>7.7910000000000004</v>
      </c>
      <c r="P842" s="3">
        <v>7.9</v>
      </c>
      <c r="Q842" s="4">
        <f>MONTH(Tabla1[[#This Row],[Fecha]])</f>
        <v>2</v>
      </c>
    </row>
    <row r="843" spans="1:17" x14ac:dyDescent="0.25">
      <c r="A843" t="s">
        <v>876</v>
      </c>
      <c r="B843" t="s">
        <v>41</v>
      </c>
      <c r="C843" t="s">
        <v>42</v>
      </c>
      <c r="D843" t="s">
        <v>26</v>
      </c>
      <c r="E843" t="s">
        <v>30</v>
      </c>
      <c r="F843" t="s">
        <v>27</v>
      </c>
      <c r="G843" s="2">
        <v>60.3</v>
      </c>
      <c r="H843" s="4">
        <v>1</v>
      </c>
      <c r="I843" s="2">
        <v>3.0150000000000001</v>
      </c>
      <c r="J843" s="2">
        <v>63.314999999999998</v>
      </c>
      <c r="K843" s="12">
        <v>43524</v>
      </c>
      <c r="L843" s="5">
        <v>0.73472222222222217</v>
      </c>
      <c r="M843" t="s">
        <v>28</v>
      </c>
      <c r="N843" s="2">
        <v>60.3</v>
      </c>
      <c r="O843" s="2">
        <v>3.0150000000000001</v>
      </c>
      <c r="P843" s="3">
        <v>6</v>
      </c>
      <c r="Q843" s="4">
        <f>MONTH(Tabla1[[#This Row],[Fecha]])</f>
        <v>2</v>
      </c>
    </row>
    <row r="844" spans="1:17" x14ac:dyDescent="0.25">
      <c r="A844" t="s">
        <v>877</v>
      </c>
      <c r="B844" t="s">
        <v>17</v>
      </c>
      <c r="C844" t="s">
        <v>18</v>
      </c>
      <c r="D844" t="s">
        <v>19</v>
      </c>
      <c r="E844" t="s">
        <v>20</v>
      </c>
      <c r="F844" t="s">
        <v>35</v>
      </c>
      <c r="G844" s="2">
        <v>39.47</v>
      </c>
      <c r="H844" s="4">
        <v>2</v>
      </c>
      <c r="I844" s="2">
        <v>3.9470000000000001</v>
      </c>
      <c r="J844" s="2">
        <v>82.887</v>
      </c>
      <c r="K844" s="12">
        <v>43526</v>
      </c>
      <c r="L844" s="5">
        <v>0.6777777777777777</v>
      </c>
      <c r="M844" t="s">
        <v>32</v>
      </c>
      <c r="N844" s="2">
        <v>78.94</v>
      </c>
      <c r="O844" s="2">
        <v>3.9470000000000001</v>
      </c>
      <c r="P844" s="3">
        <v>5</v>
      </c>
      <c r="Q844" s="4">
        <f>MONTH(Tabla1[[#This Row],[Fecha]])</f>
        <v>3</v>
      </c>
    </row>
    <row r="845" spans="1:17" x14ac:dyDescent="0.25">
      <c r="A845" t="s">
        <v>878</v>
      </c>
      <c r="B845" t="s">
        <v>24</v>
      </c>
      <c r="C845" t="s">
        <v>25</v>
      </c>
      <c r="D845" t="s">
        <v>19</v>
      </c>
      <c r="E845" t="s">
        <v>20</v>
      </c>
      <c r="F845" t="s">
        <v>43</v>
      </c>
      <c r="G845" s="2">
        <v>14.87</v>
      </c>
      <c r="H845" s="4">
        <v>2</v>
      </c>
      <c r="I845" s="2">
        <v>1.4870000000000001</v>
      </c>
      <c r="J845" s="2">
        <v>31.227</v>
      </c>
      <c r="K845" s="12">
        <v>43509</v>
      </c>
      <c r="L845" s="5">
        <v>0.76041666666666663</v>
      </c>
      <c r="M845" t="s">
        <v>32</v>
      </c>
      <c r="N845" s="2">
        <v>29.74</v>
      </c>
      <c r="O845" s="2">
        <v>1.4870000000000001</v>
      </c>
      <c r="P845" s="3">
        <v>8.9</v>
      </c>
      <c r="Q845" s="4">
        <f>MONTH(Tabla1[[#This Row],[Fecha]])</f>
        <v>2</v>
      </c>
    </row>
    <row r="846" spans="1:17" x14ac:dyDescent="0.25">
      <c r="A846" t="s">
        <v>879</v>
      </c>
      <c r="B846" t="s">
        <v>17</v>
      </c>
      <c r="C846" t="s">
        <v>18</v>
      </c>
      <c r="D846" t="s">
        <v>26</v>
      </c>
      <c r="E846" t="s">
        <v>30</v>
      </c>
      <c r="F846" t="s">
        <v>45</v>
      </c>
      <c r="G846" s="2">
        <v>21.32</v>
      </c>
      <c r="H846" s="4">
        <v>1</v>
      </c>
      <c r="I846" s="2">
        <v>1.0660000000000001</v>
      </c>
      <c r="J846" s="2">
        <v>22.385999999999999</v>
      </c>
      <c r="K846" s="12">
        <v>43491</v>
      </c>
      <c r="L846" s="5">
        <v>0.52986111111111112</v>
      </c>
      <c r="M846" t="s">
        <v>28</v>
      </c>
      <c r="N846" s="2">
        <v>21.32</v>
      </c>
      <c r="O846" s="2">
        <v>1.0660000000000001</v>
      </c>
      <c r="P846" s="3">
        <v>5.9</v>
      </c>
      <c r="Q846" s="4">
        <f>MONTH(Tabla1[[#This Row],[Fecha]])</f>
        <v>1</v>
      </c>
    </row>
    <row r="847" spans="1:17" x14ac:dyDescent="0.25">
      <c r="A847" t="s">
        <v>880</v>
      </c>
      <c r="B847" t="s">
        <v>17</v>
      </c>
      <c r="C847" t="s">
        <v>18</v>
      </c>
      <c r="D847" t="s">
        <v>19</v>
      </c>
      <c r="E847" t="s">
        <v>30</v>
      </c>
      <c r="F847" t="s">
        <v>27</v>
      </c>
      <c r="G847" s="2">
        <v>93.78</v>
      </c>
      <c r="H847" s="4">
        <v>3</v>
      </c>
      <c r="I847" s="2">
        <v>14.067000000000002</v>
      </c>
      <c r="J847" s="2">
        <v>295.40699999999998</v>
      </c>
      <c r="K847" s="12">
        <v>43495</v>
      </c>
      <c r="L847" s="5">
        <v>0.48055555555555557</v>
      </c>
      <c r="M847" t="s">
        <v>32</v>
      </c>
      <c r="N847" s="2">
        <v>281.33999999999997</v>
      </c>
      <c r="O847" s="2">
        <v>14.067</v>
      </c>
      <c r="P847" s="3">
        <v>5.9</v>
      </c>
      <c r="Q847" s="4">
        <f>MONTH(Tabla1[[#This Row],[Fecha]])</f>
        <v>1</v>
      </c>
    </row>
    <row r="848" spans="1:17" x14ac:dyDescent="0.25">
      <c r="A848" t="s">
        <v>881</v>
      </c>
      <c r="B848" t="s">
        <v>17</v>
      </c>
      <c r="C848" t="s">
        <v>18</v>
      </c>
      <c r="D848" t="s">
        <v>19</v>
      </c>
      <c r="E848" t="s">
        <v>30</v>
      </c>
      <c r="F848" t="s">
        <v>27</v>
      </c>
      <c r="G848" s="2">
        <v>73.260000000000005</v>
      </c>
      <c r="H848" s="4">
        <v>1</v>
      </c>
      <c r="I848" s="2">
        <v>3.6630000000000003</v>
      </c>
      <c r="J848" s="2">
        <v>76.923000000000002</v>
      </c>
      <c r="K848" s="12">
        <v>43492</v>
      </c>
      <c r="L848" s="5">
        <v>0.75555555555555554</v>
      </c>
      <c r="M848" t="s">
        <v>22</v>
      </c>
      <c r="N848" s="2">
        <v>73.260000000000005</v>
      </c>
      <c r="O848" s="2">
        <v>3.6629999999999998</v>
      </c>
      <c r="P848" s="3">
        <v>9.6999999999999993</v>
      </c>
      <c r="Q848" s="4">
        <f>MONTH(Tabla1[[#This Row],[Fecha]])</f>
        <v>1</v>
      </c>
    </row>
    <row r="849" spans="1:17" x14ac:dyDescent="0.25">
      <c r="A849" t="s">
        <v>882</v>
      </c>
      <c r="B849" t="s">
        <v>24</v>
      </c>
      <c r="C849" t="s">
        <v>25</v>
      </c>
      <c r="D849" t="s">
        <v>26</v>
      </c>
      <c r="E849" t="s">
        <v>20</v>
      </c>
      <c r="F849" t="s">
        <v>35</v>
      </c>
      <c r="G849" s="2">
        <v>22.38</v>
      </c>
      <c r="H849" s="4">
        <v>1</v>
      </c>
      <c r="I849" s="2">
        <v>1.119</v>
      </c>
      <c r="J849" s="2">
        <v>23.498999999999999</v>
      </c>
      <c r="K849" s="12">
        <v>43495</v>
      </c>
      <c r="L849" s="5">
        <v>0.71388888888888891</v>
      </c>
      <c r="M849" t="s">
        <v>32</v>
      </c>
      <c r="N849" s="2">
        <v>22.38</v>
      </c>
      <c r="O849" s="2">
        <v>1.119</v>
      </c>
      <c r="P849" s="3">
        <v>8.6</v>
      </c>
      <c r="Q849" s="4">
        <f>MONTH(Tabla1[[#This Row],[Fecha]])</f>
        <v>1</v>
      </c>
    </row>
    <row r="850" spans="1:17" x14ac:dyDescent="0.25">
      <c r="A850" t="s">
        <v>883</v>
      </c>
      <c r="B850" t="s">
        <v>24</v>
      </c>
      <c r="C850" t="s">
        <v>25</v>
      </c>
      <c r="D850" t="s">
        <v>19</v>
      </c>
      <c r="E850" t="s">
        <v>20</v>
      </c>
      <c r="F850" t="s">
        <v>43</v>
      </c>
      <c r="G850" s="2">
        <v>72.88</v>
      </c>
      <c r="H850" s="4">
        <v>9</v>
      </c>
      <c r="I850" s="2">
        <v>32.795999999999999</v>
      </c>
      <c r="J850" s="2">
        <v>688.71600000000001</v>
      </c>
      <c r="K850" s="12">
        <v>43473</v>
      </c>
      <c r="L850" s="5">
        <v>0.81805555555555554</v>
      </c>
      <c r="M850" t="s">
        <v>28</v>
      </c>
      <c r="N850" s="2">
        <v>655.92</v>
      </c>
      <c r="O850" s="2">
        <v>32.795999999999999</v>
      </c>
      <c r="P850" s="3">
        <v>4</v>
      </c>
      <c r="Q850" s="4">
        <f>MONTH(Tabla1[[#This Row],[Fecha]])</f>
        <v>1</v>
      </c>
    </row>
    <row r="851" spans="1:17" x14ac:dyDescent="0.25">
      <c r="A851" t="s">
        <v>884</v>
      </c>
      <c r="B851" t="s">
        <v>17</v>
      </c>
      <c r="C851" t="s">
        <v>18</v>
      </c>
      <c r="D851" t="s">
        <v>26</v>
      </c>
      <c r="E851" t="s">
        <v>20</v>
      </c>
      <c r="F851" t="s">
        <v>45</v>
      </c>
      <c r="G851" s="2">
        <v>99.1</v>
      </c>
      <c r="H851" s="4">
        <v>6</v>
      </c>
      <c r="I851" s="2">
        <v>29.729999999999997</v>
      </c>
      <c r="J851" s="2">
        <v>624.33000000000004</v>
      </c>
      <c r="K851" s="12">
        <v>43484</v>
      </c>
      <c r="L851" s="5">
        <v>0.5493055555555556</v>
      </c>
      <c r="M851" t="s">
        <v>28</v>
      </c>
      <c r="N851" s="2">
        <v>594.6</v>
      </c>
      <c r="O851" s="2">
        <v>29.73</v>
      </c>
      <c r="P851" s="3">
        <v>4.2</v>
      </c>
      <c r="Q851" s="4">
        <f>MONTH(Tabla1[[#This Row],[Fecha]])</f>
        <v>1</v>
      </c>
    </row>
    <row r="852" spans="1:17" x14ac:dyDescent="0.25">
      <c r="A852" t="s">
        <v>885</v>
      </c>
      <c r="B852" t="s">
        <v>17</v>
      </c>
      <c r="C852" t="s">
        <v>18</v>
      </c>
      <c r="D852" t="s">
        <v>26</v>
      </c>
      <c r="E852" t="s">
        <v>30</v>
      </c>
      <c r="F852" t="s">
        <v>45</v>
      </c>
      <c r="G852" s="2">
        <v>74.099999999999994</v>
      </c>
      <c r="H852" s="4">
        <v>1</v>
      </c>
      <c r="I852" s="2">
        <v>3.7050000000000001</v>
      </c>
      <c r="J852" s="2">
        <v>77.805000000000007</v>
      </c>
      <c r="K852" s="12">
        <v>43490</v>
      </c>
      <c r="L852" s="5">
        <v>0.46180555555555558</v>
      </c>
      <c r="M852" t="s">
        <v>28</v>
      </c>
      <c r="N852" s="2">
        <v>74.099999999999994</v>
      </c>
      <c r="O852" s="2">
        <v>3.7050000000000001</v>
      </c>
      <c r="P852" s="3">
        <v>9.1999999999999993</v>
      </c>
      <c r="Q852" s="4">
        <f>MONTH(Tabla1[[#This Row],[Fecha]])</f>
        <v>1</v>
      </c>
    </row>
    <row r="853" spans="1:17" x14ac:dyDescent="0.25">
      <c r="A853" t="s">
        <v>886</v>
      </c>
      <c r="B853" t="s">
        <v>17</v>
      </c>
      <c r="C853" t="s">
        <v>18</v>
      </c>
      <c r="D853" t="s">
        <v>26</v>
      </c>
      <c r="E853" t="s">
        <v>20</v>
      </c>
      <c r="F853" t="s">
        <v>45</v>
      </c>
      <c r="G853" s="2">
        <v>98.48</v>
      </c>
      <c r="H853" s="4">
        <v>2</v>
      </c>
      <c r="I853" s="2">
        <v>9.8480000000000008</v>
      </c>
      <c r="J853" s="2">
        <v>206.80799999999999</v>
      </c>
      <c r="K853" s="12">
        <v>43515</v>
      </c>
      <c r="L853" s="5">
        <v>0.42499999999999999</v>
      </c>
      <c r="M853" t="s">
        <v>22</v>
      </c>
      <c r="N853" s="2">
        <v>196.96</v>
      </c>
      <c r="O853" s="2">
        <v>9.8480000000000008</v>
      </c>
      <c r="P853" s="3">
        <v>9.1999999999999993</v>
      </c>
      <c r="Q853" s="4">
        <f>MONTH(Tabla1[[#This Row],[Fecha]])</f>
        <v>2</v>
      </c>
    </row>
    <row r="854" spans="1:17" x14ac:dyDescent="0.25">
      <c r="A854" t="s">
        <v>887</v>
      </c>
      <c r="B854" t="s">
        <v>24</v>
      </c>
      <c r="C854" t="s">
        <v>25</v>
      </c>
      <c r="D854" t="s">
        <v>26</v>
      </c>
      <c r="E854" t="s">
        <v>30</v>
      </c>
      <c r="F854" t="s">
        <v>21</v>
      </c>
      <c r="G854" s="2">
        <v>53.19</v>
      </c>
      <c r="H854" s="4">
        <v>7</v>
      </c>
      <c r="I854" s="2">
        <v>18.616499999999998</v>
      </c>
      <c r="J854" s="2">
        <v>390.94650000000001</v>
      </c>
      <c r="K854" s="12">
        <v>43479</v>
      </c>
      <c r="L854" s="5">
        <v>0.65416666666666667</v>
      </c>
      <c r="M854" t="s">
        <v>22</v>
      </c>
      <c r="N854" s="2">
        <v>372.33</v>
      </c>
      <c r="O854" s="2">
        <v>18.616499999999998</v>
      </c>
      <c r="P854" s="3">
        <v>5</v>
      </c>
      <c r="Q854" s="4">
        <f>MONTH(Tabla1[[#This Row],[Fecha]])</f>
        <v>1</v>
      </c>
    </row>
    <row r="855" spans="1:17" x14ac:dyDescent="0.25">
      <c r="A855" t="s">
        <v>888</v>
      </c>
      <c r="B855" t="s">
        <v>41</v>
      </c>
      <c r="C855" t="s">
        <v>42</v>
      </c>
      <c r="D855" t="s">
        <v>26</v>
      </c>
      <c r="E855" t="s">
        <v>20</v>
      </c>
      <c r="F855" t="s">
        <v>27</v>
      </c>
      <c r="G855" s="2">
        <v>52.79</v>
      </c>
      <c r="H855" s="4">
        <v>10</v>
      </c>
      <c r="I855" s="2">
        <v>26.395</v>
      </c>
      <c r="J855" s="2">
        <v>554.29499999999996</v>
      </c>
      <c r="K855" s="12">
        <v>43521</v>
      </c>
      <c r="L855" s="5">
        <v>0.49861111111111112</v>
      </c>
      <c r="M855" t="s">
        <v>22</v>
      </c>
      <c r="N855" s="2">
        <v>527.9</v>
      </c>
      <c r="O855" s="2">
        <v>26.395</v>
      </c>
      <c r="P855" s="3">
        <v>10</v>
      </c>
      <c r="Q855" s="4">
        <f>MONTH(Tabla1[[#This Row],[Fecha]])</f>
        <v>2</v>
      </c>
    </row>
    <row r="856" spans="1:17" x14ac:dyDescent="0.25">
      <c r="A856" t="s">
        <v>889</v>
      </c>
      <c r="B856" t="s">
        <v>17</v>
      </c>
      <c r="C856" t="s">
        <v>18</v>
      </c>
      <c r="D856" t="s">
        <v>19</v>
      </c>
      <c r="E856" t="s">
        <v>20</v>
      </c>
      <c r="F856" t="s">
        <v>21</v>
      </c>
      <c r="G856" s="2">
        <v>95.95</v>
      </c>
      <c r="H856" s="4">
        <v>5</v>
      </c>
      <c r="I856" s="2">
        <v>23.987500000000001</v>
      </c>
      <c r="J856" s="2">
        <v>503.73750000000001</v>
      </c>
      <c r="K856" s="12">
        <v>43488</v>
      </c>
      <c r="L856" s="5">
        <v>0.59791666666666665</v>
      </c>
      <c r="M856" t="s">
        <v>22</v>
      </c>
      <c r="N856" s="2">
        <v>479.75</v>
      </c>
      <c r="O856" s="2">
        <v>23.987500000000001</v>
      </c>
      <c r="P856" s="3">
        <v>8.8000000000000007</v>
      </c>
      <c r="Q856" s="4">
        <f>MONTH(Tabla1[[#This Row],[Fecha]])</f>
        <v>1</v>
      </c>
    </row>
    <row r="857" spans="1:17" x14ac:dyDescent="0.25">
      <c r="A857" t="s">
        <v>890</v>
      </c>
      <c r="B857" t="s">
        <v>41</v>
      </c>
      <c r="C857" t="s">
        <v>42</v>
      </c>
      <c r="D857" t="s">
        <v>26</v>
      </c>
      <c r="E857" t="s">
        <v>20</v>
      </c>
      <c r="F857" t="s">
        <v>45</v>
      </c>
      <c r="G857" s="2">
        <v>36.51</v>
      </c>
      <c r="H857" s="4">
        <v>9</v>
      </c>
      <c r="I857" s="2">
        <v>16.429500000000001</v>
      </c>
      <c r="J857" s="2">
        <v>345.01949999999999</v>
      </c>
      <c r="K857" s="12">
        <v>43512</v>
      </c>
      <c r="L857" s="5">
        <v>0.45277777777777778</v>
      </c>
      <c r="M857" t="s">
        <v>28</v>
      </c>
      <c r="N857" s="2">
        <v>328.59</v>
      </c>
      <c r="O857" s="2">
        <v>16.429500000000001</v>
      </c>
      <c r="P857" s="3">
        <v>4.2</v>
      </c>
      <c r="Q857" s="4">
        <f>MONTH(Tabla1[[#This Row],[Fecha]])</f>
        <v>2</v>
      </c>
    </row>
    <row r="858" spans="1:17" x14ac:dyDescent="0.25">
      <c r="A858" t="s">
        <v>891</v>
      </c>
      <c r="B858" t="s">
        <v>41</v>
      </c>
      <c r="C858" t="s">
        <v>42</v>
      </c>
      <c r="D858" t="s">
        <v>26</v>
      </c>
      <c r="E858" t="s">
        <v>30</v>
      </c>
      <c r="F858" t="s">
        <v>43</v>
      </c>
      <c r="G858" s="2">
        <v>21.12</v>
      </c>
      <c r="H858" s="4">
        <v>8</v>
      </c>
      <c r="I858" s="2">
        <v>8.4480000000000004</v>
      </c>
      <c r="J858" s="2">
        <v>177.40799999999999</v>
      </c>
      <c r="K858" s="12">
        <v>43466</v>
      </c>
      <c r="L858" s="5">
        <v>0.81319444444444444</v>
      </c>
      <c r="M858" t="s">
        <v>28</v>
      </c>
      <c r="N858" s="2">
        <v>168.96</v>
      </c>
      <c r="O858" s="2">
        <v>8.4480000000000004</v>
      </c>
      <c r="P858" s="3">
        <v>6.3</v>
      </c>
      <c r="Q858" s="4">
        <f>MONTH(Tabla1[[#This Row],[Fecha]])</f>
        <v>1</v>
      </c>
    </row>
    <row r="859" spans="1:17" x14ac:dyDescent="0.25">
      <c r="A859" t="s">
        <v>892</v>
      </c>
      <c r="B859" t="s">
        <v>17</v>
      </c>
      <c r="C859" t="s">
        <v>18</v>
      </c>
      <c r="D859" t="s">
        <v>19</v>
      </c>
      <c r="E859" t="s">
        <v>20</v>
      </c>
      <c r="F859" t="s">
        <v>31</v>
      </c>
      <c r="G859" s="2">
        <v>28.31</v>
      </c>
      <c r="H859" s="4">
        <v>4</v>
      </c>
      <c r="I859" s="2">
        <v>5.6619999999999999</v>
      </c>
      <c r="J859" s="2">
        <v>118.902</v>
      </c>
      <c r="K859" s="12">
        <v>43531</v>
      </c>
      <c r="L859" s="5">
        <v>0.77430555555555547</v>
      </c>
      <c r="M859" t="s">
        <v>28</v>
      </c>
      <c r="N859" s="2">
        <v>113.24</v>
      </c>
      <c r="O859" s="2">
        <v>5.6619999999999999</v>
      </c>
      <c r="P859" s="3">
        <v>8.1999999999999993</v>
      </c>
      <c r="Q859" s="4">
        <f>MONTH(Tabla1[[#This Row],[Fecha]])</f>
        <v>3</v>
      </c>
    </row>
    <row r="860" spans="1:17" x14ac:dyDescent="0.25">
      <c r="A860" t="s">
        <v>893</v>
      </c>
      <c r="B860" t="s">
        <v>41</v>
      </c>
      <c r="C860" t="s">
        <v>42</v>
      </c>
      <c r="D860" t="s">
        <v>26</v>
      </c>
      <c r="E860" t="s">
        <v>30</v>
      </c>
      <c r="F860" t="s">
        <v>21</v>
      </c>
      <c r="G860" s="2">
        <v>57.59</v>
      </c>
      <c r="H860" s="4">
        <v>6</v>
      </c>
      <c r="I860" s="2">
        <v>17.277000000000001</v>
      </c>
      <c r="J860" s="2">
        <v>362.81700000000001</v>
      </c>
      <c r="K860" s="12">
        <v>43511</v>
      </c>
      <c r="L860" s="5">
        <v>0.57708333333333328</v>
      </c>
      <c r="M860" t="s">
        <v>28</v>
      </c>
      <c r="N860" s="2">
        <v>345.54</v>
      </c>
      <c r="O860" s="2">
        <v>17.277000000000001</v>
      </c>
      <c r="P860" s="3">
        <v>5.0999999999999996</v>
      </c>
      <c r="Q860" s="4">
        <f>MONTH(Tabla1[[#This Row],[Fecha]])</f>
        <v>2</v>
      </c>
    </row>
    <row r="861" spans="1:17" x14ac:dyDescent="0.25">
      <c r="A861" t="s">
        <v>894</v>
      </c>
      <c r="B861" t="s">
        <v>17</v>
      </c>
      <c r="C861" t="s">
        <v>18</v>
      </c>
      <c r="D861" t="s">
        <v>19</v>
      </c>
      <c r="E861" t="s">
        <v>20</v>
      </c>
      <c r="F861" t="s">
        <v>43</v>
      </c>
      <c r="G861" s="2">
        <v>47.63</v>
      </c>
      <c r="H861" s="4">
        <v>9</v>
      </c>
      <c r="I861" s="2">
        <v>21.433500000000002</v>
      </c>
      <c r="J861" s="2">
        <v>450.1035</v>
      </c>
      <c r="K861" s="12">
        <v>43488</v>
      </c>
      <c r="L861" s="5">
        <v>0.52430555555555558</v>
      </c>
      <c r="M861" t="s">
        <v>28</v>
      </c>
      <c r="N861" s="2">
        <v>428.67</v>
      </c>
      <c r="O861" s="2">
        <v>21.433499999999999</v>
      </c>
      <c r="P861" s="3">
        <v>5</v>
      </c>
      <c r="Q861" s="4">
        <f>MONTH(Tabla1[[#This Row],[Fecha]])</f>
        <v>1</v>
      </c>
    </row>
    <row r="862" spans="1:17" x14ac:dyDescent="0.25">
      <c r="A862" t="s">
        <v>895</v>
      </c>
      <c r="B862" t="s">
        <v>24</v>
      </c>
      <c r="C862" t="s">
        <v>25</v>
      </c>
      <c r="D862" t="s">
        <v>19</v>
      </c>
      <c r="E862" t="s">
        <v>20</v>
      </c>
      <c r="F862" t="s">
        <v>31</v>
      </c>
      <c r="G862" s="2">
        <v>86.27</v>
      </c>
      <c r="H862" s="4">
        <v>1</v>
      </c>
      <c r="I862" s="2">
        <v>4.3135000000000003</v>
      </c>
      <c r="J862" s="2">
        <v>90.583500000000001</v>
      </c>
      <c r="K862" s="12">
        <v>43516</v>
      </c>
      <c r="L862" s="5">
        <v>0.55833333333333335</v>
      </c>
      <c r="M862" t="s">
        <v>22</v>
      </c>
      <c r="N862" s="2">
        <v>86.27</v>
      </c>
      <c r="O862" s="2">
        <v>4.3135000000000003</v>
      </c>
      <c r="P862" s="3">
        <v>7</v>
      </c>
      <c r="Q862" s="4">
        <f>MONTH(Tabla1[[#This Row],[Fecha]])</f>
        <v>2</v>
      </c>
    </row>
    <row r="863" spans="1:17" x14ac:dyDescent="0.25">
      <c r="A863" t="s">
        <v>896</v>
      </c>
      <c r="B863" t="s">
        <v>17</v>
      </c>
      <c r="C863" t="s">
        <v>18</v>
      </c>
      <c r="D863" t="s">
        <v>19</v>
      </c>
      <c r="E863" t="s">
        <v>30</v>
      </c>
      <c r="F863" t="s">
        <v>35</v>
      </c>
      <c r="G863" s="2">
        <v>12.76</v>
      </c>
      <c r="H863" s="4">
        <v>2</v>
      </c>
      <c r="I863" s="2">
        <v>1.276</v>
      </c>
      <c r="J863" s="2">
        <v>26.795999999999999</v>
      </c>
      <c r="K863" s="12">
        <v>43473</v>
      </c>
      <c r="L863" s="5">
        <v>0.75416666666666676</v>
      </c>
      <c r="M863" t="s">
        <v>22</v>
      </c>
      <c r="N863" s="2">
        <v>25.52</v>
      </c>
      <c r="O863" s="2">
        <v>1.276</v>
      </c>
      <c r="P863" s="3">
        <v>7.8</v>
      </c>
      <c r="Q863" s="4">
        <f>MONTH(Tabla1[[#This Row],[Fecha]])</f>
        <v>1</v>
      </c>
    </row>
    <row r="864" spans="1:17" x14ac:dyDescent="0.25">
      <c r="A864" t="s">
        <v>897</v>
      </c>
      <c r="B864" t="s">
        <v>41</v>
      </c>
      <c r="C864" t="s">
        <v>42</v>
      </c>
      <c r="D864" t="s">
        <v>26</v>
      </c>
      <c r="E864" t="s">
        <v>20</v>
      </c>
      <c r="F864" t="s">
        <v>31</v>
      </c>
      <c r="G864" s="2">
        <v>11.28</v>
      </c>
      <c r="H864" s="4">
        <v>9</v>
      </c>
      <c r="I864" s="2">
        <v>5.0760000000000005</v>
      </c>
      <c r="J864" s="2">
        <v>106.596</v>
      </c>
      <c r="K864" s="12">
        <v>43541</v>
      </c>
      <c r="L864" s="5">
        <v>0.49652777777777773</v>
      </c>
      <c r="M864" t="s">
        <v>32</v>
      </c>
      <c r="N864" s="2">
        <v>101.52</v>
      </c>
      <c r="O864" s="2">
        <v>5.0759999999999996</v>
      </c>
      <c r="P864" s="3">
        <v>4.3</v>
      </c>
      <c r="Q864" s="4">
        <f>MONTH(Tabla1[[#This Row],[Fecha]])</f>
        <v>3</v>
      </c>
    </row>
    <row r="865" spans="1:17" x14ac:dyDescent="0.25">
      <c r="A865" t="s">
        <v>898</v>
      </c>
      <c r="B865" t="s">
        <v>41</v>
      </c>
      <c r="C865" t="s">
        <v>42</v>
      </c>
      <c r="D865" t="s">
        <v>26</v>
      </c>
      <c r="E865" t="s">
        <v>20</v>
      </c>
      <c r="F865" t="s">
        <v>31</v>
      </c>
      <c r="G865" s="2">
        <v>51.07</v>
      </c>
      <c r="H865" s="4">
        <v>7</v>
      </c>
      <c r="I865" s="2">
        <v>17.874500000000001</v>
      </c>
      <c r="J865" s="2">
        <v>375.36450000000002</v>
      </c>
      <c r="K865" s="12">
        <v>43477</v>
      </c>
      <c r="L865" s="5">
        <v>0.48749999999999999</v>
      </c>
      <c r="M865" t="s">
        <v>28</v>
      </c>
      <c r="N865" s="2">
        <v>357.49</v>
      </c>
      <c r="O865" s="2">
        <v>17.874500000000001</v>
      </c>
      <c r="P865" s="3">
        <v>7</v>
      </c>
      <c r="Q865" s="4">
        <f>MONTH(Tabla1[[#This Row],[Fecha]])</f>
        <v>1</v>
      </c>
    </row>
    <row r="866" spans="1:17" x14ac:dyDescent="0.25">
      <c r="A866" t="s">
        <v>899</v>
      </c>
      <c r="B866" t="s">
        <v>17</v>
      </c>
      <c r="C866" t="s">
        <v>18</v>
      </c>
      <c r="D866" t="s">
        <v>19</v>
      </c>
      <c r="E866" t="s">
        <v>20</v>
      </c>
      <c r="F866" t="s">
        <v>27</v>
      </c>
      <c r="G866" s="2">
        <v>79.59</v>
      </c>
      <c r="H866" s="4">
        <v>3</v>
      </c>
      <c r="I866" s="2">
        <v>11.938500000000001</v>
      </c>
      <c r="J866" s="2">
        <v>250.70849999999999</v>
      </c>
      <c r="K866" s="12">
        <v>43473</v>
      </c>
      <c r="L866" s="5">
        <v>0.60416666666666663</v>
      </c>
      <c r="M866" t="s">
        <v>28</v>
      </c>
      <c r="N866" s="2">
        <v>238.77</v>
      </c>
      <c r="O866" s="2">
        <v>11.938499999999999</v>
      </c>
      <c r="P866" s="3">
        <v>6.6</v>
      </c>
      <c r="Q866" s="4">
        <f>MONTH(Tabla1[[#This Row],[Fecha]])</f>
        <v>1</v>
      </c>
    </row>
    <row r="867" spans="1:17" x14ac:dyDescent="0.25">
      <c r="A867" t="s">
        <v>900</v>
      </c>
      <c r="B867" t="s">
        <v>24</v>
      </c>
      <c r="C867" t="s">
        <v>25</v>
      </c>
      <c r="D867" t="s">
        <v>19</v>
      </c>
      <c r="E867" t="s">
        <v>30</v>
      </c>
      <c r="F867" t="s">
        <v>21</v>
      </c>
      <c r="G867" s="2">
        <v>33.81</v>
      </c>
      <c r="H867" s="4">
        <v>3</v>
      </c>
      <c r="I867" s="2">
        <v>5.0715000000000003</v>
      </c>
      <c r="J867" s="2">
        <v>106.50149999999999</v>
      </c>
      <c r="K867" s="12">
        <v>43491</v>
      </c>
      <c r="L867" s="5">
        <v>0.63263888888888886</v>
      </c>
      <c r="M867" t="s">
        <v>22</v>
      </c>
      <c r="N867" s="2">
        <v>101.43</v>
      </c>
      <c r="O867" s="2">
        <v>5.0715000000000003</v>
      </c>
      <c r="P867" s="3">
        <v>7.3</v>
      </c>
      <c r="Q867" s="4">
        <f>MONTH(Tabla1[[#This Row],[Fecha]])</f>
        <v>1</v>
      </c>
    </row>
    <row r="868" spans="1:17" x14ac:dyDescent="0.25">
      <c r="A868" t="s">
        <v>901</v>
      </c>
      <c r="B868" t="s">
        <v>41</v>
      </c>
      <c r="C868" t="s">
        <v>42</v>
      </c>
      <c r="D868" t="s">
        <v>19</v>
      </c>
      <c r="E868" t="s">
        <v>30</v>
      </c>
      <c r="F868" t="s">
        <v>35</v>
      </c>
      <c r="G868" s="2">
        <v>90.53</v>
      </c>
      <c r="H868" s="4">
        <v>8</v>
      </c>
      <c r="I868" s="2">
        <v>36.212000000000003</v>
      </c>
      <c r="J868" s="2">
        <v>760.452</v>
      </c>
      <c r="K868" s="12">
        <v>43539</v>
      </c>
      <c r="L868" s="5">
        <v>0.6166666666666667</v>
      </c>
      <c r="M868" t="s">
        <v>32</v>
      </c>
      <c r="N868" s="2">
        <v>724.24</v>
      </c>
      <c r="O868" s="2">
        <v>36.212000000000003</v>
      </c>
      <c r="P868" s="3">
        <v>6.5</v>
      </c>
      <c r="Q868" s="4">
        <f>MONTH(Tabla1[[#This Row],[Fecha]])</f>
        <v>3</v>
      </c>
    </row>
    <row r="869" spans="1:17" x14ac:dyDescent="0.25">
      <c r="A869" t="s">
        <v>902</v>
      </c>
      <c r="B869" t="s">
        <v>24</v>
      </c>
      <c r="C869" t="s">
        <v>25</v>
      </c>
      <c r="D869" t="s">
        <v>19</v>
      </c>
      <c r="E869" t="s">
        <v>20</v>
      </c>
      <c r="F869" t="s">
        <v>21</v>
      </c>
      <c r="G869" s="2">
        <v>62.82</v>
      </c>
      <c r="H869" s="4">
        <v>2</v>
      </c>
      <c r="I869" s="2">
        <v>6.282</v>
      </c>
      <c r="J869" s="2">
        <v>131.922</v>
      </c>
      <c r="K869" s="12">
        <v>43482</v>
      </c>
      <c r="L869" s="5">
        <v>0.52500000000000002</v>
      </c>
      <c r="M869" t="s">
        <v>22</v>
      </c>
      <c r="N869" s="2">
        <v>125.64</v>
      </c>
      <c r="O869" s="2">
        <v>6.282</v>
      </c>
      <c r="P869" s="3">
        <v>4.9000000000000004</v>
      </c>
      <c r="Q869" s="4">
        <f>MONTH(Tabla1[[#This Row],[Fecha]])</f>
        <v>1</v>
      </c>
    </row>
    <row r="870" spans="1:17" x14ac:dyDescent="0.25">
      <c r="A870" t="s">
        <v>903</v>
      </c>
      <c r="B870" t="s">
        <v>24</v>
      </c>
      <c r="C870" t="s">
        <v>25</v>
      </c>
      <c r="D870" t="s">
        <v>19</v>
      </c>
      <c r="E870" t="s">
        <v>30</v>
      </c>
      <c r="F870" t="s">
        <v>43</v>
      </c>
      <c r="G870" s="2">
        <v>24.31</v>
      </c>
      <c r="H870" s="4">
        <v>3</v>
      </c>
      <c r="I870" s="2">
        <v>3.6464999999999996</v>
      </c>
      <c r="J870" s="2">
        <v>76.576499999999996</v>
      </c>
      <c r="K870" s="12">
        <v>43473</v>
      </c>
      <c r="L870" s="5">
        <v>0.79791666666666661</v>
      </c>
      <c r="M870" t="s">
        <v>32</v>
      </c>
      <c r="N870" s="2">
        <v>72.930000000000007</v>
      </c>
      <c r="O870" s="2">
        <v>3.6465000000000001</v>
      </c>
      <c r="P870" s="3">
        <v>4.3</v>
      </c>
      <c r="Q870" s="4">
        <f>MONTH(Tabla1[[#This Row],[Fecha]])</f>
        <v>1</v>
      </c>
    </row>
    <row r="871" spans="1:17" x14ac:dyDescent="0.25">
      <c r="A871" t="s">
        <v>904</v>
      </c>
      <c r="B871" t="s">
        <v>17</v>
      </c>
      <c r="C871" t="s">
        <v>18</v>
      </c>
      <c r="D871" t="s">
        <v>26</v>
      </c>
      <c r="E871" t="s">
        <v>30</v>
      </c>
      <c r="F871" t="s">
        <v>35</v>
      </c>
      <c r="G871" s="2">
        <v>64.59</v>
      </c>
      <c r="H871" s="4">
        <v>4</v>
      </c>
      <c r="I871" s="2">
        <v>12.918000000000001</v>
      </c>
      <c r="J871" s="2">
        <v>271.27800000000002</v>
      </c>
      <c r="K871" s="12">
        <v>43471</v>
      </c>
      <c r="L871" s="5">
        <v>0.56597222222222221</v>
      </c>
      <c r="M871" t="s">
        <v>22</v>
      </c>
      <c r="N871" s="2">
        <v>258.36</v>
      </c>
      <c r="O871" s="2">
        <v>12.917999999999999</v>
      </c>
      <c r="P871" s="3">
        <v>9.3000000000000007</v>
      </c>
      <c r="Q871" s="4">
        <f>MONTH(Tabla1[[#This Row],[Fecha]])</f>
        <v>1</v>
      </c>
    </row>
    <row r="872" spans="1:17" x14ac:dyDescent="0.25">
      <c r="A872" t="s">
        <v>905</v>
      </c>
      <c r="B872" t="s">
        <v>17</v>
      </c>
      <c r="C872" t="s">
        <v>18</v>
      </c>
      <c r="D872" t="s">
        <v>19</v>
      </c>
      <c r="E872" t="s">
        <v>30</v>
      </c>
      <c r="F872" t="s">
        <v>43</v>
      </c>
      <c r="G872" s="2">
        <v>24.82</v>
      </c>
      <c r="H872" s="4">
        <v>7</v>
      </c>
      <c r="I872" s="2">
        <v>8.6870000000000012</v>
      </c>
      <c r="J872" s="2">
        <v>182.42699999999999</v>
      </c>
      <c r="K872" s="12">
        <v>43512</v>
      </c>
      <c r="L872" s="5">
        <v>0.43958333333333338</v>
      </c>
      <c r="M872" t="s">
        <v>32</v>
      </c>
      <c r="N872" s="2">
        <v>173.74</v>
      </c>
      <c r="O872" s="2">
        <v>8.6869999999999994</v>
      </c>
      <c r="P872" s="3">
        <v>7.1</v>
      </c>
      <c r="Q872" s="4">
        <f>MONTH(Tabla1[[#This Row],[Fecha]])</f>
        <v>2</v>
      </c>
    </row>
    <row r="873" spans="1:17" x14ac:dyDescent="0.25">
      <c r="A873" t="s">
        <v>906</v>
      </c>
      <c r="B873" t="s">
        <v>24</v>
      </c>
      <c r="C873" t="s">
        <v>25</v>
      </c>
      <c r="D873" t="s">
        <v>26</v>
      </c>
      <c r="E873" t="s">
        <v>30</v>
      </c>
      <c r="F873" t="s">
        <v>45</v>
      </c>
      <c r="G873" s="2">
        <v>56.5</v>
      </c>
      <c r="H873" s="4">
        <v>1</v>
      </c>
      <c r="I873" s="2">
        <v>2.8250000000000002</v>
      </c>
      <c r="J873" s="2">
        <v>59.325000000000003</v>
      </c>
      <c r="K873" s="12">
        <v>43537</v>
      </c>
      <c r="L873" s="5">
        <v>0.65625</v>
      </c>
      <c r="M873" t="s">
        <v>22</v>
      </c>
      <c r="N873" s="2">
        <v>56.5</v>
      </c>
      <c r="O873" s="2">
        <v>2.8250000000000002</v>
      </c>
      <c r="P873" s="3">
        <v>9.6</v>
      </c>
      <c r="Q873" s="4">
        <f>MONTH(Tabla1[[#This Row],[Fecha]])</f>
        <v>3</v>
      </c>
    </row>
    <row r="874" spans="1:17" x14ac:dyDescent="0.25">
      <c r="A874" t="s">
        <v>907</v>
      </c>
      <c r="B874" t="s">
        <v>41</v>
      </c>
      <c r="C874" t="s">
        <v>42</v>
      </c>
      <c r="D874" t="s">
        <v>19</v>
      </c>
      <c r="E874" t="s">
        <v>20</v>
      </c>
      <c r="F874" t="s">
        <v>27</v>
      </c>
      <c r="G874" s="2">
        <v>21.43</v>
      </c>
      <c r="H874" s="4">
        <v>10</v>
      </c>
      <c r="I874" s="2">
        <v>10.715000000000002</v>
      </c>
      <c r="J874" s="2">
        <v>225.01499999999999</v>
      </c>
      <c r="K874" s="12">
        <v>43493</v>
      </c>
      <c r="L874" s="5">
        <v>0.49374999999999997</v>
      </c>
      <c r="M874" t="s">
        <v>28</v>
      </c>
      <c r="N874" s="2">
        <v>214.3</v>
      </c>
      <c r="O874" s="2">
        <v>10.715</v>
      </c>
      <c r="P874" s="3">
        <v>6.2</v>
      </c>
      <c r="Q874" s="4">
        <f>MONTH(Tabla1[[#This Row],[Fecha]])</f>
        <v>1</v>
      </c>
    </row>
    <row r="875" spans="1:17" x14ac:dyDescent="0.25">
      <c r="A875" t="s">
        <v>908</v>
      </c>
      <c r="B875" t="s">
        <v>17</v>
      </c>
      <c r="C875" t="s">
        <v>18</v>
      </c>
      <c r="D875" t="s">
        <v>19</v>
      </c>
      <c r="E875" t="s">
        <v>30</v>
      </c>
      <c r="F875" t="s">
        <v>35</v>
      </c>
      <c r="G875" s="2">
        <v>89.06</v>
      </c>
      <c r="H875" s="4">
        <v>6</v>
      </c>
      <c r="I875" s="2">
        <v>26.718000000000004</v>
      </c>
      <c r="J875" s="2">
        <v>561.07799999999997</v>
      </c>
      <c r="K875" s="12">
        <v>43483</v>
      </c>
      <c r="L875" s="5">
        <v>0.72638888888888886</v>
      </c>
      <c r="M875" t="s">
        <v>28</v>
      </c>
      <c r="N875" s="2">
        <v>534.36</v>
      </c>
      <c r="O875" s="2">
        <v>26.718</v>
      </c>
      <c r="P875" s="3">
        <v>9.9</v>
      </c>
      <c r="Q875" s="4">
        <f>MONTH(Tabla1[[#This Row],[Fecha]])</f>
        <v>1</v>
      </c>
    </row>
    <row r="876" spans="1:17" x14ac:dyDescent="0.25">
      <c r="A876" t="s">
        <v>909</v>
      </c>
      <c r="B876" t="s">
        <v>17</v>
      </c>
      <c r="C876" t="s">
        <v>18</v>
      </c>
      <c r="D876" t="s">
        <v>19</v>
      </c>
      <c r="E876" t="s">
        <v>30</v>
      </c>
      <c r="F876" t="s">
        <v>31</v>
      </c>
      <c r="G876" s="2">
        <v>23.29</v>
      </c>
      <c r="H876" s="4">
        <v>4</v>
      </c>
      <c r="I876" s="2">
        <v>4.6580000000000004</v>
      </c>
      <c r="J876" s="2">
        <v>97.817999999999998</v>
      </c>
      <c r="K876" s="12">
        <v>43543</v>
      </c>
      <c r="L876" s="5">
        <v>0.49444444444444446</v>
      </c>
      <c r="M876" t="s">
        <v>32</v>
      </c>
      <c r="N876" s="2">
        <v>93.16</v>
      </c>
      <c r="O876" s="2">
        <v>4.6580000000000004</v>
      </c>
      <c r="P876" s="3">
        <v>5.9</v>
      </c>
      <c r="Q876" s="4">
        <f>MONTH(Tabla1[[#This Row],[Fecha]])</f>
        <v>3</v>
      </c>
    </row>
    <row r="877" spans="1:17" x14ac:dyDescent="0.25">
      <c r="A877" t="s">
        <v>910</v>
      </c>
      <c r="B877" t="s">
        <v>24</v>
      </c>
      <c r="C877" t="s">
        <v>25</v>
      </c>
      <c r="D877" t="s">
        <v>26</v>
      </c>
      <c r="E877" t="s">
        <v>30</v>
      </c>
      <c r="F877" t="s">
        <v>31</v>
      </c>
      <c r="G877" s="2">
        <v>65.260000000000005</v>
      </c>
      <c r="H877" s="4">
        <v>8</v>
      </c>
      <c r="I877" s="2">
        <v>26.104000000000003</v>
      </c>
      <c r="J877" s="2">
        <v>548.18399999999997</v>
      </c>
      <c r="K877" s="12">
        <v>43539</v>
      </c>
      <c r="L877" s="5">
        <v>0.58611111111111114</v>
      </c>
      <c r="M877" t="s">
        <v>22</v>
      </c>
      <c r="N877" s="2">
        <v>522.08000000000004</v>
      </c>
      <c r="O877" s="2">
        <v>26.103999999999999</v>
      </c>
      <c r="P877" s="3">
        <v>6.3</v>
      </c>
      <c r="Q877" s="4">
        <f>MONTH(Tabla1[[#This Row],[Fecha]])</f>
        <v>3</v>
      </c>
    </row>
    <row r="878" spans="1:17" x14ac:dyDescent="0.25">
      <c r="A878" t="s">
        <v>911</v>
      </c>
      <c r="B878" t="s">
        <v>24</v>
      </c>
      <c r="C878" t="s">
        <v>25</v>
      </c>
      <c r="D878" t="s">
        <v>19</v>
      </c>
      <c r="E878" t="s">
        <v>30</v>
      </c>
      <c r="F878" t="s">
        <v>45</v>
      </c>
      <c r="G878" s="2">
        <v>52.35</v>
      </c>
      <c r="H878" s="4">
        <v>1</v>
      </c>
      <c r="I878" s="2">
        <v>2.6175000000000002</v>
      </c>
      <c r="J878" s="2">
        <v>54.967500000000001</v>
      </c>
      <c r="K878" s="12">
        <v>43508</v>
      </c>
      <c r="L878" s="5">
        <v>0.74236111111111114</v>
      </c>
      <c r="M878" t="s">
        <v>28</v>
      </c>
      <c r="N878" s="2">
        <v>52.35</v>
      </c>
      <c r="O878" s="2">
        <v>2.6175000000000002</v>
      </c>
      <c r="P878" s="3">
        <v>4</v>
      </c>
      <c r="Q878" s="4">
        <f>MONTH(Tabla1[[#This Row],[Fecha]])</f>
        <v>2</v>
      </c>
    </row>
    <row r="879" spans="1:17" x14ac:dyDescent="0.25">
      <c r="A879" t="s">
        <v>912</v>
      </c>
      <c r="B879" t="s">
        <v>41</v>
      </c>
      <c r="C879" t="s">
        <v>42</v>
      </c>
      <c r="D879" t="s">
        <v>19</v>
      </c>
      <c r="E879" t="s">
        <v>30</v>
      </c>
      <c r="F879" t="s">
        <v>27</v>
      </c>
      <c r="G879" s="2">
        <v>39.75</v>
      </c>
      <c r="H879" s="4">
        <v>1</v>
      </c>
      <c r="I879" s="2">
        <v>1.9875</v>
      </c>
      <c r="J879" s="2">
        <v>41.737499999999997</v>
      </c>
      <c r="K879" s="12">
        <v>43521</v>
      </c>
      <c r="L879" s="5">
        <v>0.84652777777777777</v>
      </c>
      <c r="M879" t="s">
        <v>28</v>
      </c>
      <c r="N879" s="2">
        <v>39.75</v>
      </c>
      <c r="O879" s="2">
        <v>1.9875</v>
      </c>
      <c r="P879" s="3">
        <v>6.1</v>
      </c>
      <c r="Q879" s="4">
        <f>MONTH(Tabla1[[#This Row],[Fecha]])</f>
        <v>2</v>
      </c>
    </row>
    <row r="880" spans="1:17" x14ac:dyDescent="0.25">
      <c r="A880" t="s">
        <v>913</v>
      </c>
      <c r="B880" t="s">
        <v>17</v>
      </c>
      <c r="C880" t="s">
        <v>18</v>
      </c>
      <c r="D880" t="s">
        <v>26</v>
      </c>
      <c r="E880" t="s">
        <v>20</v>
      </c>
      <c r="F880" t="s">
        <v>27</v>
      </c>
      <c r="G880" s="2">
        <v>90.02</v>
      </c>
      <c r="H880" s="4">
        <v>8</v>
      </c>
      <c r="I880" s="2">
        <v>36.008000000000003</v>
      </c>
      <c r="J880" s="2">
        <v>756.16800000000001</v>
      </c>
      <c r="K880" s="12">
        <v>43545</v>
      </c>
      <c r="L880" s="5">
        <v>0.67222222222222217</v>
      </c>
      <c r="M880" t="s">
        <v>32</v>
      </c>
      <c r="N880" s="2">
        <v>720.16</v>
      </c>
      <c r="O880" s="2">
        <v>36.008000000000003</v>
      </c>
      <c r="P880" s="3">
        <v>4.5</v>
      </c>
      <c r="Q880" s="4">
        <f>MONTH(Tabla1[[#This Row],[Fecha]])</f>
        <v>3</v>
      </c>
    </row>
    <row r="881" spans="1:17" x14ac:dyDescent="0.25">
      <c r="A881" t="s">
        <v>914</v>
      </c>
      <c r="B881" t="s">
        <v>41</v>
      </c>
      <c r="C881" t="s">
        <v>42</v>
      </c>
      <c r="D881" t="s">
        <v>19</v>
      </c>
      <c r="E881" t="s">
        <v>20</v>
      </c>
      <c r="F881" t="s">
        <v>27</v>
      </c>
      <c r="G881" s="2">
        <v>12.1</v>
      </c>
      <c r="H881" s="4">
        <v>8</v>
      </c>
      <c r="I881" s="2">
        <v>4.84</v>
      </c>
      <c r="J881" s="2">
        <v>101.64</v>
      </c>
      <c r="K881" s="12">
        <v>43484</v>
      </c>
      <c r="L881" s="5">
        <v>0.4284722222222222</v>
      </c>
      <c r="M881" t="s">
        <v>22</v>
      </c>
      <c r="N881" s="2">
        <v>96.8</v>
      </c>
      <c r="O881" s="2">
        <v>4.84</v>
      </c>
      <c r="P881" s="3">
        <v>8.6</v>
      </c>
      <c r="Q881" s="4">
        <f>MONTH(Tabla1[[#This Row],[Fecha]])</f>
        <v>1</v>
      </c>
    </row>
    <row r="882" spans="1:17" x14ac:dyDescent="0.25">
      <c r="A882" t="s">
        <v>915</v>
      </c>
      <c r="B882" t="s">
        <v>41</v>
      </c>
      <c r="C882" t="s">
        <v>42</v>
      </c>
      <c r="D882" t="s">
        <v>19</v>
      </c>
      <c r="E882" t="s">
        <v>20</v>
      </c>
      <c r="F882" t="s">
        <v>43</v>
      </c>
      <c r="G882" s="2">
        <v>33.21</v>
      </c>
      <c r="H882" s="4">
        <v>10</v>
      </c>
      <c r="I882" s="2">
        <v>16.605</v>
      </c>
      <c r="J882" s="2">
        <v>348.70499999999998</v>
      </c>
      <c r="K882" s="12">
        <v>43473</v>
      </c>
      <c r="L882" s="5">
        <v>0.60069444444444442</v>
      </c>
      <c r="M882" t="s">
        <v>22</v>
      </c>
      <c r="N882" s="2">
        <v>332.1</v>
      </c>
      <c r="O882" s="2">
        <v>16.605</v>
      </c>
      <c r="P882" s="3">
        <v>6</v>
      </c>
      <c r="Q882" s="4">
        <f>MONTH(Tabla1[[#This Row],[Fecha]])</f>
        <v>1</v>
      </c>
    </row>
    <row r="883" spans="1:17" x14ac:dyDescent="0.25">
      <c r="A883" t="s">
        <v>916</v>
      </c>
      <c r="B883" t="s">
        <v>24</v>
      </c>
      <c r="C883" t="s">
        <v>25</v>
      </c>
      <c r="D883" t="s">
        <v>19</v>
      </c>
      <c r="E883" t="s">
        <v>20</v>
      </c>
      <c r="F883" t="s">
        <v>45</v>
      </c>
      <c r="G883" s="2">
        <v>10.18</v>
      </c>
      <c r="H883" s="4">
        <v>8</v>
      </c>
      <c r="I883" s="2">
        <v>4.0720000000000001</v>
      </c>
      <c r="J883" s="2">
        <v>85.512</v>
      </c>
      <c r="K883" s="12">
        <v>43554</v>
      </c>
      <c r="L883" s="5">
        <v>0.53541666666666665</v>
      </c>
      <c r="M883" t="s">
        <v>32</v>
      </c>
      <c r="N883" s="2">
        <v>81.44</v>
      </c>
      <c r="O883" s="2">
        <v>4.0720000000000001</v>
      </c>
      <c r="P883" s="3">
        <v>9.5</v>
      </c>
      <c r="Q883" s="4">
        <f>MONTH(Tabla1[[#This Row],[Fecha]])</f>
        <v>3</v>
      </c>
    </row>
    <row r="884" spans="1:17" x14ac:dyDescent="0.25">
      <c r="A884" t="s">
        <v>917</v>
      </c>
      <c r="B884" t="s">
        <v>41</v>
      </c>
      <c r="C884" t="s">
        <v>42</v>
      </c>
      <c r="D884" t="s">
        <v>19</v>
      </c>
      <c r="E884" t="s">
        <v>30</v>
      </c>
      <c r="F884" t="s">
        <v>35</v>
      </c>
      <c r="G884" s="2">
        <v>31.99</v>
      </c>
      <c r="H884" s="4">
        <v>10</v>
      </c>
      <c r="I884" s="2">
        <v>15.994999999999999</v>
      </c>
      <c r="J884" s="2">
        <v>335.89499999999998</v>
      </c>
      <c r="K884" s="12">
        <v>43516</v>
      </c>
      <c r="L884" s="5">
        <v>0.63750000000000007</v>
      </c>
      <c r="M884" t="s">
        <v>32</v>
      </c>
      <c r="N884" s="2">
        <v>319.89999999999998</v>
      </c>
      <c r="O884" s="2">
        <v>15.994999999999999</v>
      </c>
      <c r="P884" s="3">
        <v>9.9</v>
      </c>
      <c r="Q884" s="4">
        <f>MONTH(Tabla1[[#This Row],[Fecha]])</f>
        <v>2</v>
      </c>
    </row>
    <row r="885" spans="1:17" x14ac:dyDescent="0.25">
      <c r="A885" t="s">
        <v>918</v>
      </c>
      <c r="B885" t="s">
        <v>17</v>
      </c>
      <c r="C885" t="s">
        <v>18</v>
      </c>
      <c r="D885" t="s">
        <v>19</v>
      </c>
      <c r="E885" t="s">
        <v>20</v>
      </c>
      <c r="F885" t="s">
        <v>31</v>
      </c>
      <c r="G885" s="2">
        <v>34.42</v>
      </c>
      <c r="H885" s="4">
        <v>6</v>
      </c>
      <c r="I885" s="2">
        <v>10.326000000000001</v>
      </c>
      <c r="J885" s="2">
        <v>216.846</v>
      </c>
      <c r="K885" s="12">
        <v>43554</v>
      </c>
      <c r="L885" s="5">
        <v>0.53125</v>
      </c>
      <c r="M885" t="s">
        <v>22</v>
      </c>
      <c r="N885" s="2">
        <v>206.52</v>
      </c>
      <c r="O885" s="2">
        <v>10.326000000000001</v>
      </c>
      <c r="P885" s="3">
        <v>7.5</v>
      </c>
      <c r="Q885" s="4">
        <f>MONTH(Tabla1[[#This Row],[Fecha]])</f>
        <v>3</v>
      </c>
    </row>
    <row r="886" spans="1:17" x14ac:dyDescent="0.25">
      <c r="A886" t="s">
        <v>919</v>
      </c>
      <c r="B886" t="s">
        <v>17</v>
      </c>
      <c r="C886" t="s">
        <v>18</v>
      </c>
      <c r="D886" t="s">
        <v>19</v>
      </c>
      <c r="E886" t="s">
        <v>20</v>
      </c>
      <c r="F886" t="s">
        <v>43</v>
      </c>
      <c r="G886" s="2">
        <v>83.34</v>
      </c>
      <c r="H886" s="4">
        <v>2</v>
      </c>
      <c r="I886" s="2">
        <v>8.3340000000000014</v>
      </c>
      <c r="J886" s="2">
        <v>175.01400000000001</v>
      </c>
      <c r="K886" s="12">
        <v>43543</v>
      </c>
      <c r="L886" s="5">
        <v>0.56736111111111109</v>
      </c>
      <c r="M886" t="s">
        <v>28</v>
      </c>
      <c r="N886" s="2">
        <v>166.68</v>
      </c>
      <c r="O886" s="2">
        <v>8.3339999999999996</v>
      </c>
      <c r="P886" s="3">
        <v>7.6</v>
      </c>
      <c r="Q886" s="4">
        <f>MONTH(Tabla1[[#This Row],[Fecha]])</f>
        <v>3</v>
      </c>
    </row>
    <row r="887" spans="1:17" x14ac:dyDescent="0.25">
      <c r="A887" t="s">
        <v>920</v>
      </c>
      <c r="B887" t="s">
        <v>17</v>
      </c>
      <c r="C887" t="s">
        <v>18</v>
      </c>
      <c r="D887" t="s">
        <v>26</v>
      </c>
      <c r="E887" t="s">
        <v>30</v>
      </c>
      <c r="F887" t="s">
        <v>35</v>
      </c>
      <c r="G887" s="2">
        <v>45.58</v>
      </c>
      <c r="H887" s="4">
        <v>7</v>
      </c>
      <c r="I887" s="2">
        <v>15.953000000000001</v>
      </c>
      <c r="J887" s="2">
        <v>335.01299999999998</v>
      </c>
      <c r="K887" s="12">
        <v>43478</v>
      </c>
      <c r="L887" s="5">
        <v>0.41875000000000001</v>
      </c>
      <c r="M887" t="s">
        <v>28</v>
      </c>
      <c r="N887" s="2">
        <v>319.06</v>
      </c>
      <c r="O887" s="2">
        <v>15.952999999999999</v>
      </c>
      <c r="P887" s="3">
        <v>5</v>
      </c>
      <c r="Q887" s="4">
        <f>MONTH(Tabla1[[#This Row],[Fecha]])</f>
        <v>1</v>
      </c>
    </row>
    <row r="888" spans="1:17" x14ac:dyDescent="0.25">
      <c r="A888" t="s">
        <v>921</v>
      </c>
      <c r="B888" t="s">
        <v>17</v>
      </c>
      <c r="C888" t="s">
        <v>18</v>
      </c>
      <c r="D888" t="s">
        <v>19</v>
      </c>
      <c r="E888" t="s">
        <v>30</v>
      </c>
      <c r="F888" t="s">
        <v>43</v>
      </c>
      <c r="G888" s="2">
        <v>87.9</v>
      </c>
      <c r="H888" s="4">
        <v>1</v>
      </c>
      <c r="I888" s="2">
        <v>4.3950000000000005</v>
      </c>
      <c r="J888" s="2">
        <v>92.295000000000002</v>
      </c>
      <c r="K888" s="12">
        <v>43501</v>
      </c>
      <c r="L888" s="5">
        <v>0.8208333333333333</v>
      </c>
      <c r="M888" t="s">
        <v>22</v>
      </c>
      <c r="N888" s="2">
        <v>87.9</v>
      </c>
      <c r="O888" s="2">
        <v>4.3949999999999996</v>
      </c>
      <c r="P888" s="3">
        <v>6.7</v>
      </c>
      <c r="Q888" s="4">
        <f>MONTH(Tabla1[[#This Row],[Fecha]])</f>
        <v>2</v>
      </c>
    </row>
    <row r="889" spans="1:17" x14ac:dyDescent="0.25">
      <c r="A889" t="s">
        <v>922</v>
      </c>
      <c r="B889" t="s">
        <v>17</v>
      </c>
      <c r="C889" t="s">
        <v>18</v>
      </c>
      <c r="D889" t="s">
        <v>19</v>
      </c>
      <c r="E889" t="s">
        <v>20</v>
      </c>
      <c r="F889" t="s">
        <v>27</v>
      </c>
      <c r="G889" s="2">
        <v>73.47</v>
      </c>
      <c r="H889" s="4">
        <v>10</v>
      </c>
      <c r="I889" s="2">
        <v>36.735000000000007</v>
      </c>
      <c r="J889" s="2">
        <v>771.43499999999995</v>
      </c>
      <c r="K889" s="12">
        <v>43547</v>
      </c>
      <c r="L889" s="5">
        <v>0.55138888888888882</v>
      </c>
      <c r="M889" t="s">
        <v>22</v>
      </c>
      <c r="N889" s="2">
        <v>734.7</v>
      </c>
      <c r="O889" s="2">
        <v>36.734999999999999</v>
      </c>
      <c r="P889" s="3">
        <v>9.5</v>
      </c>
      <c r="Q889" s="4">
        <f>MONTH(Tabla1[[#This Row],[Fecha]])</f>
        <v>3</v>
      </c>
    </row>
    <row r="890" spans="1:17" x14ac:dyDescent="0.25">
      <c r="A890" t="s">
        <v>923</v>
      </c>
      <c r="B890" t="s">
        <v>24</v>
      </c>
      <c r="C890" t="s">
        <v>25</v>
      </c>
      <c r="D890" t="s">
        <v>26</v>
      </c>
      <c r="E890" t="s">
        <v>20</v>
      </c>
      <c r="F890" t="s">
        <v>45</v>
      </c>
      <c r="G890" s="2">
        <v>12.19</v>
      </c>
      <c r="H890" s="4">
        <v>8</v>
      </c>
      <c r="I890" s="2">
        <v>4.8760000000000003</v>
      </c>
      <c r="J890" s="2">
        <v>102.396</v>
      </c>
      <c r="K890" s="12">
        <v>43537</v>
      </c>
      <c r="L890" s="5">
        <v>0.53263888888888888</v>
      </c>
      <c r="M890" t="s">
        <v>22</v>
      </c>
      <c r="N890" s="2">
        <v>97.52</v>
      </c>
      <c r="O890" s="2">
        <v>4.8760000000000003</v>
      </c>
      <c r="P890" s="3">
        <v>6.8</v>
      </c>
      <c r="Q890" s="4">
        <f>MONTH(Tabla1[[#This Row],[Fecha]])</f>
        <v>3</v>
      </c>
    </row>
    <row r="891" spans="1:17" x14ac:dyDescent="0.25">
      <c r="A891" t="s">
        <v>924</v>
      </c>
      <c r="B891" t="s">
        <v>17</v>
      </c>
      <c r="C891" t="s">
        <v>18</v>
      </c>
      <c r="D891" t="s">
        <v>19</v>
      </c>
      <c r="E891" t="s">
        <v>30</v>
      </c>
      <c r="F891" t="s">
        <v>35</v>
      </c>
      <c r="G891" s="2">
        <v>76.92</v>
      </c>
      <c r="H891" s="4">
        <v>10</v>
      </c>
      <c r="I891" s="2">
        <v>38.460000000000008</v>
      </c>
      <c r="J891" s="2">
        <v>807.66</v>
      </c>
      <c r="K891" s="12">
        <v>43541</v>
      </c>
      <c r="L891" s="5">
        <v>0.82847222222222217</v>
      </c>
      <c r="M891" t="s">
        <v>22</v>
      </c>
      <c r="N891" s="2">
        <v>769.2</v>
      </c>
      <c r="O891" s="2">
        <v>38.46</v>
      </c>
      <c r="P891" s="3">
        <v>5.6</v>
      </c>
      <c r="Q891" s="4">
        <f>MONTH(Tabla1[[#This Row],[Fecha]])</f>
        <v>3</v>
      </c>
    </row>
    <row r="892" spans="1:17" x14ac:dyDescent="0.25">
      <c r="A892" t="s">
        <v>925</v>
      </c>
      <c r="B892" t="s">
        <v>24</v>
      </c>
      <c r="C892" t="s">
        <v>25</v>
      </c>
      <c r="D892" t="s">
        <v>26</v>
      </c>
      <c r="E892" t="s">
        <v>20</v>
      </c>
      <c r="F892" t="s">
        <v>21</v>
      </c>
      <c r="G892" s="2">
        <v>83.66</v>
      </c>
      <c r="H892" s="4">
        <v>5</v>
      </c>
      <c r="I892" s="2">
        <v>20.914999999999999</v>
      </c>
      <c r="J892" s="2">
        <v>439.21499999999997</v>
      </c>
      <c r="K892" s="12">
        <v>43517</v>
      </c>
      <c r="L892" s="5">
        <v>0.43472222222222223</v>
      </c>
      <c r="M892" t="s">
        <v>28</v>
      </c>
      <c r="N892" s="2">
        <v>418.3</v>
      </c>
      <c r="O892" s="2">
        <v>20.914999999999999</v>
      </c>
      <c r="P892" s="3">
        <v>7.2</v>
      </c>
      <c r="Q892" s="4">
        <f>MONTH(Tabla1[[#This Row],[Fecha]])</f>
        <v>2</v>
      </c>
    </row>
    <row r="893" spans="1:17" x14ac:dyDescent="0.25">
      <c r="A893" t="s">
        <v>926</v>
      </c>
      <c r="B893" t="s">
        <v>41</v>
      </c>
      <c r="C893" t="s">
        <v>42</v>
      </c>
      <c r="D893" t="s">
        <v>26</v>
      </c>
      <c r="E893" t="s">
        <v>20</v>
      </c>
      <c r="F893" t="s">
        <v>27</v>
      </c>
      <c r="G893" s="2">
        <v>57.91</v>
      </c>
      <c r="H893" s="4">
        <v>8</v>
      </c>
      <c r="I893" s="2">
        <v>23.164000000000001</v>
      </c>
      <c r="J893" s="2">
        <v>486.44400000000002</v>
      </c>
      <c r="K893" s="12">
        <v>43503</v>
      </c>
      <c r="L893" s="5">
        <v>0.62916666666666665</v>
      </c>
      <c r="M893" t="s">
        <v>28</v>
      </c>
      <c r="N893" s="2">
        <v>463.28</v>
      </c>
      <c r="O893" s="2">
        <v>23.164000000000001</v>
      </c>
      <c r="P893" s="3">
        <v>8.1</v>
      </c>
      <c r="Q893" s="4">
        <f>MONTH(Tabla1[[#This Row],[Fecha]])</f>
        <v>2</v>
      </c>
    </row>
    <row r="894" spans="1:17" x14ac:dyDescent="0.25">
      <c r="A894" t="s">
        <v>927</v>
      </c>
      <c r="B894" t="s">
        <v>24</v>
      </c>
      <c r="C894" t="s">
        <v>25</v>
      </c>
      <c r="D894" t="s">
        <v>19</v>
      </c>
      <c r="E894" t="s">
        <v>20</v>
      </c>
      <c r="F894" t="s">
        <v>45</v>
      </c>
      <c r="G894" s="2">
        <v>92.49</v>
      </c>
      <c r="H894" s="4">
        <v>5</v>
      </c>
      <c r="I894" s="2">
        <v>23.122500000000002</v>
      </c>
      <c r="J894" s="2">
        <v>485.57249999999999</v>
      </c>
      <c r="K894" s="12">
        <v>43526</v>
      </c>
      <c r="L894" s="5">
        <v>0.69097222222222221</v>
      </c>
      <c r="M894" t="s">
        <v>32</v>
      </c>
      <c r="N894" s="2">
        <v>462.45</v>
      </c>
      <c r="O894" s="2">
        <v>23.122499999999999</v>
      </c>
      <c r="P894" s="3">
        <v>8.6</v>
      </c>
      <c r="Q894" s="4">
        <f>MONTH(Tabla1[[#This Row],[Fecha]])</f>
        <v>3</v>
      </c>
    </row>
    <row r="895" spans="1:17" x14ac:dyDescent="0.25">
      <c r="A895" t="s">
        <v>928</v>
      </c>
      <c r="B895" t="s">
        <v>41</v>
      </c>
      <c r="C895" t="s">
        <v>42</v>
      </c>
      <c r="D895" t="s">
        <v>26</v>
      </c>
      <c r="E895" t="s">
        <v>30</v>
      </c>
      <c r="F895" t="s">
        <v>27</v>
      </c>
      <c r="G895" s="2">
        <v>28.38</v>
      </c>
      <c r="H895" s="4">
        <v>5</v>
      </c>
      <c r="I895" s="2">
        <v>7.0950000000000006</v>
      </c>
      <c r="J895" s="2">
        <v>148.995</v>
      </c>
      <c r="K895" s="12">
        <v>43530</v>
      </c>
      <c r="L895" s="5">
        <v>0.87291666666666667</v>
      </c>
      <c r="M895" t="s">
        <v>28</v>
      </c>
      <c r="N895" s="2">
        <v>141.9</v>
      </c>
      <c r="O895" s="2">
        <v>7.0949999999999998</v>
      </c>
      <c r="P895" s="3">
        <v>9.4</v>
      </c>
      <c r="Q895" s="4">
        <f>MONTH(Tabla1[[#This Row],[Fecha]])</f>
        <v>3</v>
      </c>
    </row>
    <row r="896" spans="1:17" x14ac:dyDescent="0.25">
      <c r="A896" t="s">
        <v>929</v>
      </c>
      <c r="B896" t="s">
        <v>41</v>
      </c>
      <c r="C896" t="s">
        <v>42</v>
      </c>
      <c r="D896" t="s">
        <v>19</v>
      </c>
      <c r="E896" t="s">
        <v>30</v>
      </c>
      <c r="F896" t="s">
        <v>27</v>
      </c>
      <c r="G896" s="2">
        <v>50.45</v>
      </c>
      <c r="H896" s="4">
        <v>6</v>
      </c>
      <c r="I896" s="2">
        <v>15.135000000000003</v>
      </c>
      <c r="J896" s="2">
        <v>317.83499999999998</v>
      </c>
      <c r="K896" s="12">
        <v>43502</v>
      </c>
      <c r="L896" s="5">
        <v>0.63611111111111118</v>
      </c>
      <c r="M896" t="s">
        <v>32</v>
      </c>
      <c r="N896" s="2">
        <v>302.7</v>
      </c>
      <c r="O896" s="2">
        <v>15.135</v>
      </c>
      <c r="P896" s="3">
        <v>8.9</v>
      </c>
      <c r="Q896" s="4">
        <f>MONTH(Tabla1[[#This Row],[Fecha]])</f>
        <v>2</v>
      </c>
    </row>
    <row r="897" spans="1:17" x14ac:dyDescent="0.25">
      <c r="A897" t="s">
        <v>930</v>
      </c>
      <c r="B897" t="s">
        <v>41</v>
      </c>
      <c r="C897" t="s">
        <v>42</v>
      </c>
      <c r="D897" t="s">
        <v>26</v>
      </c>
      <c r="E897" t="s">
        <v>30</v>
      </c>
      <c r="F897" t="s">
        <v>21</v>
      </c>
      <c r="G897" s="2">
        <v>99.16</v>
      </c>
      <c r="H897" s="4">
        <v>8</v>
      </c>
      <c r="I897" s="2">
        <v>39.664000000000001</v>
      </c>
      <c r="J897" s="2">
        <v>832.94399999999996</v>
      </c>
      <c r="K897" s="12">
        <v>43493</v>
      </c>
      <c r="L897" s="5">
        <v>0.74097222222222225</v>
      </c>
      <c r="M897" t="s">
        <v>32</v>
      </c>
      <c r="N897" s="2">
        <v>793.28</v>
      </c>
      <c r="O897" s="2">
        <v>39.664000000000001</v>
      </c>
      <c r="P897" s="3">
        <v>4.2</v>
      </c>
      <c r="Q897" s="4">
        <f>MONTH(Tabla1[[#This Row],[Fecha]])</f>
        <v>1</v>
      </c>
    </row>
    <row r="898" spans="1:17" x14ac:dyDescent="0.25">
      <c r="A898" t="s">
        <v>931</v>
      </c>
      <c r="B898" t="s">
        <v>24</v>
      </c>
      <c r="C898" t="s">
        <v>25</v>
      </c>
      <c r="D898" t="s">
        <v>26</v>
      </c>
      <c r="E898" t="s">
        <v>30</v>
      </c>
      <c r="F898" t="s">
        <v>45</v>
      </c>
      <c r="G898" s="2">
        <v>60.74</v>
      </c>
      <c r="H898" s="4">
        <v>7</v>
      </c>
      <c r="I898" s="2">
        <v>21.259</v>
      </c>
      <c r="J898" s="2">
        <v>446.43900000000002</v>
      </c>
      <c r="K898" s="12">
        <v>43483</v>
      </c>
      <c r="L898" s="5">
        <v>0.68263888888888891</v>
      </c>
      <c r="M898" t="s">
        <v>22</v>
      </c>
      <c r="N898" s="2">
        <v>425.18</v>
      </c>
      <c r="O898" s="2">
        <v>21.259</v>
      </c>
      <c r="P898" s="3">
        <v>5</v>
      </c>
      <c r="Q898" s="4">
        <f>MONTH(Tabla1[[#This Row],[Fecha]])</f>
        <v>1</v>
      </c>
    </row>
    <row r="899" spans="1:17" x14ac:dyDescent="0.25">
      <c r="A899" t="s">
        <v>932</v>
      </c>
      <c r="B899" t="s">
        <v>24</v>
      </c>
      <c r="C899" t="s">
        <v>25</v>
      </c>
      <c r="D899" t="s">
        <v>19</v>
      </c>
      <c r="E899" t="s">
        <v>20</v>
      </c>
      <c r="F899" t="s">
        <v>43</v>
      </c>
      <c r="G899" s="2">
        <v>47.27</v>
      </c>
      <c r="H899" s="4">
        <v>6</v>
      </c>
      <c r="I899" s="2">
        <v>14.181000000000001</v>
      </c>
      <c r="J899" s="2">
        <v>297.80099999999999</v>
      </c>
      <c r="K899" s="12">
        <v>43501</v>
      </c>
      <c r="L899" s="5">
        <v>0.4284722222222222</v>
      </c>
      <c r="M899" t="s">
        <v>28</v>
      </c>
      <c r="N899" s="2">
        <v>283.62</v>
      </c>
      <c r="O899" s="2">
        <v>14.180999999999999</v>
      </c>
      <c r="P899" s="3">
        <v>8.8000000000000007</v>
      </c>
      <c r="Q899" s="4">
        <f>MONTH(Tabla1[[#This Row],[Fecha]])</f>
        <v>2</v>
      </c>
    </row>
    <row r="900" spans="1:17" x14ac:dyDescent="0.25">
      <c r="A900" t="s">
        <v>933</v>
      </c>
      <c r="B900" t="s">
        <v>24</v>
      </c>
      <c r="C900" t="s">
        <v>25</v>
      </c>
      <c r="D900" t="s">
        <v>19</v>
      </c>
      <c r="E900" t="s">
        <v>30</v>
      </c>
      <c r="F900" t="s">
        <v>21</v>
      </c>
      <c r="G900" s="2">
        <v>85.6</v>
      </c>
      <c r="H900" s="4">
        <v>7</v>
      </c>
      <c r="I900" s="2">
        <v>29.959999999999997</v>
      </c>
      <c r="J900" s="2">
        <v>629.16</v>
      </c>
      <c r="K900" s="12">
        <v>43526</v>
      </c>
      <c r="L900" s="5">
        <v>0.57638888888888895</v>
      </c>
      <c r="M900" t="s">
        <v>28</v>
      </c>
      <c r="N900" s="2">
        <v>599.20000000000005</v>
      </c>
      <c r="O900" s="2">
        <v>29.96</v>
      </c>
      <c r="P900" s="3">
        <v>5.3</v>
      </c>
      <c r="Q900" s="4">
        <f>MONTH(Tabla1[[#This Row],[Fecha]])</f>
        <v>3</v>
      </c>
    </row>
    <row r="901" spans="1:17" x14ac:dyDescent="0.25">
      <c r="A901" t="s">
        <v>934</v>
      </c>
      <c r="B901" t="s">
        <v>17</v>
      </c>
      <c r="C901" t="s">
        <v>18</v>
      </c>
      <c r="D901" t="s">
        <v>19</v>
      </c>
      <c r="E901" t="s">
        <v>30</v>
      </c>
      <c r="F901" t="s">
        <v>43</v>
      </c>
      <c r="G901" s="2">
        <v>35.04</v>
      </c>
      <c r="H901" s="4">
        <v>9</v>
      </c>
      <c r="I901" s="2">
        <v>15.768000000000001</v>
      </c>
      <c r="J901" s="2">
        <v>331.12799999999999</v>
      </c>
      <c r="K901" s="12">
        <v>43505</v>
      </c>
      <c r="L901" s="5">
        <v>0.80347222222222225</v>
      </c>
      <c r="M901" t="s">
        <v>22</v>
      </c>
      <c r="N901" s="2">
        <v>315.36</v>
      </c>
      <c r="O901" s="2">
        <v>15.768000000000001</v>
      </c>
      <c r="P901" s="3">
        <v>4.5999999999999996</v>
      </c>
      <c r="Q901" s="4">
        <f>MONTH(Tabla1[[#This Row],[Fecha]])</f>
        <v>2</v>
      </c>
    </row>
    <row r="902" spans="1:17" x14ac:dyDescent="0.25">
      <c r="A902" t="s">
        <v>935</v>
      </c>
      <c r="B902" t="s">
        <v>24</v>
      </c>
      <c r="C902" t="s">
        <v>25</v>
      </c>
      <c r="D902" t="s">
        <v>19</v>
      </c>
      <c r="E902" t="s">
        <v>20</v>
      </c>
      <c r="F902" t="s">
        <v>27</v>
      </c>
      <c r="G902" s="2">
        <v>44.84</v>
      </c>
      <c r="H902" s="4">
        <v>9</v>
      </c>
      <c r="I902" s="2">
        <v>20.178000000000004</v>
      </c>
      <c r="J902" s="2">
        <v>423.738</v>
      </c>
      <c r="K902" s="12">
        <v>43479</v>
      </c>
      <c r="L902" s="5">
        <v>0.58333333333333337</v>
      </c>
      <c r="M902" t="s">
        <v>32</v>
      </c>
      <c r="N902" s="2">
        <v>403.56</v>
      </c>
      <c r="O902" s="2">
        <v>20.178000000000001</v>
      </c>
      <c r="P902" s="3">
        <v>7.5</v>
      </c>
      <c r="Q902" s="4">
        <f>MONTH(Tabla1[[#This Row],[Fecha]])</f>
        <v>1</v>
      </c>
    </row>
    <row r="903" spans="1:17" x14ac:dyDescent="0.25">
      <c r="A903" t="s">
        <v>936</v>
      </c>
      <c r="B903" t="s">
        <v>41</v>
      </c>
      <c r="C903" t="s">
        <v>42</v>
      </c>
      <c r="D903" t="s">
        <v>26</v>
      </c>
      <c r="E903" t="s">
        <v>30</v>
      </c>
      <c r="F903" t="s">
        <v>31</v>
      </c>
      <c r="G903" s="2">
        <v>45.97</v>
      </c>
      <c r="H903" s="4">
        <v>4</v>
      </c>
      <c r="I903" s="2">
        <v>9.1940000000000008</v>
      </c>
      <c r="J903" s="2">
        <v>193.07400000000001</v>
      </c>
      <c r="K903" s="12">
        <v>43505</v>
      </c>
      <c r="L903" s="5">
        <v>0.50138888888888888</v>
      </c>
      <c r="M903" t="s">
        <v>22</v>
      </c>
      <c r="N903" s="2">
        <v>183.88</v>
      </c>
      <c r="O903" s="2">
        <v>9.1940000000000008</v>
      </c>
      <c r="P903" s="3">
        <v>5.0999999999999996</v>
      </c>
      <c r="Q903" s="4">
        <f>MONTH(Tabla1[[#This Row],[Fecha]])</f>
        <v>2</v>
      </c>
    </row>
    <row r="904" spans="1:17" x14ac:dyDescent="0.25">
      <c r="A904" t="s">
        <v>937</v>
      </c>
      <c r="B904" t="s">
        <v>17</v>
      </c>
      <c r="C904" t="s">
        <v>18</v>
      </c>
      <c r="D904" t="s">
        <v>19</v>
      </c>
      <c r="E904" t="s">
        <v>20</v>
      </c>
      <c r="F904" t="s">
        <v>21</v>
      </c>
      <c r="G904" s="2">
        <v>27.73</v>
      </c>
      <c r="H904" s="4">
        <v>5</v>
      </c>
      <c r="I904" s="2">
        <v>6.932500000000001</v>
      </c>
      <c r="J904" s="2">
        <v>145.58250000000001</v>
      </c>
      <c r="K904" s="12">
        <v>43550</v>
      </c>
      <c r="L904" s="5">
        <v>0.84791666666666676</v>
      </c>
      <c r="M904" t="s">
        <v>32</v>
      </c>
      <c r="N904" s="2">
        <v>138.65</v>
      </c>
      <c r="O904" s="2">
        <v>6.9325000000000001</v>
      </c>
      <c r="P904" s="3">
        <v>4.2</v>
      </c>
      <c r="Q904" s="4">
        <f>MONTH(Tabla1[[#This Row],[Fecha]])</f>
        <v>3</v>
      </c>
    </row>
    <row r="905" spans="1:17" x14ac:dyDescent="0.25">
      <c r="A905" t="s">
        <v>938</v>
      </c>
      <c r="B905" t="s">
        <v>17</v>
      </c>
      <c r="C905" t="s">
        <v>18</v>
      </c>
      <c r="D905" t="s">
        <v>26</v>
      </c>
      <c r="E905" t="s">
        <v>30</v>
      </c>
      <c r="F905" t="s">
        <v>43</v>
      </c>
      <c r="G905" s="2">
        <v>11.53</v>
      </c>
      <c r="H905" s="4">
        <v>7</v>
      </c>
      <c r="I905" s="2">
        <v>4.0354999999999999</v>
      </c>
      <c r="J905" s="2">
        <v>84.745500000000007</v>
      </c>
      <c r="K905" s="12">
        <v>43493</v>
      </c>
      <c r="L905" s="5">
        <v>0.73263888888888884</v>
      </c>
      <c r="M905" t="s">
        <v>28</v>
      </c>
      <c r="N905" s="2">
        <v>80.709999999999994</v>
      </c>
      <c r="O905" s="2">
        <v>4.0354999999999999</v>
      </c>
      <c r="P905" s="3">
        <v>8.1</v>
      </c>
      <c r="Q905" s="4">
        <f>MONTH(Tabla1[[#This Row],[Fecha]])</f>
        <v>1</v>
      </c>
    </row>
    <row r="906" spans="1:17" x14ac:dyDescent="0.25">
      <c r="A906" t="s">
        <v>939</v>
      </c>
      <c r="B906" t="s">
        <v>24</v>
      </c>
      <c r="C906" t="s">
        <v>25</v>
      </c>
      <c r="D906" t="s">
        <v>26</v>
      </c>
      <c r="E906" t="s">
        <v>20</v>
      </c>
      <c r="F906" t="s">
        <v>21</v>
      </c>
      <c r="G906" s="2">
        <v>58.32</v>
      </c>
      <c r="H906" s="4">
        <v>2</v>
      </c>
      <c r="I906" s="2">
        <v>5.8320000000000007</v>
      </c>
      <c r="J906" s="2">
        <v>122.47199999999999</v>
      </c>
      <c r="K906" s="12">
        <v>43510</v>
      </c>
      <c r="L906" s="5">
        <v>0.52916666666666667</v>
      </c>
      <c r="M906" t="s">
        <v>22</v>
      </c>
      <c r="N906" s="2">
        <v>116.64</v>
      </c>
      <c r="O906" s="2">
        <v>5.8319999999999999</v>
      </c>
      <c r="P906" s="3">
        <v>6</v>
      </c>
      <c r="Q906" s="4">
        <f>MONTH(Tabla1[[#This Row],[Fecha]])</f>
        <v>2</v>
      </c>
    </row>
    <row r="907" spans="1:17" x14ac:dyDescent="0.25">
      <c r="A907" t="s">
        <v>940</v>
      </c>
      <c r="B907" t="s">
        <v>24</v>
      </c>
      <c r="C907" t="s">
        <v>25</v>
      </c>
      <c r="D907" t="s">
        <v>19</v>
      </c>
      <c r="E907" t="s">
        <v>20</v>
      </c>
      <c r="F907" t="s">
        <v>31</v>
      </c>
      <c r="G907" s="2">
        <v>78.38</v>
      </c>
      <c r="H907" s="4">
        <v>4</v>
      </c>
      <c r="I907" s="2">
        <v>15.676</v>
      </c>
      <c r="J907" s="2">
        <v>329.19600000000003</v>
      </c>
      <c r="K907" s="12">
        <v>43548</v>
      </c>
      <c r="L907" s="5">
        <v>0.74722222222222223</v>
      </c>
      <c r="M907" t="s">
        <v>28</v>
      </c>
      <c r="N907" s="2">
        <v>313.52</v>
      </c>
      <c r="O907" s="2">
        <v>15.676</v>
      </c>
      <c r="P907" s="3">
        <v>7.9</v>
      </c>
      <c r="Q907" s="4">
        <f>MONTH(Tabla1[[#This Row],[Fecha]])</f>
        <v>3</v>
      </c>
    </row>
    <row r="908" spans="1:17" x14ac:dyDescent="0.25">
      <c r="A908" t="s">
        <v>941</v>
      </c>
      <c r="B908" t="s">
        <v>24</v>
      </c>
      <c r="C908" t="s">
        <v>25</v>
      </c>
      <c r="D908" t="s">
        <v>26</v>
      </c>
      <c r="E908" t="s">
        <v>30</v>
      </c>
      <c r="F908" t="s">
        <v>21</v>
      </c>
      <c r="G908" s="2">
        <v>84.61</v>
      </c>
      <c r="H908" s="4">
        <v>10</v>
      </c>
      <c r="I908" s="2">
        <v>42.305000000000007</v>
      </c>
      <c r="J908" s="2">
        <v>888.40499999999997</v>
      </c>
      <c r="K908" s="12">
        <v>43505</v>
      </c>
      <c r="L908" s="5">
        <v>0.79027777777777775</v>
      </c>
      <c r="M908" t="s">
        <v>32</v>
      </c>
      <c r="N908" s="2">
        <v>846.1</v>
      </c>
      <c r="O908" s="2">
        <v>42.305</v>
      </c>
      <c r="P908" s="3">
        <v>8.8000000000000007</v>
      </c>
      <c r="Q908" s="4">
        <f>MONTH(Tabla1[[#This Row],[Fecha]])</f>
        <v>2</v>
      </c>
    </row>
    <row r="909" spans="1:17" x14ac:dyDescent="0.25">
      <c r="A909" t="s">
        <v>942</v>
      </c>
      <c r="B909" t="s">
        <v>41</v>
      </c>
      <c r="C909" t="s">
        <v>42</v>
      </c>
      <c r="D909" t="s">
        <v>26</v>
      </c>
      <c r="E909" t="s">
        <v>20</v>
      </c>
      <c r="F909" t="s">
        <v>21</v>
      </c>
      <c r="G909" s="2">
        <v>82.88</v>
      </c>
      <c r="H909" s="4">
        <v>5</v>
      </c>
      <c r="I909" s="2">
        <v>20.72</v>
      </c>
      <c r="J909" s="2">
        <v>435.12</v>
      </c>
      <c r="K909" s="12">
        <v>43548</v>
      </c>
      <c r="L909" s="5">
        <v>0.58888888888888891</v>
      </c>
      <c r="M909" t="s">
        <v>32</v>
      </c>
      <c r="N909" s="2">
        <v>414.4</v>
      </c>
      <c r="O909" s="2">
        <v>20.72</v>
      </c>
      <c r="P909" s="3">
        <v>6.6</v>
      </c>
      <c r="Q909" s="4">
        <f>MONTH(Tabla1[[#This Row],[Fecha]])</f>
        <v>3</v>
      </c>
    </row>
    <row r="910" spans="1:17" x14ac:dyDescent="0.25">
      <c r="A910" t="s">
        <v>943</v>
      </c>
      <c r="B910" t="s">
        <v>17</v>
      </c>
      <c r="C910" t="s">
        <v>18</v>
      </c>
      <c r="D910" t="s">
        <v>19</v>
      </c>
      <c r="E910" t="s">
        <v>20</v>
      </c>
      <c r="F910" t="s">
        <v>43</v>
      </c>
      <c r="G910" s="2">
        <v>79.540000000000006</v>
      </c>
      <c r="H910" s="4">
        <v>2</v>
      </c>
      <c r="I910" s="2">
        <v>7.9540000000000006</v>
      </c>
      <c r="J910" s="2">
        <v>167.03399999999999</v>
      </c>
      <c r="K910" s="12">
        <v>43551</v>
      </c>
      <c r="L910" s="5">
        <v>0.6875</v>
      </c>
      <c r="M910" t="s">
        <v>22</v>
      </c>
      <c r="N910" s="2">
        <v>159.08000000000001</v>
      </c>
      <c r="O910" s="2">
        <v>7.9539999999999997</v>
      </c>
      <c r="P910" s="3">
        <v>6.2</v>
      </c>
      <c r="Q910" s="4">
        <f>MONTH(Tabla1[[#This Row],[Fecha]])</f>
        <v>3</v>
      </c>
    </row>
    <row r="911" spans="1:17" x14ac:dyDescent="0.25">
      <c r="A911" t="s">
        <v>944</v>
      </c>
      <c r="B911" t="s">
        <v>41</v>
      </c>
      <c r="C911" t="s">
        <v>42</v>
      </c>
      <c r="D911" t="s">
        <v>26</v>
      </c>
      <c r="E911" t="s">
        <v>20</v>
      </c>
      <c r="F911" t="s">
        <v>31</v>
      </c>
      <c r="G911" s="2">
        <v>49.01</v>
      </c>
      <c r="H911" s="4">
        <v>10</v>
      </c>
      <c r="I911" s="2">
        <v>24.504999999999999</v>
      </c>
      <c r="J911" s="2">
        <v>514.60500000000002</v>
      </c>
      <c r="K911" s="12">
        <v>43492</v>
      </c>
      <c r="L911" s="5">
        <v>0.44722222222222219</v>
      </c>
      <c r="M911" t="s">
        <v>32</v>
      </c>
      <c r="N911" s="2">
        <v>490.1</v>
      </c>
      <c r="O911" s="2">
        <v>24.504999999999999</v>
      </c>
      <c r="P911" s="3">
        <v>4.2</v>
      </c>
      <c r="Q911" s="4">
        <f>MONTH(Tabla1[[#This Row],[Fecha]])</f>
        <v>1</v>
      </c>
    </row>
    <row r="912" spans="1:17" x14ac:dyDescent="0.25">
      <c r="A912" t="s">
        <v>945</v>
      </c>
      <c r="B912" t="s">
        <v>41</v>
      </c>
      <c r="C912" t="s">
        <v>42</v>
      </c>
      <c r="D912" t="s">
        <v>19</v>
      </c>
      <c r="E912" t="s">
        <v>20</v>
      </c>
      <c r="F912" t="s">
        <v>43</v>
      </c>
      <c r="G912" s="2">
        <v>29.15</v>
      </c>
      <c r="H912" s="4">
        <v>3</v>
      </c>
      <c r="I912" s="2">
        <v>4.3724999999999996</v>
      </c>
      <c r="J912" s="2">
        <v>91.822500000000005</v>
      </c>
      <c r="K912" s="12">
        <v>43551</v>
      </c>
      <c r="L912" s="5">
        <v>0.8534722222222223</v>
      </c>
      <c r="M912" t="s">
        <v>32</v>
      </c>
      <c r="N912" s="2">
        <v>87.45</v>
      </c>
      <c r="O912" s="2">
        <v>4.3724999999999996</v>
      </c>
      <c r="P912" s="3">
        <v>7.3</v>
      </c>
      <c r="Q912" s="4">
        <f>MONTH(Tabla1[[#This Row],[Fecha]])</f>
        <v>3</v>
      </c>
    </row>
    <row r="913" spans="1:17" x14ac:dyDescent="0.25">
      <c r="A913" t="s">
        <v>946</v>
      </c>
      <c r="B913" t="s">
        <v>24</v>
      </c>
      <c r="C913" t="s">
        <v>25</v>
      </c>
      <c r="D913" t="s">
        <v>26</v>
      </c>
      <c r="E913" t="s">
        <v>20</v>
      </c>
      <c r="F913" t="s">
        <v>27</v>
      </c>
      <c r="G913" s="2">
        <v>56.13</v>
      </c>
      <c r="H913" s="4">
        <v>4</v>
      </c>
      <c r="I913" s="2">
        <v>11.226000000000001</v>
      </c>
      <c r="J913" s="2">
        <v>235.74600000000001</v>
      </c>
      <c r="K913" s="12">
        <v>43484</v>
      </c>
      <c r="L913" s="5">
        <v>0.48819444444444443</v>
      </c>
      <c r="M913" t="s">
        <v>22</v>
      </c>
      <c r="N913" s="2">
        <v>224.52</v>
      </c>
      <c r="O913" s="2">
        <v>11.226000000000001</v>
      </c>
      <c r="P913" s="3">
        <v>8.6</v>
      </c>
      <c r="Q913" s="4">
        <f>MONTH(Tabla1[[#This Row],[Fecha]])</f>
        <v>1</v>
      </c>
    </row>
    <row r="914" spans="1:17" x14ac:dyDescent="0.25">
      <c r="A914" t="s">
        <v>947</v>
      </c>
      <c r="B914" t="s">
        <v>17</v>
      </c>
      <c r="C914" t="s">
        <v>18</v>
      </c>
      <c r="D914" t="s">
        <v>26</v>
      </c>
      <c r="E914" t="s">
        <v>20</v>
      </c>
      <c r="F914" t="s">
        <v>31</v>
      </c>
      <c r="G914" s="2">
        <v>93.12</v>
      </c>
      <c r="H914" s="4">
        <v>8</v>
      </c>
      <c r="I914" s="2">
        <v>37.248000000000005</v>
      </c>
      <c r="J914" s="2">
        <v>782.20799999999997</v>
      </c>
      <c r="K914" s="12">
        <v>43503</v>
      </c>
      <c r="L914" s="5">
        <v>0.42291666666666666</v>
      </c>
      <c r="M914" t="s">
        <v>28</v>
      </c>
      <c r="N914" s="2">
        <v>744.96</v>
      </c>
      <c r="O914" s="2">
        <v>37.247999999999998</v>
      </c>
      <c r="P914" s="3">
        <v>6.8</v>
      </c>
      <c r="Q914" s="4">
        <f>MONTH(Tabla1[[#This Row],[Fecha]])</f>
        <v>2</v>
      </c>
    </row>
    <row r="915" spans="1:17" x14ac:dyDescent="0.25">
      <c r="A915" t="s">
        <v>948</v>
      </c>
      <c r="B915" t="s">
        <v>17</v>
      </c>
      <c r="C915" t="s">
        <v>18</v>
      </c>
      <c r="D915" t="s">
        <v>19</v>
      </c>
      <c r="E915" t="s">
        <v>30</v>
      </c>
      <c r="F915" t="s">
        <v>45</v>
      </c>
      <c r="G915" s="2">
        <v>51.34</v>
      </c>
      <c r="H915" s="4">
        <v>8</v>
      </c>
      <c r="I915" s="2">
        <v>20.536000000000001</v>
      </c>
      <c r="J915" s="2">
        <v>431.25599999999997</v>
      </c>
      <c r="K915" s="12">
        <v>43496</v>
      </c>
      <c r="L915" s="5">
        <v>0.41666666666666669</v>
      </c>
      <c r="M915" t="s">
        <v>22</v>
      </c>
      <c r="N915" s="2">
        <v>410.72</v>
      </c>
      <c r="O915" s="2">
        <v>20.536000000000001</v>
      </c>
      <c r="P915" s="3">
        <v>7.6</v>
      </c>
      <c r="Q915" s="4">
        <f>MONTH(Tabla1[[#This Row],[Fecha]])</f>
        <v>1</v>
      </c>
    </row>
    <row r="916" spans="1:17" x14ac:dyDescent="0.25">
      <c r="A916" t="s">
        <v>949</v>
      </c>
      <c r="B916" t="s">
        <v>17</v>
      </c>
      <c r="C916" t="s">
        <v>18</v>
      </c>
      <c r="D916" t="s">
        <v>19</v>
      </c>
      <c r="E916" t="s">
        <v>20</v>
      </c>
      <c r="F916" t="s">
        <v>43</v>
      </c>
      <c r="G916" s="2">
        <v>99.6</v>
      </c>
      <c r="H916" s="4">
        <v>3</v>
      </c>
      <c r="I916" s="2">
        <v>14.939999999999998</v>
      </c>
      <c r="J916" s="2">
        <v>313.74</v>
      </c>
      <c r="K916" s="12">
        <v>43521</v>
      </c>
      <c r="L916" s="5">
        <v>0.78125</v>
      </c>
      <c r="M916" t="s">
        <v>28</v>
      </c>
      <c r="N916" s="2">
        <v>298.8</v>
      </c>
      <c r="O916" s="2">
        <v>14.94</v>
      </c>
      <c r="P916" s="3">
        <v>5.8</v>
      </c>
      <c r="Q916" s="4">
        <f>MONTH(Tabla1[[#This Row],[Fecha]])</f>
        <v>2</v>
      </c>
    </row>
    <row r="917" spans="1:17" x14ac:dyDescent="0.25">
      <c r="A917" t="s">
        <v>950</v>
      </c>
      <c r="B917" t="s">
        <v>24</v>
      </c>
      <c r="C917" t="s">
        <v>25</v>
      </c>
      <c r="D917" t="s">
        <v>26</v>
      </c>
      <c r="E917" t="s">
        <v>20</v>
      </c>
      <c r="F917" t="s">
        <v>27</v>
      </c>
      <c r="G917" s="2">
        <v>35.49</v>
      </c>
      <c r="H917" s="4">
        <v>6</v>
      </c>
      <c r="I917" s="2">
        <v>10.647</v>
      </c>
      <c r="J917" s="2">
        <v>223.58699999999999</v>
      </c>
      <c r="K917" s="12">
        <v>43498</v>
      </c>
      <c r="L917" s="5">
        <v>0.52777777777777779</v>
      </c>
      <c r="M917" t="s">
        <v>28</v>
      </c>
      <c r="N917" s="2">
        <v>212.94</v>
      </c>
      <c r="O917" s="2">
        <v>10.647</v>
      </c>
      <c r="P917" s="3">
        <v>4.0999999999999996</v>
      </c>
      <c r="Q917" s="4">
        <f>MONTH(Tabla1[[#This Row],[Fecha]])</f>
        <v>2</v>
      </c>
    </row>
    <row r="918" spans="1:17" x14ac:dyDescent="0.25">
      <c r="A918" t="s">
        <v>951</v>
      </c>
      <c r="B918" t="s">
        <v>24</v>
      </c>
      <c r="C918" t="s">
        <v>25</v>
      </c>
      <c r="D918" t="s">
        <v>19</v>
      </c>
      <c r="E918" t="s">
        <v>30</v>
      </c>
      <c r="F918" t="s">
        <v>35</v>
      </c>
      <c r="G918" s="2">
        <v>42.85</v>
      </c>
      <c r="H918" s="4">
        <v>1</v>
      </c>
      <c r="I918" s="2">
        <v>2.1425000000000001</v>
      </c>
      <c r="J918" s="2">
        <v>44.9925</v>
      </c>
      <c r="K918" s="12">
        <v>43538</v>
      </c>
      <c r="L918" s="5">
        <v>0.65</v>
      </c>
      <c r="M918" t="s">
        <v>32</v>
      </c>
      <c r="N918" s="2">
        <v>42.85</v>
      </c>
      <c r="O918" s="2">
        <v>2.1425000000000001</v>
      </c>
      <c r="P918" s="3">
        <v>9.3000000000000007</v>
      </c>
      <c r="Q918" s="4">
        <f>MONTH(Tabla1[[#This Row],[Fecha]])</f>
        <v>3</v>
      </c>
    </row>
    <row r="919" spans="1:17" x14ac:dyDescent="0.25">
      <c r="A919" t="s">
        <v>952</v>
      </c>
      <c r="B919" t="s">
        <v>17</v>
      </c>
      <c r="C919" t="s">
        <v>18</v>
      </c>
      <c r="D919" t="s">
        <v>26</v>
      </c>
      <c r="E919" t="s">
        <v>20</v>
      </c>
      <c r="F919" t="s">
        <v>45</v>
      </c>
      <c r="G919" s="2">
        <v>94.67</v>
      </c>
      <c r="H919" s="4">
        <v>4</v>
      </c>
      <c r="I919" s="2">
        <v>18.934000000000001</v>
      </c>
      <c r="J919" s="2">
        <v>397.61399999999998</v>
      </c>
      <c r="K919" s="12">
        <v>43535</v>
      </c>
      <c r="L919" s="5">
        <v>0.50277777777777777</v>
      </c>
      <c r="M919" t="s">
        <v>28</v>
      </c>
      <c r="N919" s="2">
        <v>378.68</v>
      </c>
      <c r="O919" s="2">
        <v>18.934000000000001</v>
      </c>
      <c r="P919" s="3">
        <v>6.8</v>
      </c>
      <c r="Q919" s="4">
        <f>MONTH(Tabla1[[#This Row],[Fecha]])</f>
        <v>3</v>
      </c>
    </row>
    <row r="920" spans="1:17" x14ac:dyDescent="0.25">
      <c r="A920" t="s">
        <v>953</v>
      </c>
      <c r="B920" t="s">
        <v>41</v>
      </c>
      <c r="C920" t="s">
        <v>42</v>
      </c>
      <c r="D920" t="s">
        <v>26</v>
      </c>
      <c r="E920" t="s">
        <v>30</v>
      </c>
      <c r="F920" t="s">
        <v>31</v>
      </c>
      <c r="G920" s="2">
        <v>68.97</v>
      </c>
      <c r="H920" s="4">
        <v>3</v>
      </c>
      <c r="I920" s="2">
        <v>10.345500000000001</v>
      </c>
      <c r="J920" s="2">
        <v>217.25550000000001</v>
      </c>
      <c r="K920" s="12">
        <v>43518</v>
      </c>
      <c r="L920" s="5">
        <v>0.47638888888888892</v>
      </c>
      <c r="M920" t="s">
        <v>22</v>
      </c>
      <c r="N920" s="2">
        <v>206.91</v>
      </c>
      <c r="O920" s="2">
        <v>10.345499999999999</v>
      </c>
      <c r="P920" s="3">
        <v>8.6999999999999993</v>
      </c>
      <c r="Q920" s="4">
        <f>MONTH(Tabla1[[#This Row],[Fecha]])</f>
        <v>2</v>
      </c>
    </row>
    <row r="921" spans="1:17" x14ac:dyDescent="0.25">
      <c r="A921" t="s">
        <v>954</v>
      </c>
      <c r="B921" t="s">
        <v>41</v>
      </c>
      <c r="C921" t="s">
        <v>42</v>
      </c>
      <c r="D921" t="s">
        <v>19</v>
      </c>
      <c r="E921" t="s">
        <v>20</v>
      </c>
      <c r="F921" t="s">
        <v>27</v>
      </c>
      <c r="G921" s="2">
        <v>26.26</v>
      </c>
      <c r="H921" s="4">
        <v>3</v>
      </c>
      <c r="I921" s="2">
        <v>3.9390000000000001</v>
      </c>
      <c r="J921" s="2">
        <v>82.718999999999994</v>
      </c>
      <c r="K921" s="12">
        <v>43526</v>
      </c>
      <c r="L921" s="5">
        <v>0.52500000000000002</v>
      </c>
      <c r="M921" t="s">
        <v>22</v>
      </c>
      <c r="N921" s="2">
        <v>78.78</v>
      </c>
      <c r="O921" s="2">
        <v>3.9390000000000001</v>
      </c>
      <c r="P921" s="3">
        <v>6.3</v>
      </c>
      <c r="Q921" s="4">
        <f>MONTH(Tabla1[[#This Row],[Fecha]])</f>
        <v>3</v>
      </c>
    </row>
    <row r="922" spans="1:17" x14ac:dyDescent="0.25">
      <c r="A922" t="s">
        <v>955</v>
      </c>
      <c r="B922" t="s">
        <v>24</v>
      </c>
      <c r="C922" t="s">
        <v>25</v>
      </c>
      <c r="D922" t="s">
        <v>19</v>
      </c>
      <c r="E922" t="s">
        <v>20</v>
      </c>
      <c r="F922" t="s">
        <v>31</v>
      </c>
      <c r="G922" s="2">
        <v>35.79</v>
      </c>
      <c r="H922" s="4">
        <v>9</v>
      </c>
      <c r="I922" s="2">
        <v>16.105500000000003</v>
      </c>
      <c r="J922" s="2">
        <v>338.21550000000002</v>
      </c>
      <c r="K922" s="12">
        <v>43534</v>
      </c>
      <c r="L922" s="5">
        <v>0.62916666666666665</v>
      </c>
      <c r="M922" t="s">
        <v>32</v>
      </c>
      <c r="N922" s="2">
        <v>322.11</v>
      </c>
      <c r="O922" s="2">
        <v>16.105499999999999</v>
      </c>
      <c r="P922" s="3">
        <v>5.0999999999999996</v>
      </c>
      <c r="Q922" s="4">
        <f>MONTH(Tabla1[[#This Row],[Fecha]])</f>
        <v>3</v>
      </c>
    </row>
    <row r="923" spans="1:17" x14ac:dyDescent="0.25">
      <c r="A923" t="s">
        <v>956</v>
      </c>
      <c r="B923" t="s">
        <v>41</v>
      </c>
      <c r="C923" t="s">
        <v>42</v>
      </c>
      <c r="D923" t="s">
        <v>26</v>
      </c>
      <c r="E923" t="s">
        <v>20</v>
      </c>
      <c r="F923" t="s">
        <v>31</v>
      </c>
      <c r="G923" s="2">
        <v>16.37</v>
      </c>
      <c r="H923" s="4">
        <v>6</v>
      </c>
      <c r="I923" s="2">
        <v>4.9110000000000005</v>
      </c>
      <c r="J923" s="2">
        <v>103.131</v>
      </c>
      <c r="K923" s="12">
        <v>43504</v>
      </c>
      <c r="L923" s="5">
        <v>0.45694444444444443</v>
      </c>
      <c r="M923" t="s">
        <v>28</v>
      </c>
      <c r="N923" s="2">
        <v>98.22</v>
      </c>
      <c r="O923" s="2">
        <v>4.9109999999999996</v>
      </c>
      <c r="P923" s="3">
        <v>7</v>
      </c>
      <c r="Q923" s="4">
        <f>MONTH(Tabla1[[#This Row],[Fecha]])</f>
        <v>2</v>
      </c>
    </row>
    <row r="924" spans="1:17" x14ac:dyDescent="0.25">
      <c r="A924" t="s">
        <v>957</v>
      </c>
      <c r="B924" t="s">
        <v>24</v>
      </c>
      <c r="C924" t="s">
        <v>25</v>
      </c>
      <c r="D924" t="s">
        <v>19</v>
      </c>
      <c r="E924" t="s">
        <v>20</v>
      </c>
      <c r="F924" t="s">
        <v>31</v>
      </c>
      <c r="G924" s="2">
        <v>12.73</v>
      </c>
      <c r="H924" s="4">
        <v>2</v>
      </c>
      <c r="I924" s="2">
        <v>1.2730000000000001</v>
      </c>
      <c r="J924" s="2">
        <v>26.733000000000001</v>
      </c>
      <c r="K924" s="12">
        <v>43518</v>
      </c>
      <c r="L924" s="5">
        <v>0.50694444444444442</v>
      </c>
      <c r="M924" t="s">
        <v>32</v>
      </c>
      <c r="N924" s="2">
        <v>25.46</v>
      </c>
      <c r="O924" s="2">
        <v>1.2729999999999999</v>
      </c>
      <c r="P924" s="3">
        <v>5.2</v>
      </c>
      <c r="Q924" s="4">
        <f>MONTH(Tabla1[[#This Row],[Fecha]])</f>
        <v>2</v>
      </c>
    </row>
    <row r="925" spans="1:17" x14ac:dyDescent="0.25">
      <c r="A925" t="s">
        <v>958</v>
      </c>
      <c r="B925" t="s">
        <v>24</v>
      </c>
      <c r="C925" t="s">
        <v>25</v>
      </c>
      <c r="D925" t="s">
        <v>26</v>
      </c>
      <c r="E925" t="s">
        <v>20</v>
      </c>
      <c r="F925" t="s">
        <v>35</v>
      </c>
      <c r="G925" s="2">
        <v>83.14</v>
      </c>
      <c r="H925" s="4">
        <v>7</v>
      </c>
      <c r="I925" s="2">
        <v>29.099000000000004</v>
      </c>
      <c r="J925" s="2">
        <v>611.07899999999995</v>
      </c>
      <c r="K925" s="12">
        <v>43475</v>
      </c>
      <c r="L925" s="5">
        <v>0.4381944444444445</v>
      </c>
      <c r="M925" t="s">
        <v>32</v>
      </c>
      <c r="N925" s="2">
        <v>581.98</v>
      </c>
      <c r="O925" s="2">
        <v>29.099</v>
      </c>
      <c r="P925" s="3">
        <v>6.6</v>
      </c>
      <c r="Q925" s="4">
        <f>MONTH(Tabla1[[#This Row],[Fecha]])</f>
        <v>1</v>
      </c>
    </row>
    <row r="926" spans="1:17" x14ac:dyDescent="0.25">
      <c r="A926" t="s">
        <v>959</v>
      </c>
      <c r="B926" t="s">
        <v>24</v>
      </c>
      <c r="C926" t="s">
        <v>25</v>
      </c>
      <c r="D926" t="s">
        <v>19</v>
      </c>
      <c r="E926" t="s">
        <v>20</v>
      </c>
      <c r="F926" t="s">
        <v>35</v>
      </c>
      <c r="G926" s="2">
        <v>35.22</v>
      </c>
      <c r="H926" s="4">
        <v>6</v>
      </c>
      <c r="I926" s="2">
        <v>10.566000000000001</v>
      </c>
      <c r="J926" s="2">
        <v>221.886</v>
      </c>
      <c r="K926" s="12">
        <v>43538</v>
      </c>
      <c r="L926" s="5">
        <v>0.5756944444444444</v>
      </c>
      <c r="M926" t="s">
        <v>22</v>
      </c>
      <c r="N926" s="2">
        <v>211.32</v>
      </c>
      <c r="O926" s="2">
        <v>10.566000000000001</v>
      </c>
      <c r="P926" s="3">
        <v>6.5</v>
      </c>
      <c r="Q926" s="4">
        <f>MONTH(Tabla1[[#This Row],[Fecha]])</f>
        <v>3</v>
      </c>
    </row>
    <row r="927" spans="1:17" x14ac:dyDescent="0.25">
      <c r="A927" t="s">
        <v>960</v>
      </c>
      <c r="B927" t="s">
        <v>41</v>
      </c>
      <c r="C927" t="s">
        <v>42</v>
      </c>
      <c r="D927" t="s">
        <v>26</v>
      </c>
      <c r="E927" t="s">
        <v>20</v>
      </c>
      <c r="F927" t="s">
        <v>27</v>
      </c>
      <c r="G927" s="2">
        <v>13.78</v>
      </c>
      <c r="H927" s="4">
        <v>4</v>
      </c>
      <c r="I927" s="2">
        <v>2.7560000000000002</v>
      </c>
      <c r="J927" s="2">
        <v>57.875999999999998</v>
      </c>
      <c r="K927" s="12">
        <v>43475</v>
      </c>
      <c r="L927" s="5">
        <v>0.46527777777777773</v>
      </c>
      <c r="M927" t="s">
        <v>22</v>
      </c>
      <c r="N927" s="2">
        <v>55.12</v>
      </c>
      <c r="O927" s="2">
        <v>2.7559999999999998</v>
      </c>
      <c r="P927" s="3">
        <v>9</v>
      </c>
      <c r="Q927" s="4">
        <f>MONTH(Tabla1[[#This Row],[Fecha]])</f>
        <v>1</v>
      </c>
    </row>
    <row r="928" spans="1:17" x14ac:dyDescent="0.25">
      <c r="A928" t="s">
        <v>961</v>
      </c>
      <c r="B928" t="s">
        <v>41</v>
      </c>
      <c r="C928" t="s">
        <v>42</v>
      </c>
      <c r="D928" t="s">
        <v>19</v>
      </c>
      <c r="E928" t="s">
        <v>30</v>
      </c>
      <c r="F928" t="s">
        <v>35</v>
      </c>
      <c r="G928" s="2">
        <v>88.31</v>
      </c>
      <c r="H928" s="4">
        <v>1</v>
      </c>
      <c r="I928" s="2">
        <v>4.4155000000000006</v>
      </c>
      <c r="J928" s="2">
        <v>92.725499999999997</v>
      </c>
      <c r="K928" s="12">
        <v>43511</v>
      </c>
      <c r="L928" s="5">
        <v>0.73472222222222217</v>
      </c>
      <c r="M928" t="s">
        <v>32</v>
      </c>
      <c r="N928" s="2">
        <v>88.31</v>
      </c>
      <c r="O928" s="2">
        <v>4.4154999999999998</v>
      </c>
      <c r="P928" s="3">
        <v>5.2</v>
      </c>
      <c r="Q928" s="4">
        <f>MONTH(Tabla1[[#This Row],[Fecha]])</f>
        <v>2</v>
      </c>
    </row>
    <row r="929" spans="1:17" x14ac:dyDescent="0.25">
      <c r="A929" t="s">
        <v>962</v>
      </c>
      <c r="B929" t="s">
        <v>17</v>
      </c>
      <c r="C929" t="s">
        <v>18</v>
      </c>
      <c r="D929" t="s">
        <v>19</v>
      </c>
      <c r="E929" t="s">
        <v>20</v>
      </c>
      <c r="F929" t="s">
        <v>21</v>
      </c>
      <c r="G929" s="2">
        <v>39.619999999999997</v>
      </c>
      <c r="H929" s="4">
        <v>9</v>
      </c>
      <c r="I929" s="2">
        <v>17.829000000000001</v>
      </c>
      <c r="J929" s="2">
        <v>374.40899999999999</v>
      </c>
      <c r="K929" s="12">
        <v>43478</v>
      </c>
      <c r="L929" s="5">
        <v>0.74583333333333324</v>
      </c>
      <c r="M929" t="s">
        <v>32</v>
      </c>
      <c r="N929" s="2">
        <v>356.58</v>
      </c>
      <c r="O929" s="2">
        <v>17.829000000000001</v>
      </c>
      <c r="P929" s="3">
        <v>6.8</v>
      </c>
      <c r="Q929" s="4">
        <f>MONTH(Tabla1[[#This Row],[Fecha]])</f>
        <v>1</v>
      </c>
    </row>
    <row r="930" spans="1:17" x14ac:dyDescent="0.25">
      <c r="A930" t="s">
        <v>963</v>
      </c>
      <c r="B930" t="s">
        <v>41</v>
      </c>
      <c r="C930" t="s">
        <v>42</v>
      </c>
      <c r="D930" t="s">
        <v>26</v>
      </c>
      <c r="E930" t="s">
        <v>20</v>
      </c>
      <c r="F930" t="s">
        <v>27</v>
      </c>
      <c r="G930" s="2">
        <v>88.25</v>
      </c>
      <c r="H930" s="4">
        <v>9</v>
      </c>
      <c r="I930" s="2">
        <v>39.712500000000006</v>
      </c>
      <c r="J930" s="2">
        <v>833.96249999999998</v>
      </c>
      <c r="K930" s="12">
        <v>43511</v>
      </c>
      <c r="L930" s="5">
        <v>0.86875000000000002</v>
      </c>
      <c r="M930" t="s">
        <v>32</v>
      </c>
      <c r="N930" s="2">
        <v>794.25</v>
      </c>
      <c r="O930" s="2">
        <v>39.712499999999999</v>
      </c>
      <c r="P930" s="3">
        <v>7.6</v>
      </c>
      <c r="Q930" s="4">
        <f>MONTH(Tabla1[[#This Row],[Fecha]])</f>
        <v>2</v>
      </c>
    </row>
    <row r="931" spans="1:17" x14ac:dyDescent="0.25">
      <c r="A931" t="s">
        <v>964</v>
      </c>
      <c r="B931" t="s">
        <v>41</v>
      </c>
      <c r="C931" t="s">
        <v>42</v>
      </c>
      <c r="D931" t="s">
        <v>26</v>
      </c>
      <c r="E931" t="s">
        <v>30</v>
      </c>
      <c r="F931" t="s">
        <v>35</v>
      </c>
      <c r="G931" s="2">
        <v>25.31</v>
      </c>
      <c r="H931" s="4">
        <v>2</v>
      </c>
      <c r="I931" s="2">
        <v>2.5310000000000001</v>
      </c>
      <c r="J931" s="2">
        <v>53.151000000000003</v>
      </c>
      <c r="K931" s="12">
        <v>43526</v>
      </c>
      <c r="L931" s="5">
        <v>0.80972222222222223</v>
      </c>
      <c r="M931" t="s">
        <v>22</v>
      </c>
      <c r="N931" s="2">
        <v>50.62</v>
      </c>
      <c r="O931" s="2">
        <v>2.5310000000000001</v>
      </c>
      <c r="P931" s="3">
        <v>7.2</v>
      </c>
      <c r="Q931" s="4">
        <f>MONTH(Tabla1[[#This Row],[Fecha]])</f>
        <v>3</v>
      </c>
    </row>
    <row r="932" spans="1:17" x14ac:dyDescent="0.25">
      <c r="A932" t="s">
        <v>965</v>
      </c>
      <c r="B932" t="s">
        <v>41</v>
      </c>
      <c r="C932" t="s">
        <v>42</v>
      </c>
      <c r="D932" t="s">
        <v>26</v>
      </c>
      <c r="E932" t="s">
        <v>30</v>
      </c>
      <c r="F932" t="s">
        <v>31</v>
      </c>
      <c r="G932" s="2">
        <v>99.92</v>
      </c>
      <c r="H932" s="4">
        <v>6</v>
      </c>
      <c r="I932" s="2">
        <v>29.975999999999999</v>
      </c>
      <c r="J932" s="2">
        <v>629.49599999999998</v>
      </c>
      <c r="K932" s="12">
        <v>43548</v>
      </c>
      <c r="L932" s="5">
        <v>0.56458333333333333</v>
      </c>
      <c r="M932" t="s">
        <v>22</v>
      </c>
      <c r="N932" s="2">
        <v>599.52</v>
      </c>
      <c r="O932" s="2">
        <v>29.975999999999999</v>
      </c>
      <c r="P932" s="3">
        <v>7.1</v>
      </c>
      <c r="Q932" s="4">
        <f>MONTH(Tabla1[[#This Row],[Fecha]])</f>
        <v>3</v>
      </c>
    </row>
    <row r="933" spans="1:17" x14ac:dyDescent="0.25">
      <c r="A933" t="s">
        <v>966</v>
      </c>
      <c r="B933" t="s">
        <v>24</v>
      </c>
      <c r="C933" t="s">
        <v>25</v>
      </c>
      <c r="D933" t="s">
        <v>19</v>
      </c>
      <c r="E933" t="s">
        <v>20</v>
      </c>
      <c r="F933" t="s">
        <v>45</v>
      </c>
      <c r="G933" s="2">
        <v>83.35</v>
      </c>
      <c r="H933" s="4">
        <v>2</v>
      </c>
      <c r="I933" s="2">
        <v>8.3349999999999991</v>
      </c>
      <c r="J933" s="2">
        <v>175.035</v>
      </c>
      <c r="K933" s="12">
        <v>43498</v>
      </c>
      <c r="L933" s="5">
        <v>0.58680555555555558</v>
      </c>
      <c r="M933" t="s">
        <v>32</v>
      </c>
      <c r="N933" s="2">
        <v>166.7</v>
      </c>
      <c r="O933" s="2">
        <v>8.3350000000000009</v>
      </c>
      <c r="P933" s="3">
        <v>9.5</v>
      </c>
      <c r="Q933" s="4">
        <f>MONTH(Tabla1[[#This Row],[Fecha]])</f>
        <v>2</v>
      </c>
    </row>
    <row r="934" spans="1:17" x14ac:dyDescent="0.25">
      <c r="A934" t="s">
        <v>967</v>
      </c>
      <c r="B934" t="s">
        <v>17</v>
      </c>
      <c r="C934" t="s">
        <v>18</v>
      </c>
      <c r="D934" t="s">
        <v>26</v>
      </c>
      <c r="E934" t="s">
        <v>20</v>
      </c>
      <c r="F934" t="s">
        <v>43</v>
      </c>
      <c r="G934" s="2">
        <v>74.44</v>
      </c>
      <c r="H934" s="4">
        <v>10</v>
      </c>
      <c r="I934" s="2">
        <v>37.22</v>
      </c>
      <c r="J934" s="2">
        <v>781.62</v>
      </c>
      <c r="K934" s="12">
        <v>43523</v>
      </c>
      <c r="L934" s="5">
        <v>0.4861111111111111</v>
      </c>
      <c r="M934" t="s">
        <v>22</v>
      </c>
      <c r="N934" s="2">
        <v>744.4</v>
      </c>
      <c r="O934" s="2">
        <v>37.22</v>
      </c>
      <c r="P934" s="3">
        <v>5.0999999999999996</v>
      </c>
      <c r="Q934" s="4">
        <f>MONTH(Tabla1[[#This Row],[Fecha]])</f>
        <v>2</v>
      </c>
    </row>
    <row r="935" spans="1:17" x14ac:dyDescent="0.25">
      <c r="A935" t="s">
        <v>968</v>
      </c>
      <c r="B935" t="s">
        <v>24</v>
      </c>
      <c r="C935" t="s">
        <v>25</v>
      </c>
      <c r="D935" t="s">
        <v>26</v>
      </c>
      <c r="E935" t="s">
        <v>30</v>
      </c>
      <c r="F935" t="s">
        <v>21</v>
      </c>
      <c r="G935" s="2">
        <v>64.08</v>
      </c>
      <c r="H935" s="4">
        <v>7</v>
      </c>
      <c r="I935" s="2">
        <v>22.428000000000001</v>
      </c>
      <c r="J935" s="2">
        <v>470.988</v>
      </c>
      <c r="K935" s="12">
        <v>43485</v>
      </c>
      <c r="L935" s="5">
        <v>0.51874999999999993</v>
      </c>
      <c r="M935" t="s">
        <v>22</v>
      </c>
      <c r="N935" s="2">
        <v>448.56</v>
      </c>
      <c r="O935" s="2">
        <v>22.428000000000001</v>
      </c>
      <c r="P935" s="3">
        <v>7.6</v>
      </c>
      <c r="Q935" s="4">
        <f>MONTH(Tabla1[[#This Row],[Fecha]])</f>
        <v>1</v>
      </c>
    </row>
    <row r="936" spans="1:17" x14ac:dyDescent="0.25">
      <c r="A936" t="s">
        <v>969</v>
      </c>
      <c r="B936" t="s">
        <v>41</v>
      </c>
      <c r="C936" t="s">
        <v>42</v>
      </c>
      <c r="D936" t="s">
        <v>26</v>
      </c>
      <c r="E936" t="s">
        <v>20</v>
      </c>
      <c r="F936" t="s">
        <v>31</v>
      </c>
      <c r="G936" s="2">
        <v>63.15</v>
      </c>
      <c r="H936" s="4">
        <v>6</v>
      </c>
      <c r="I936" s="2">
        <v>18.945</v>
      </c>
      <c r="J936" s="2">
        <v>397.84500000000003</v>
      </c>
      <c r="K936" s="12">
        <v>43468</v>
      </c>
      <c r="L936" s="5">
        <v>0.85</v>
      </c>
      <c r="M936" t="s">
        <v>22</v>
      </c>
      <c r="N936" s="2">
        <v>378.9</v>
      </c>
      <c r="O936" s="2">
        <v>18.945</v>
      </c>
      <c r="P936" s="3">
        <v>9.8000000000000007</v>
      </c>
      <c r="Q936" s="4">
        <f>MONTH(Tabla1[[#This Row],[Fecha]])</f>
        <v>1</v>
      </c>
    </row>
    <row r="937" spans="1:17" x14ac:dyDescent="0.25">
      <c r="A937" t="s">
        <v>970</v>
      </c>
      <c r="B937" t="s">
        <v>24</v>
      </c>
      <c r="C937" t="s">
        <v>25</v>
      </c>
      <c r="D937" t="s">
        <v>19</v>
      </c>
      <c r="E937" t="s">
        <v>30</v>
      </c>
      <c r="F937" t="s">
        <v>31</v>
      </c>
      <c r="G937" s="2">
        <v>85.72</v>
      </c>
      <c r="H937" s="4">
        <v>3</v>
      </c>
      <c r="I937" s="2">
        <v>12.857999999999999</v>
      </c>
      <c r="J937" s="2">
        <v>270.01799999999997</v>
      </c>
      <c r="K937" s="12">
        <v>43489</v>
      </c>
      <c r="L937" s="5">
        <v>0.87430555555555556</v>
      </c>
      <c r="M937" t="s">
        <v>22</v>
      </c>
      <c r="N937" s="2">
        <v>257.16000000000003</v>
      </c>
      <c r="O937" s="2">
        <v>12.858000000000001</v>
      </c>
      <c r="P937" s="3">
        <v>5.0999999999999996</v>
      </c>
      <c r="Q937" s="4">
        <f>MONTH(Tabla1[[#This Row],[Fecha]])</f>
        <v>1</v>
      </c>
    </row>
    <row r="938" spans="1:17" x14ac:dyDescent="0.25">
      <c r="A938" t="s">
        <v>971</v>
      </c>
      <c r="B938" t="s">
        <v>24</v>
      </c>
      <c r="C938" t="s">
        <v>25</v>
      </c>
      <c r="D938" t="s">
        <v>26</v>
      </c>
      <c r="E938" t="s">
        <v>20</v>
      </c>
      <c r="F938" t="s">
        <v>21</v>
      </c>
      <c r="G938" s="2">
        <v>78.89</v>
      </c>
      <c r="H938" s="4">
        <v>7</v>
      </c>
      <c r="I938" s="2">
        <v>27.611500000000003</v>
      </c>
      <c r="J938" s="2">
        <v>579.8415</v>
      </c>
      <c r="K938" s="12">
        <v>43470</v>
      </c>
      <c r="L938" s="5">
        <v>0.82500000000000007</v>
      </c>
      <c r="M938" t="s">
        <v>22</v>
      </c>
      <c r="N938" s="2">
        <v>552.23</v>
      </c>
      <c r="O938" s="2">
        <v>27.611499999999999</v>
      </c>
      <c r="P938" s="3">
        <v>7.5</v>
      </c>
      <c r="Q938" s="4">
        <f>MONTH(Tabla1[[#This Row],[Fecha]])</f>
        <v>1</v>
      </c>
    </row>
    <row r="939" spans="1:17" x14ac:dyDescent="0.25">
      <c r="A939" t="s">
        <v>972</v>
      </c>
      <c r="B939" t="s">
        <v>17</v>
      </c>
      <c r="C939" t="s">
        <v>18</v>
      </c>
      <c r="D939" t="s">
        <v>26</v>
      </c>
      <c r="E939" t="s">
        <v>20</v>
      </c>
      <c r="F939" t="s">
        <v>35</v>
      </c>
      <c r="G939" s="2">
        <v>89.48</v>
      </c>
      <c r="H939" s="4">
        <v>5</v>
      </c>
      <c r="I939" s="2">
        <v>22.370000000000005</v>
      </c>
      <c r="J939" s="2">
        <v>469.77</v>
      </c>
      <c r="K939" s="12">
        <v>43554</v>
      </c>
      <c r="L939" s="5">
        <v>0.4291666666666667</v>
      </c>
      <c r="M939" t="s">
        <v>28</v>
      </c>
      <c r="N939" s="2">
        <v>447.4</v>
      </c>
      <c r="O939" s="2">
        <v>22.37</v>
      </c>
      <c r="P939" s="3">
        <v>7.4</v>
      </c>
      <c r="Q939" s="4">
        <f>MONTH(Tabla1[[#This Row],[Fecha]])</f>
        <v>3</v>
      </c>
    </row>
    <row r="940" spans="1:17" x14ac:dyDescent="0.25">
      <c r="A940" t="s">
        <v>973</v>
      </c>
      <c r="B940" t="s">
        <v>17</v>
      </c>
      <c r="C940" t="s">
        <v>18</v>
      </c>
      <c r="D940" t="s">
        <v>19</v>
      </c>
      <c r="E940" t="s">
        <v>20</v>
      </c>
      <c r="F940" t="s">
        <v>21</v>
      </c>
      <c r="G940" s="2">
        <v>92.09</v>
      </c>
      <c r="H940" s="4">
        <v>3</v>
      </c>
      <c r="I940" s="2">
        <v>13.813499999999999</v>
      </c>
      <c r="J940" s="2">
        <v>290.08350000000002</v>
      </c>
      <c r="K940" s="12">
        <v>43513</v>
      </c>
      <c r="L940" s="5">
        <v>0.68541666666666667</v>
      </c>
      <c r="M940" t="s">
        <v>28</v>
      </c>
      <c r="N940" s="2">
        <v>276.27</v>
      </c>
      <c r="O940" s="2">
        <v>13.813499999999999</v>
      </c>
      <c r="P940" s="3">
        <v>4.2</v>
      </c>
      <c r="Q940" s="4">
        <f>MONTH(Tabla1[[#This Row],[Fecha]])</f>
        <v>2</v>
      </c>
    </row>
    <row r="941" spans="1:17" x14ac:dyDescent="0.25">
      <c r="A941" t="s">
        <v>974</v>
      </c>
      <c r="B941" t="s">
        <v>24</v>
      </c>
      <c r="C941" t="s">
        <v>25</v>
      </c>
      <c r="D941" t="s">
        <v>26</v>
      </c>
      <c r="E941" t="s">
        <v>20</v>
      </c>
      <c r="F941" t="s">
        <v>43</v>
      </c>
      <c r="G941" s="2">
        <v>57.29</v>
      </c>
      <c r="H941" s="4">
        <v>6</v>
      </c>
      <c r="I941" s="2">
        <v>17.187000000000001</v>
      </c>
      <c r="J941" s="2">
        <v>360.92700000000002</v>
      </c>
      <c r="K941" s="12">
        <v>43545</v>
      </c>
      <c r="L941" s="5">
        <v>0.71111111111111114</v>
      </c>
      <c r="M941" t="s">
        <v>22</v>
      </c>
      <c r="N941" s="2">
        <v>343.74</v>
      </c>
      <c r="O941" s="2">
        <v>17.187000000000001</v>
      </c>
      <c r="P941" s="3">
        <v>5.9</v>
      </c>
      <c r="Q941" s="4">
        <f>MONTH(Tabla1[[#This Row],[Fecha]])</f>
        <v>3</v>
      </c>
    </row>
    <row r="942" spans="1:17" x14ac:dyDescent="0.25">
      <c r="A942" t="s">
        <v>975</v>
      </c>
      <c r="B942" t="s">
        <v>17</v>
      </c>
      <c r="C942" t="s">
        <v>18</v>
      </c>
      <c r="D942" t="s">
        <v>26</v>
      </c>
      <c r="E942" t="s">
        <v>30</v>
      </c>
      <c r="F942" t="s">
        <v>43</v>
      </c>
      <c r="G942" s="2">
        <v>66.52</v>
      </c>
      <c r="H942" s="4">
        <v>4</v>
      </c>
      <c r="I942" s="2">
        <v>13.304</v>
      </c>
      <c r="J942" s="2">
        <v>279.38400000000001</v>
      </c>
      <c r="K942" s="12">
        <v>43526</v>
      </c>
      <c r="L942" s="5">
        <v>0.7597222222222223</v>
      </c>
      <c r="M942" t="s">
        <v>22</v>
      </c>
      <c r="N942" s="2">
        <v>266.08</v>
      </c>
      <c r="O942" s="2">
        <v>13.304</v>
      </c>
      <c r="P942" s="3">
        <v>6.9</v>
      </c>
      <c r="Q942" s="4">
        <f>MONTH(Tabla1[[#This Row],[Fecha]])</f>
        <v>3</v>
      </c>
    </row>
    <row r="943" spans="1:17" x14ac:dyDescent="0.25">
      <c r="A943" t="s">
        <v>976</v>
      </c>
      <c r="B943" t="s">
        <v>24</v>
      </c>
      <c r="C943" t="s">
        <v>25</v>
      </c>
      <c r="D943" t="s">
        <v>19</v>
      </c>
      <c r="E943" t="s">
        <v>30</v>
      </c>
      <c r="F943" t="s">
        <v>45</v>
      </c>
      <c r="G943" s="2">
        <v>99.82</v>
      </c>
      <c r="H943" s="4">
        <v>9</v>
      </c>
      <c r="I943" s="2">
        <v>44.918999999999997</v>
      </c>
      <c r="J943" s="2">
        <v>943.29899999999998</v>
      </c>
      <c r="K943" s="12">
        <v>43551</v>
      </c>
      <c r="L943" s="5">
        <v>0.4465277777777778</v>
      </c>
      <c r="M943" t="s">
        <v>28</v>
      </c>
      <c r="N943" s="2">
        <v>898.38</v>
      </c>
      <c r="O943" s="2">
        <v>44.918999999999997</v>
      </c>
      <c r="P943" s="3">
        <v>6.6</v>
      </c>
      <c r="Q943" s="4">
        <f>MONTH(Tabla1[[#This Row],[Fecha]])</f>
        <v>3</v>
      </c>
    </row>
    <row r="944" spans="1:17" x14ac:dyDescent="0.25">
      <c r="A944" t="s">
        <v>977</v>
      </c>
      <c r="B944" t="s">
        <v>17</v>
      </c>
      <c r="C944" t="s">
        <v>18</v>
      </c>
      <c r="D944" t="s">
        <v>26</v>
      </c>
      <c r="E944" t="s">
        <v>20</v>
      </c>
      <c r="F944" t="s">
        <v>31</v>
      </c>
      <c r="G944" s="2">
        <v>45.68</v>
      </c>
      <c r="H944" s="4">
        <v>10</v>
      </c>
      <c r="I944" s="2">
        <v>22.840000000000003</v>
      </c>
      <c r="J944" s="2">
        <v>479.64</v>
      </c>
      <c r="K944" s="12">
        <v>43484</v>
      </c>
      <c r="L944" s="5">
        <v>0.8125</v>
      </c>
      <c r="M944" t="s">
        <v>22</v>
      </c>
      <c r="N944" s="2">
        <v>456.8</v>
      </c>
      <c r="O944" s="2">
        <v>22.84</v>
      </c>
      <c r="P944" s="3">
        <v>5.7</v>
      </c>
      <c r="Q944" s="4">
        <f>MONTH(Tabla1[[#This Row],[Fecha]])</f>
        <v>1</v>
      </c>
    </row>
    <row r="945" spans="1:17" x14ac:dyDescent="0.25">
      <c r="A945" t="s">
        <v>978</v>
      </c>
      <c r="B945" t="s">
        <v>17</v>
      </c>
      <c r="C945" t="s">
        <v>18</v>
      </c>
      <c r="D945" t="s">
        <v>26</v>
      </c>
      <c r="E945" t="s">
        <v>30</v>
      </c>
      <c r="F945" t="s">
        <v>21</v>
      </c>
      <c r="G945" s="2">
        <v>50.79</v>
      </c>
      <c r="H945" s="4">
        <v>5</v>
      </c>
      <c r="I945" s="2">
        <v>12.6975</v>
      </c>
      <c r="J945" s="2">
        <v>266.64749999999998</v>
      </c>
      <c r="K945" s="12">
        <v>43515</v>
      </c>
      <c r="L945" s="5">
        <v>0.62013888888888891</v>
      </c>
      <c r="M945" t="s">
        <v>32</v>
      </c>
      <c r="N945" s="2">
        <v>253.95</v>
      </c>
      <c r="O945" s="2">
        <v>12.6975</v>
      </c>
      <c r="P945" s="3">
        <v>5.3</v>
      </c>
      <c r="Q945" s="4">
        <f>MONTH(Tabla1[[#This Row],[Fecha]])</f>
        <v>2</v>
      </c>
    </row>
    <row r="946" spans="1:17" x14ac:dyDescent="0.25">
      <c r="A946" t="s">
        <v>979</v>
      </c>
      <c r="B946" t="s">
        <v>17</v>
      </c>
      <c r="C946" t="s">
        <v>18</v>
      </c>
      <c r="D946" t="s">
        <v>19</v>
      </c>
      <c r="E946" t="s">
        <v>30</v>
      </c>
      <c r="F946" t="s">
        <v>21</v>
      </c>
      <c r="G946" s="2">
        <v>10.08</v>
      </c>
      <c r="H946" s="4">
        <v>7</v>
      </c>
      <c r="I946" s="2">
        <v>3.5280000000000005</v>
      </c>
      <c r="J946" s="2">
        <v>74.087999999999994</v>
      </c>
      <c r="K946" s="12">
        <v>43552</v>
      </c>
      <c r="L946" s="5">
        <v>0.84305555555555556</v>
      </c>
      <c r="M946" t="s">
        <v>28</v>
      </c>
      <c r="N946" s="2">
        <v>70.56</v>
      </c>
      <c r="O946" s="2">
        <v>3.528</v>
      </c>
      <c r="P946" s="3">
        <v>4.2</v>
      </c>
      <c r="Q946" s="4">
        <f>MONTH(Tabla1[[#This Row],[Fecha]])</f>
        <v>3</v>
      </c>
    </row>
    <row r="947" spans="1:17" x14ac:dyDescent="0.25">
      <c r="A947" t="s">
        <v>980</v>
      </c>
      <c r="B947" t="s">
        <v>17</v>
      </c>
      <c r="C947" t="s">
        <v>18</v>
      </c>
      <c r="D947" t="s">
        <v>26</v>
      </c>
      <c r="E947" t="s">
        <v>20</v>
      </c>
      <c r="F947" t="s">
        <v>27</v>
      </c>
      <c r="G947" s="2">
        <v>93.88</v>
      </c>
      <c r="H947" s="4">
        <v>7</v>
      </c>
      <c r="I947" s="2">
        <v>32.857999999999997</v>
      </c>
      <c r="J947" s="2">
        <v>690.01800000000003</v>
      </c>
      <c r="K947" s="12">
        <v>43470</v>
      </c>
      <c r="L947" s="5">
        <v>0.49374999999999997</v>
      </c>
      <c r="M947" t="s">
        <v>32</v>
      </c>
      <c r="N947" s="2">
        <v>657.16</v>
      </c>
      <c r="O947" s="2">
        <v>32.857999999999997</v>
      </c>
      <c r="P947" s="3">
        <v>7.3</v>
      </c>
      <c r="Q947" s="4">
        <f>MONTH(Tabla1[[#This Row],[Fecha]])</f>
        <v>1</v>
      </c>
    </row>
    <row r="948" spans="1:17" x14ac:dyDescent="0.25">
      <c r="A948" t="s">
        <v>981</v>
      </c>
      <c r="B948" t="s">
        <v>24</v>
      </c>
      <c r="C948" t="s">
        <v>25</v>
      </c>
      <c r="D948" t="s">
        <v>19</v>
      </c>
      <c r="E948" t="s">
        <v>30</v>
      </c>
      <c r="F948" t="s">
        <v>27</v>
      </c>
      <c r="G948" s="2">
        <v>84.25</v>
      </c>
      <c r="H948" s="4">
        <v>2</v>
      </c>
      <c r="I948" s="2">
        <v>8.4250000000000007</v>
      </c>
      <c r="J948" s="2">
        <v>176.92500000000001</v>
      </c>
      <c r="K948" s="12">
        <v>43550</v>
      </c>
      <c r="L948" s="5">
        <v>0.59236111111111112</v>
      </c>
      <c r="M948" t="s">
        <v>32</v>
      </c>
      <c r="N948" s="2">
        <v>168.5</v>
      </c>
      <c r="O948" s="2">
        <v>8.4250000000000007</v>
      </c>
      <c r="P948" s="3">
        <v>5.3</v>
      </c>
      <c r="Q948" s="4">
        <f>MONTH(Tabla1[[#This Row],[Fecha]])</f>
        <v>3</v>
      </c>
    </row>
    <row r="949" spans="1:17" x14ac:dyDescent="0.25">
      <c r="A949" t="s">
        <v>982</v>
      </c>
      <c r="B949" t="s">
        <v>41</v>
      </c>
      <c r="C949" t="s">
        <v>42</v>
      </c>
      <c r="D949" t="s">
        <v>19</v>
      </c>
      <c r="E949" t="s">
        <v>30</v>
      </c>
      <c r="F949" t="s">
        <v>45</v>
      </c>
      <c r="G949" s="2">
        <v>53.78</v>
      </c>
      <c r="H949" s="4">
        <v>1</v>
      </c>
      <c r="I949" s="2">
        <v>2.6890000000000001</v>
      </c>
      <c r="J949" s="2">
        <v>56.469000000000001</v>
      </c>
      <c r="K949" s="12">
        <v>43499</v>
      </c>
      <c r="L949" s="5">
        <v>0.84236111111111101</v>
      </c>
      <c r="M949" t="s">
        <v>22</v>
      </c>
      <c r="N949" s="2">
        <v>53.78</v>
      </c>
      <c r="O949" s="2">
        <v>2.6890000000000001</v>
      </c>
      <c r="P949" s="3">
        <v>4.7</v>
      </c>
      <c r="Q949" s="4">
        <f>MONTH(Tabla1[[#This Row],[Fecha]])</f>
        <v>2</v>
      </c>
    </row>
    <row r="950" spans="1:17" x14ac:dyDescent="0.25">
      <c r="A950" t="s">
        <v>983</v>
      </c>
      <c r="B950" t="s">
        <v>24</v>
      </c>
      <c r="C950" t="s">
        <v>25</v>
      </c>
      <c r="D950" t="s">
        <v>19</v>
      </c>
      <c r="E950" t="s">
        <v>30</v>
      </c>
      <c r="F950" t="s">
        <v>31</v>
      </c>
      <c r="G950" s="2">
        <v>35.81</v>
      </c>
      <c r="H950" s="4">
        <v>5</v>
      </c>
      <c r="I950" s="2">
        <v>8.9525000000000006</v>
      </c>
      <c r="J950" s="2">
        <v>188.0025</v>
      </c>
      <c r="K950" s="12">
        <v>43502</v>
      </c>
      <c r="L950" s="5">
        <v>0.78055555555555556</v>
      </c>
      <c r="M950" t="s">
        <v>22</v>
      </c>
      <c r="N950" s="2">
        <v>179.05</v>
      </c>
      <c r="O950" s="2">
        <v>8.9525000000000006</v>
      </c>
      <c r="P950" s="3">
        <v>7.9</v>
      </c>
      <c r="Q950" s="4">
        <f>MONTH(Tabla1[[#This Row],[Fecha]])</f>
        <v>2</v>
      </c>
    </row>
    <row r="951" spans="1:17" x14ac:dyDescent="0.25">
      <c r="A951" t="s">
        <v>984</v>
      </c>
      <c r="B951" t="s">
        <v>41</v>
      </c>
      <c r="C951" t="s">
        <v>42</v>
      </c>
      <c r="D951" t="s">
        <v>26</v>
      </c>
      <c r="E951" t="s">
        <v>20</v>
      </c>
      <c r="F951" t="s">
        <v>43</v>
      </c>
      <c r="G951" s="2">
        <v>26.43</v>
      </c>
      <c r="H951" s="4">
        <v>8</v>
      </c>
      <c r="I951" s="2">
        <v>10.572000000000001</v>
      </c>
      <c r="J951" s="2">
        <v>222.012</v>
      </c>
      <c r="K951" s="12">
        <v>43520</v>
      </c>
      <c r="L951" s="5">
        <v>0.60138888888888886</v>
      </c>
      <c r="M951" t="s">
        <v>22</v>
      </c>
      <c r="N951" s="2">
        <v>211.44</v>
      </c>
      <c r="O951" s="2">
        <v>10.571999999999999</v>
      </c>
      <c r="P951" s="3">
        <v>8.9</v>
      </c>
      <c r="Q951" s="4">
        <f>MONTH(Tabla1[[#This Row],[Fecha]])</f>
        <v>2</v>
      </c>
    </row>
    <row r="952" spans="1:17" x14ac:dyDescent="0.25">
      <c r="A952" t="s">
        <v>985</v>
      </c>
      <c r="B952" t="s">
        <v>41</v>
      </c>
      <c r="C952" t="s">
        <v>42</v>
      </c>
      <c r="D952" t="s">
        <v>19</v>
      </c>
      <c r="E952" t="s">
        <v>30</v>
      </c>
      <c r="F952" t="s">
        <v>21</v>
      </c>
      <c r="G952" s="2">
        <v>39.909999999999997</v>
      </c>
      <c r="H952" s="4">
        <v>3</v>
      </c>
      <c r="I952" s="2">
        <v>5.9864999999999995</v>
      </c>
      <c r="J952" s="2">
        <v>125.7165</v>
      </c>
      <c r="K952" s="12">
        <v>43517</v>
      </c>
      <c r="L952" s="5">
        <v>0.52777777777777779</v>
      </c>
      <c r="M952" t="s">
        <v>22</v>
      </c>
      <c r="N952" s="2">
        <v>119.73</v>
      </c>
      <c r="O952" s="2">
        <v>5.9865000000000004</v>
      </c>
      <c r="P952" s="3">
        <v>9.3000000000000007</v>
      </c>
      <c r="Q952" s="4">
        <f>MONTH(Tabla1[[#This Row],[Fecha]])</f>
        <v>2</v>
      </c>
    </row>
    <row r="953" spans="1:17" x14ac:dyDescent="0.25">
      <c r="A953" t="s">
        <v>986</v>
      </c>
      <c r="B953" t="s">
        <v>41</v>
      </c>
      <c r="C953" t="s">
        <v>42</v>
      </c>
      <c r="D953" t="s">
        <v>19</v>
      </c>
      <c r="E953" t="s">
        <v>20</v>
      </c>
      <c r="F953" t="s">
        <v>31</v>
      </c>
      <c r="G953" s="2">
        <v>21.9</v>
      </c>
      <c r="H953" s="4">
        <v>3</v>
      </c>
      <c r="I953" s="2">
        <v>3.2849999999999997</v>
      </c>
      <c r="J953" s="2">
        <v>68.984999999999999</v>
      </c>
      <c r="K953" s="12">
        <v>43474</v>
      </c>
      <c r="L953" s="5">
        <v>0.77986111111111101</v>
      </c>
      <c r="M953" t="s">
        <v>22</v>
      </c>
      <c r="N953" s="2">
        <v>65.7</v>
      </c>
      <c r="O953" s="2">
        <v>3.2850000000000001</v>
      </c>
      <c r="P953" s="3">
        <v>4.7</v>
      </c>
      <c r="Q953" s="4">
        <f>MONTH(Tabla1[[#This Row],[Fecha]])</f>
        <v>1</v>
      </c>
    </row>
    <row r="954" spans="1:17" x14ac:dyDescent="0.25">
      <c r="A954" t="s">
        <v>987</v>
      </c>
      <c r="B954" t="s">
        <v>41</v>
      </c>
      <c r="C954" t="s">
        <v>42</v>
      </c>
      <c r="D954" t="s">
        <v>19</v>
      </c>
      <c r="E954" t="s">
        <v>20</v>
      </c>
      <c r="F954" t="s">
        <v>43</v>
      </c>
      <c r="G954" s="2">
        <v>62.85</v>
      </c>
      <c r="H954" s="4">
        <v>4</v>
      </c>
      <c r="I954" s="2">
        <v>12.57</v>
      </c>
      <c r="J954" s="2">
        <v>263.97000000000003</v>
      </c>
      <c r="K954" s="12">
        <v>43521</v>
      </c>
      <c r="L954" s="5">
        <v>0.55694444444444446</v>
      </c>
      <c r="M954" t="s">
        <v>22</v>
      </c>
      <c r="N954" s="2">
        <v>251.4</v>
      </c>
      <c r="O954" s="2">
        <v>12.57</v>
      </c>
      <c r="P954" s="3">
        <v>8.6999999999999993</v>
      </c>
      <c r="Q954" s="4">
        <f>MONTH(Tabla1[[#This Row],[Fecha]])</f>
        <v>2</v>
      </c>
    </row>
    <row r="955" spans="1:17" x14ac:dyDescent="0.25">
      <c r="A955" t="s">
        <v>988</v>
      </c>
      <c r="B955" t="s">
        <v>24</v>
      </c>
      <c r="C955" t="s">
        <v>25</v>
      </c>
      <c r="D955" t="s">
        <v>19</v>
      </c>
      <c r="E955" t="s">
        <v>20</v>
      </c>
      <c r="F955" t="s">
        <v>43</v>
      </c>
      <c r="G955" s="2">
        <v>21.04</v>
      </c>
      <c r="H955" s="4">
        <v>4</v>
      </c>
      <c r="I955" s="2">
        <v>4.2080000000000002</v>
      </c>
      <c r="J955" s="2">
        <v>88.367999999999995</v>
      </c>
      <c r="K955" s="12">
        <v>43478</v>
      </c>
      <c r="L955" s="5">
        <v>0.58194444444444449</v>
      </c>
      <c r="M955" t="s">
        <v>28</v>
      </c>
      <c r="N955" s="2">
        <v>84.16</v>
      </c>
      <c r="O955" s="2">
        <v>4.2080000000000002</v>
      </c>
      <c r="P955" s="3">
        <v>7.6</v>
      </c>
      <c r="Q955" s="4">
        <f>MONTH(Tabla1[[#This Row],[Fecha]])</f>
        <v>1</v>
      </c>
    </row>
    <row r="956" spans="1:17" x14ac:dyDescent="0.25">
      <c r="A956" t="s">
        <v>989</v>
      </c>
      <c r="B956" t="s">
        <v>41</v>
      </c>
      <c r="C956" t="s">
        <v>42</v>
      </c>
      <c r="D956" t="s">
        <v>19</v>
      </c>
      <c r="E956" t="s">
        <v>30</v>
      </c>
      <c r="F956" t="s">
        <v>31</v>
      </c>
      <c r="G956" s="2">
        <v>65.91</v>
      </c>
      <c r="H956" s="4">
        <v>6</v>
      </c>
      <c r="I956" s="2">
        <v>19.773</v>
      </c>
      <c r="J956" s="2">
        <v>415.233</v>
      </c>
      <c r="K956" s="12">
        <v>43505</v>
      </c>
      <c r="L956" s="5">
        <v>0.48958333333333331</v>
      </c>
      <c r="M956" t="s">
        <v>28</v>
      </c>
      <c r="N956" s="2">
        <v>395.46</v>
      </c>
      <c r="O956" s="2">
        <v>19.773</v>
      </c>
      <c r="P956" s="3">
        <v>5.7</v>
      </c>
      <c r="Q956" s="4">
        <f>MONTH(Tabla1[[#This Row],[Fecha]])</f>
        <v>2</v>
      </c>
    </row>
    <row r="957" spans="1:17" x14ac:dyDescent="0.25">
      <c r="A957" t="s">
        <v>990</v>
      </c>
      <c r="B957" t="s">
        <v>17</v>
      </c>
      <c r="C957" t="s">
        <v>18</v>
      </c>
      <c r="D957" t="s">
        <v>26</v>
      </c>
      <c r="E957" t="s">
        <v>20</v>
      </c>
      <c r="F957" t="s">
        <v>45</v>
      </c>
      <c r="G957" s="2">
        <v>42.57</v>
      </c>
      <c r="H957" s="4">
        <v>7</v>
      </c>
      <c r="I957" s="2">
        <v>14.899500000000002</v>
      </c>
      <c r="J957" s="2">
        <v>312.8895</v>
      </c>
      <c r="K957" s="12">
        <v>43471</v>
      </c>
      <c r="L957" s="5">
        <v>0.49374999999999997</v>
      </c>
      <c r="M957" t="s">
        <v>28</v>
      </c>
      <c r="N957" s="2">
        <v>297.99</v>
      </c>
      <c r="O957" s="2">
        <v>14.8995</v>
      </c>
      <c r="P957" s="3">
        <v>6.8</v>
      </c>
      <c r="Q957" s="4">
        <f>MONTH(Tabla1[[#This Row],[Fecha]])</f>
        <v>1</v>
      </c>
    </row>
    <row r="958" spans="1:17" x14ac:dyDescent="0.25">
      <c r="A958" t="s">
        <v>991</v>
      </c>
      <c r="B958" t="s">
        <v>24</v>
      </c>
      <c r="C958" t="s">
        <v>25</v>
      </c>
      <c r="D958" t="s">
        <v>19</v>
      </c>
      <c r="E958" t="s">
        <v>30</v>
      </c>
      <c r="F958" t="s">
        <v>43</v>
      </c>
      <c r="G958" s="2">
        <v>50.49</v>
      </c>
      <c r="H958" s="4">
        <v>9</v>
      </c>
      <c r="I958" s="2">
        <v>22.720500000000001</v>
      </c>
      <c r="J958" s="2">
        <v>477.13049999999998</v>
      </c>
      <c r="K958" s="12">
        <v>43475</v>
      </c>
      <c r="L958" s="5">
        <v>0.71944444444444444</v>
      </c>
      <c r="M958" t="s">
        <v>28</v>
      </c>
      <c r="N958" s="2">
        <v>454.41</v>
      </c>
      <c r="O958" s="2">
        <v>22.720500000000001</v>
      </c>
      <c r="P958" s="3">
        <v>5.4</v>
      </c>
      <c r="Q958" s="4">
        <f>MONTH(Tabla1[[#This Row],[Fecha]])</f>
        <v>1</v>
      </c>
    </row>
    <row r="959" spans="1:17" x14ac:dyDescent="0.25">
      <c r="A959" t="s">
        <v>992</v>
      </c>
      <c r="B959" t="s">
        <v>41</v>
      </c>
      <c r="C959" t="s">
        <v>42</v>
      </c>
      <c r="D959" t="s">
        <v>26</v>
      </c>
      <c r="E959" t="s">
        <v>30</v>
      </c>
      <c r="F959" t="s">
        <v>27</v>
      </c>
      <c r="G959" s="2">
        <v>46.02</v>
      </c>
      <c r="H959" s="4">
        <v>6</v>
      </c>
      <c r="I959" s="2">
        <v>13.806000000000001</v>
      </c>
      <c r="J959" s="2">
        <v>289.92599999999999</v>
      </c>
      <c r="K959" s="12">
        <v>43503</v>
      </c>
      <c r="L959" s="5">
        <v>0.66319444444444442</v>
      </c>
      <c r="M959" t="s">
        <v>28</v>
      </c>
      <c r="N959" s="2">
        <v>276.12</v>
      </c>
      <c r="O959" s="2">
        <v>13.805999999999999</v>
      </c>
      <c r="P959" s="3">
        <v>7.1</v>
      </c>
      <c r="Q959" s="4">
        <f>MONTH(Tabla1[[#This Row],[Fecha]])</f>
        <v>2</v>
      </c>
    </row>
    <row r="960" spans="1:17" x14ac:dyDescent="0.25">
      <c r="A960" t="s">
        <v>993</v>
      </c>
      <c r="B960" t="s">
        <v>24</v>
      </c>
      <c r="C960" t="s">
        <v>25</v>
      </c>
      <c r="D960" t="s">
        <v>26</v>
      </c>
      <c r="E960" t="s">
        <v>20</v>
      </c>
      <c r="F960" t="s">
        <v>31</v>
      </c>
      <c r="G960" s="2">
        <v>15.8</v>
      </c>
      <c r="H960" s="4">
        <v>10</v>
      </c>
      <c r="I960" s="2">
        <v>7.9</v>
      </c>
      <c r="J960" s="2">
        <v>165.9</v>
      </c>
      <c r="K960" s="12">
        <v>43474</v>
      </c>
      <c r="L960" s="5">
        <v>0.50486111111111109</v>
      </c>
      <c r="M960" t="s">
        <v>28</v>
      </c>
      <c r="N960" s="2">
        <v>158</v>
      </c>
      <c r="O960" s="2">
        <v>7.9</v>
      </c>
      <c r="P960" s="3">
        <v>7.8</v>
      </c>
      <c r="Q960" s="4">
        <f>MONTH(Tabla1[[#This Row],[Fecha]])</f>
        <v>1</v>
      </c>
    </row>
    <row r="961" spans="1:17" x14ac:dyDescent="0.25">
      <c r="A961" t="s">
        <v>994</v>
      </c>
      <c r="B961" t="s">
        <v>17</v>
      </c>
      <c r="C961" t="s">
        <v>18</v>
      </c>
      <c r="D961" t="s">
        <v>19</v>
      </c>
      <c r="E961" t="s">
        <v>20</v>
      </c>
      <c r="F961" t="s">
        <v>43</v>
      </c>
      <c r="G961" s="2">
        <v>98.66</v>
      </c>
      <c r="H961" s="4">
        <v>9</v>
      </c>
      <c r="I961" s="2">
        <v>44.396999999999998</v>
      </c>
      <c r="J961" s="2">
        <v>932.33699999999999</v>
      </c>
      <c r="K961" s="12">
        <v>43515</v>
      </c>
      <c r="L961" s="5">
        <v>0.62986111111111109</v>
      </c>
      <c r="M961" t="s">
        <v>28</v>
      </c>
      <c r="N961" s="2">
        <v>887.94</v>
      </c>
      <c r="O961" s="2">
        <v>44.396999999999998</v>
      </c>
      <c r="P961" s="3">
        <v>8.4</v>
      </c>
      <c r="Q961" s="4">
        <f>MONTH(Tabla1[[#This Row],[Fecha]])</f>
        <v>2</v>
      </c>
    </row>
    <row r="962" spans="1:17" x14ac:dyDescent="0.25">
      <c r="A962" t="s">
        <v>995</v>
      </c>
      <c r="B962" t="s">
        <v>24</v>
      </c>
      <c r="C962" t="s">
        <v>25</v>
      </c>
      <c r="D962" t="s">
        <v>19</v>
      </c>
      <c r="E962" t="s">
        <v>30</v>
      </c>
      <c r="F962" t="s">
        <v>45</v>
      </c>
      <c r="G962" s="2">
        <v>91.98</v>
      </c>
      <c r="H962" s="4">
        <v>1</v>
      </c>
      <c r="I962" s="2">
        <v>4.5990000000000002</v>
      </c>
      <c r="J962" s="2">
        <v>96.578999999999994</v>
      </c>
      <c r="K962" s="12">
        <v>43542</v>
      </c>
      <c r="L962" s="5">
        <v>0.64513888888888882</v>
      </c>
      <c r="M962" t="s">
        <v>28</v>
      </c>
      <c r="N962" s="2">
        <v>91.98</v>
      </c>
      <c r="O962" s="2">
        <v>4.5990000000000002</v>
      </c>
      <c r="P962" s="3">
        <v>9.8000000000000007</v>
      </c>
      <c r="Q962" s="4">
        <f>MONTH(Tabla1[[#This Row],[Fecha]])</f>
        <v>3</v>
      </c>
    </row>
    <row r="963" spans="1:17" x14ac:dyDescent="0.25">
      <c r="A963" t="s">
        <v>996</v>
      </c>
      <c r="B963" t="s">
        <v>17</v>
      </c>
      <c r="C963" t="s">
        <v>18</v>
      </c>
      <c r="D963" t="s">
        <v>19</v>
      </c>
      <c r="E963" t="s">
        <v>30</v>
      </c>
      <c r="F963" t="s">
        <v>27</v>
      </c>
      <c r="G963" s="2">
        <v>20.89</v>
      </c>
      <c r="H963" s="4">
        <v>2</v>
      </c>
      <c r="I963" s="2">
        <v>2.089</v>
      </c>
      <c r="J963" s="2">
        <v>43.869</v>
      </c>
      <c r="K963" s="12">
        <v>43501</v>
      </c>
      <c r="L963" s="5">
        <v>0.78125</v>
      </c>
      <c r="M963" t="s">
        <v>28</v>
      </c>
      <c r="N963" s="2">
        <v>41.78</v>
      </c>
      <c r="O963" s="2">
        <v>2.089</v>
      </c>
      <c r="P963" s="3">
        <v>9.8000000000000007</v>
      </c>
      <c r="Q963" s="4">
        <f>MONTH(Tabla1[[#This Row],[Fecha]])</f>
        <v>2</v>
      </c>
    </row>
    <row r="964" spans="1:17" x14ac:dyDescent="0.25">
      <c r="A964" t="s">
        <v>997</v>
      </c>
      <c r="B964" t="s">
        <v>17</v>
      </c>
      <c r="C964" t="s">
        <v>18</v>
      </c>
      <c r="D964" t="s">
        <v>26</v>
      </c>
      <c r="E964" t="s">
        <v>20</v>
      </c>
      <c r="F964" t="s">
        <v>45</v>
      </c>
      <c r="G964" s="2">
        <v>15.5</v>
      </c>
      <c r="H964" s="4">
        <v>1</v>
      </c>
      <c r="I964" s="2">
        <v>0.77500000000000002</v>
      </c>
      <c r="J964" s="2">
        <v>16.274999999999999</v>
      </c>
      <c r="K964" s="12">
        <v>43543</v>
      </c>
      <c r="L964" s="5">
        <v>0.64097222222222217</v>
      </c>
      <c r="M964" t="s">
        <v>32</v>
      </c>
      <c r="N964" s="2">
        <v>15.5</v>
      </c>
      <c r="O964" s="2">
        <v>0.77500000000000002</v>
      </c>
      <c r="P964" s="3">
        <v>7.4</v>
      </c>
      <c r="Q964" s="4">
        <f>MONTH(Tabla1[[#This Row],[Fecha]])</f>
        <v>3</v>
      </c>
    </row>
    <row r="965" spans="1:17" x14ac:dyDescent="0.25">
      <c r="A965" t="s">
        <v>998</v>
      </c>
      <c r="B965" t="s">
        <v>24</v>
      </c>
      <c r="C965" t="s">
        <v>25</v>
      </c>
      <c r="D965" t="s">
        <v>19</v>
      </c>
      <c r="E965" t="s">
        <v>30</v>
      </c>
      <c r="F965" t="s">
        <v>27</v>
      </c>
      <c r="G965" s="2">
        <v>96.82</v>
      </c>
      <c r="H965" s="4">
        <v>3</v>
      </c>
      <c r="I965" s="2">
        <v>14.523</v>
      </c>
      <c r="J965" s="2">
        <v>304.983</v>
      </c>
      <c r="K965" s="12">
        <v>43554</v>
      </c>
      <c r="L965" s="5">
        <v>0.85902777777777783</v>
      </c>
      <c r="M965" t="s">
        <v>28</v>
      </c>
      <c r="N965" s="2">
        <v>290.45999999999998</v>
      </c>
      <c r="O965" s="2">
        <v>14.523</v>
      </c>
      <c r="P965" s="3">
        <v>6.7</v>
      </c>
      <c r="Q965" s="4">
        <f>MONTH(Tabla1[[#This Row],[Fecha]])</f>
        <v>3</v>
      </c>
    </row>
    <row r="966" spans="1:17" x14ac:dyDescent="0.25">
      <c r="A966" t="s">
        <v>999</v>
      </c>
      <c r="B966" t="s">
        <v>41</v>
      </c>
      <c r="C966" t="s">
        <v>42</v>
      </c>
      <c r="D966" t="s">
        <v>26</v>
      </c>
      <c r="E966" t="s">
        <v>30</v>
      </c>
      <c r="F966" t="s">
        <v>43</v>
      </c>
      <c r="G966" s="2">
        <v>33.33</v>
      </c>
      <c r="H966" s="4">
        <v>2</v>
      </c>
      <c r="I966" s="2">
        <v>3.3330000000000002</v>
      </c>
      <c r="J966" s="2">
        <v>69.992999999999995</v>
      </c>
      <c r="K966" s="12">
        <v>43491</v>
      </c>
      <c r="L966" s="5">
        <v>0.6118055555555556</v>
      </c>
      <c r="M966" t="s">
        <v>32</v>
      </c>
      <c r="N966" s="2">
        <v>66.66</v>
      </c>
      <c r="O966" s="2">
        <v>3.3330000000000002</v>
      </c>
      <c r="P966" s="3">
        <v>6.4</v>
      </c>
      <c r="Q966" s="4">
        <f>MONTH(Tabla1[[#This Row],[Fecha]])</f>
        <v>1</v>
      </c>
    </row>
    <row r="967" spans="1:17" x14ac:dyDescent="0.25">
      <c r="A967" t="s">
        <v>1000</v>
      </c>
      <c r="B967" t="s">
        <v>41</v>
      </c>
      <c r="C967" t="s">
        <v>42</v>
      </c>
      <c r="D967" t="s">
        <v>26</v>
      </c>
      <c r="E967" t="s">
        <v>20</v>
      </c>
      <c r="F967" t="s">
        <v>27</v>
      </c>
      <c r="G967" s="2">
        <v>38.270000000000003</v>
      </c>
      <c r="H967" s="4">
        <v>2</v>
      </c>
      <c r="I967" s="2">
        <v>3.8270000000000004</v>
      </c>
      <c r="J967" s="2">
        <v>80.367000000000004</v>
      </c>
      <c r="K967" s="12">
        <v>43526</v>
      </c>
      <c r="L967" s="5">
        <v>0.76250000000000007</v>
      </c>
      <c r="M967" t="s">
        <v>32</v>
      </c>
      <c r="N967" s="2">
        <v>76.540000000000006</v>
      </c>
      <c r="O967" s="2">
        <v>3.827</v>
      </c>
      <c r="P967" s="3">
        <v>5.8</v>
      </c>
      <c r="Q967" s="4">
        <f>MONTH(Tabla1[[#This Row],[Fecha]])</f>
        <v>3</v>
      </c>
    </row>
    <row r="968" spans="1:17" x14ac:dyDescent="0.25">
      <c r="A968" t="s">
        <v>1001</v>
      </c>
      <c r="B968" t="s">
        <v>17</v>
      </c>
      <c r="C968" t="s">
        <v>18</v>
      </c>
      <c r="D968" t="s">
        <v>26</v>
      </c>
      <c r="E968" t="s">
        <v>20</v>
      </c>
      <c r="F968" t="s">
        <v>31</v>
      </c>
      <c r="G968" s="2">
        <v>33.299999999999997</v>
      </c>
      <c r="H968" s="4">
        <v>9</v>
      </c>
      <c r="I968" s="2">
        <v>14.984999999999999</v>
      </c>
      <c r="J968" s="2">
        <v>314.685</v>
      </c>
      <c r="K968" s="12">
        <v>43528</v>
      </c>
      <c r="L968" s="5">
        <v>0.64374999999999993</v>
      </c>
      <c r="M968" t="s">
        <v>22</v>
      </c>
      <c r="N968" s="2">
        <v>299.7</v>
      </c>
      <c r="O968" s="2">
        <v>14.984999999999999</v>
      </c>
      <c r="P968" s="3">
        <v>7.2</v>
      </c>
      <c r="Q968" s="4">
        <f>MONTH(Tabla1[[#This Row],[Fecha]])</f>
        <v>3</v>
      </c>
    </row>
    <row r="969" spans="1:17" x14ac:dyDescent="0.25">
      <c r="A969" t="s">
        <v>1002</v>
      </c>
      <c r="B969" t="s">
        <v>17</v>
      </c>
      <c r="C969" t="s">
        <v>18</v>
      </c>
      <c r="D969" t="s">
        <v>19</v>
      </c>
      <c r="E969" t="s">
        <v>30</v>
      </c>
      <c r="F969" t="s">
        <v>31</v>
      </c>
      <c r="G969" s="2">
        <v>81.010000000000005</v>
      </c>
      <c r="H969" s="4">
        <v>3</v>
      </c>
      <c r="I969" s="2">
        <v>12.151500000000002</v>
      </c>
      <c r="J969" s="2">
        <v>255.1815</v>
      </c>
      <c r="K969" s="12">
        <v>43478</v>
      </c>
      <c r="L969" s="5">
        <v>0.53819444444444442</v>
      </c>
      <c r="M969" t="s">
        <v>32</v>
      </c>
      <c r="N969" s="2">
        <v>243.03</v>
      </c>
      <c r="O969" s="2">
        <v>12.1515</v>
      </c>
      <c r="P969" s="3">
        <v>9.3000000000000007</v>
      </c>
      <c r="Q969" s="4">
        <f>MONTH(Tabla1[[#This Row],[Fecha]])</f>
        <v>1</v>
      </c>
    </row>
    <row r="970" spans="1:17" x14ac:dyDescent="0.25">
      <c r="A970" t="s">
        <v>1003</v>
      </c>
      <c r="B970" t="s">
        <v>17</v>
      </c>
      <c r="C970" t="s">
        <v>18</v>
      </c>
      <c r="D970" t="s">
        <v>26</v>
      </c>
      <c r="E970" t="s">
        <v>20</v>
      </c>
      <c r="F970" t="s">
        <v>21</v>
      </c>
      <c r="G970" s="2">
        <v>15.8</v>
      </c>
      <c r="H970" s="4">
        <v>3</v>
      </c>
      <c r="I970" s="2">
        <v>2.3700000000000006</v>
      </c>
      <c r="J970" s="2">
        <v>49.77</v>
      </c>
      <c r="K970" s="12">
        <v>43549</v>
      </c>
      <c r="L970" s="5">
        <v>0.75138888888888899</v>
      </c>
      <c r="M970" t="s">
        <v>28</v>
      </c>
      <c r="N970" s="2">
        <v>47.4</v>
      </c>
      <c r="O970" s="2">
        <v>2.37</v>
      </c>
      <c r="P970" s="3">
        <v>9.5</v>
      </c>
      <c r="Q970" s="4">
        <f>MONTH(Tabla1[[#This Row],[Fecha]])</f>
        <v>3</v>
      </c>
    </row>
    <row r="971" spans="1:17" x14ac:dyDescent="0.25">
      <c r="A971" t="s">
        <v>1004</v>
      </c>
      <c r="B971" t="s">
        <v>41</v>
      </c>
      <c r="C971" t="s">
        <v>42</v>
      </c>
      <c r="D971" t="s">
        <v>19</v>
      </c>
      <c r="E971" t="s">
        <v>20</v>
      </c>
      <c r="F971" t="s">
        <v>27</v>
      </c>
      <c r="G971" s="2">
        <v>34.49</v>
      </c>
      <c r="H971" s="4">
        <v>5</v>
      </c>
      <c r="I971" s="2">
        <v>8.6225000000000005</v>
      </c>
      <c r="J971" s="2">
        <v>181.07249999999999</v>
      </c>
      <c r="K971" s="12">
        <v>43535</v>
      </c>
      <c r="L971" s="5">
        <v>0.8222222222222223</v>
      </c>
      <c r="M971" t="s">
        <v>32</v>
      </c>
      <c r="N971" s="2">
        <v>172.45</v>
      </c>
      <c r="O971" s="2">
        <v>8.6225000000000005</v>
      </c>
      <c r="P971" s="3">
        <v>9</v>
      </c>
      <c r="Q971" s="4">
        <f>MONTH(Tabla1[[#This Row],[Fecha]])</f>
        <v>3</v>
      </c>
    </row>
    <row r="972" spans="1:17" x14ac:dyDescent="0.25">
      <c r="A972" t="s">
        <v>1005</v>
      </c>
      <c r="B972" t="s">
        <v>41</v>
      </c>
      <c r="C972" t="s">
        <v>42</v>
      </c>
      <c r="D972" t="s">
        <v>19</v>
      </c>
      <c r="E972" t="s">
        <v>20</v>
      </c>
      <c r="F972" t="s">
        <v>43</v>
      </c>
      <c r="G972" s="2">
        <v>84.63</v>
      </c>
      <c r="H972" s="4">
        <v>10</v>
      </c>
      <c r="I972" s="2">
        <v>42.314999999999998</v>
      </c>
      <c r="J972" s="2">
        <v>888.61500000000001</v>
      </c>
      <c r="K972" s="12">
        <v>43466</v>
      </c>
      <c r="L972" s="5">
        <v>0.48333333333333334</v>
      </c>
      <c r="M972" t="s">
        <v>32</v>
      </c>
      <c r="N972" s="2">
        <v>846.3</v>
      </c>
      <c r="O972" s="2">
        <v>42.314999999999998</v>
      </c>
      <c r="P972" s="3">
        <v>9</v>
      </c>
      <c r="Q972" s="4">
        <f>MONTH(Tabla1[[#This Row],[Fecha]])</f>
        <v>1</v>
      </c>
    </row>
    <row r="973" spans="1:17" x14ac:dyDescent="0.25">
      <c r="A973" t="s">
        <v>1006</v>
      </c>
      <c r="B973" t="s">
        <v>41</v>
      </c>
      <c r="C973" t="s">
        <v>42</v>
      </c>
      <c r="D973" t="s">
        <v>19</v>
      </c>
      <c r="E973" t="s">
        <v>30</v>
      </c>
      <c r="F973" t="s">
        <v>31</v>
      </c>
      <c r="G973" s="2">
        <v>36.909999999999997</v>
      </c>
      <c r="H973" s="4">
        <v>7</v>
      </c>
      <c r="I973" s="2">
        <v>12.918500000000002</v>
      </c>
      <c r="J973" s="2">
        <v>271.2885</v>
      </c>
      <c r="K973" s="12">
        <v>43506</v>
      </c>
      <c r="L973" s="5">
        <v>0.57708333333333328</v>
      </c>
      <c r="M973" t="s">
        <v>22</v>
      </c>
      <c r="N973" s="2">
        <v>258.37</v>
      </c>
      <c r="O973" s="2">
        <v>12.9185</v>
      </c>
      <c r="P973" s="3">
        <v>6.7</v>
      </c>
      <c r="Q973" s="4">
        <f>MONTH(Tabla1[[#This Row],[Fecha]])</f>
        <v>2</v>
      </c>
    </row>
    <row r="974" spans="1:17" x14ac:dyDescent="0.25">
      <c r="A974" t="s">
        <v>1007</v>
      </c>
      <c r="B974" t="s">
        <v>41</v>
      </c>
      <c r="C974" t="s">
        <v>42</v>
      </c>
      <c r="D974" t="s">
        <v>26</v>
      </c>
      <c r="E974" t="s">
        <v>30</v>
      </c>
      <c r="F974" t="s">
        <v>27</v>
      </c>
      <c r="G974" s="2">
        <v>87.08</v>
      </c>
      <c r="H974" s="4">
        <v>7</v>
      </c>
      <c r="I974" s="2">
        <v>30.477999999999998</v>
      </c>
      <c r="J974" s="2">
        <v>640.03800000000001</v>
      </c>
      <c r="K974" s="12">
        <v>43491</v>
      </c>
      <c r="L974" s="5">
        <v>0.63680555555555551</v>
      </c>
      <c r="M974" t="s">
        <v>28</v>
      </c>
      <c r="N974" s="2">
        <v>609.55999999999995</v>
      </c>
      <c r="O974" s="2">
        <v>30.478000000000002</v>
      </c>
      <c r="P974" s="3">
        <v>5.5</v>
      </c>
      <c r="Q974" s="4">
        <f>MONTH(Tabla1[[#This Row],[Fecha]])</f>
        <v>1</v>
      </c>
    </row>
    <row r="975" spans="1:17" x14ac:dyDescent="0.25">
      <c r="A975" t="s">
        <v>1008</v>
      </c>
      <c r="B975" t="s">
        <v>17</v>
      </c>
      <c r="C975" t="s">
        <v>18</v>
      </c>
      <c r="D975" t="s">
        <v>26</v>
      </c>
      <c r="E975" t="s">
        <v>30</v>
      </c>
      <c r="F975" t="s">
        <v>31</v>
      </c>
      <c r="G975" s="2">
        <v>80.08</v>
      </c>
      <c r="H975" s="4">
        <v>3</v>
      </c>
      <c r="I975" s="2">
        <v>12.012</v>
      </c>
      <c r="J975" s="2">
        <v>252.25200000000001</v>
      </c>
      <c r="K975" s="12">
        <v>43507</v>
      </c>
      <c r="L975" s="5">
        <v>0.64513888888888882</v>
      </c>
      <c r="M975" t="s">
        <v>28</v>
      </c>
      <c r="N975" s="2">
        <v>240.24</v>
      </c>
      <c r="O975" s="2">
        <v>12.012</v>
      </c>
      <c r="P975" s="3">
        <v>5.4</v>
      </c>
      <c r="Q975" s="4">
        <f>MONTH(Tabla1[[#This Row],[Fecha]])</f>
        <v>2</v>
      </c>
    </row>
    <row r="976" spans="1:17" x14ac:dyDescent="0.25">
      <c r="A976" t="s">
        <v>1009</v>
      </c>
      <c r="B976" t="s">
        <v>24</v>
      </c>
      <c r="C976" t="s">
        <v>25</v>
      </c>
      <c r="D976" t="s">
        <v>26</v>
      </c>
      <c r="E976" t="s">
        <v>30</v>
      </c>
      <c r="F976" t="s">
        <v>45</v>
      </c>
      <c r="G976" s="2">
        <v>86.13</v>
      </c>
      <c r="H976" s="4">
        <v>2</v>
      </c>
      <c r="I976" s="2">
        <v>8.6129999999999995</v>
      </c>
      <c r="J976" s="2">
        <v>180.87299999999999</v>
      </c>
      <c r="K976" s="12">
        <v>43503</v>
      </c>
      <c r="L976" s="5">
        <v>0.74930555555555556</v>
      </c>
      <c r="M976" t="s">
        <v>28</v>
      </c>
      <c r="N976" s="2">
        <v>172.26</v>
      </c>
      <c r="O976" s="2">
        <v>8.6129999999999995</v>
      </c>
      <c r="P976" s="3">
        <v>8.1999999999999993</v>
      </c>
      <c r="Q976" s="4">
        <f>MONTH(Tabla1[[#This Row],[Fecha]])</f>
        <v>2</v>
      </c>
    </row>
    <row r="977" spans="1:17" x14ac:dyDescent="0.25">
      <c r="A977" t="s">
        <v>1010</v>
      </c>
      <c r="B977" t="s">
        <v>41</v>
      </c>
      <c r="C977" t="s">
        <v>42</v>
      </c>
      <c r="D977" t="s">
        <v>19</v>
      </c>
      <c r="E977" t="s">
        <v>30</v>
      </c>
      <c r="F977" t="s">
        <v>45</v>
      </c>
      <c r="G977" s="2">
        <v>49.92</v>
      </c>
      <c r="H977" s="4">
        <v>2</v>
      </c>
      <c r="I977" s="2">
        <v>4.9920000000000009</v>
      </c>
      <c r="J977" s="2">
        <v>104.83199999999999</v>
      </c>
      <c r="K977" s="12">
        <v>43530</v>
      </c>
      <c r="L977" s="5">
        <v>0.49652777777777773</v>
      </c>
      <c r="M977" t="s">
        <v>32</v>
      </c>
      <c r="N977" s="2">
        <v>99.84</v>
      </c>
      <c r="O977" s="2">
        <v>4.992</v>
      </c>
      <c r="P977" s="3">
        <v>7</v>
      </c>
      <c r="Q977" s="4">
        <f>MONTH(Tabla1[[#This Row],[Fecha]])</f>
        <v>3</v>
      </c>
    </row>
    <row r="978" spans="1:17" x14ac:dyDescent="0.25">
      <c r="A978" t="s">
        <v>1011</v>
      </c>
      <c r="B978" t="s">
        <v>17</v>
      </c>
      <c r="C978" t="s">
        <v>18</v>
      </c>
      <c r="D978" t="s">
        <v>26</v>
      </c>
      <c r="E978" t="s">
        <v>20</v>
      </c>
      <c r="F978" t="s">
        <v>43</v>
      </c>
      <c r="G978" s="2">
        <v>74.66</v>
      </c>
      <c r="H978" s="4">
        <v>4</v>
      </c>
      <c r="I978" s="2">
        <v>14.932</v>
      </c>
      <c r="J978" s="2">
        <v>313.572</v>
      </c>
      <c r="K978" s="12">
        <v>43528</v>
      </c>
      <c r="L978" s="5">
        <v>0.44375000000000003</v>
      </c>
      <c r="M978" t="s">
        <v>28</v>
      </c>
      <c r="N978" s="2">
        <v>298.64</v>
      </c>
      <c r="O978" s="2">
        <v>14.932</v>
      </c>
      <c r="P978" s="3">
        <v>8.5</v>
      </c>
      <c r="Q978" s="4">
        <f>MONTH(Tabla1[[#This Row],[Fecha]])</f>
        <v>3</v>
      </c>
    </row>
    <row r="979" spans="1:17" x14ac:dyDescent="0.25">
      <c r="A979" t="s">
        <v>1012</v>
      </c>
      <c r="B979" t="s">
        <v>41</v>
      </c>
      <c r="C979" t="s">
        <v>42</v>
      </c>
      <c r="D979" t="s">
        <v>19</v>
      </c>
      <c r="E979" t="s">
        <v>30</v>
      </c>
      <c r="F979" t="s">
        <v>43</v>
      </c>
      <c r="G979" s="2">
        <v>26.6</v>
      </c>
      <c r="H979" s="4">
        <v>6</v>
      </c>
      <c r="I979" s="2">
        <v>7.9800000000000013</v>
      </c>
      <c r="J979" s="2">
        <v>167.58</v>
      </c>
      <c r="K979" s="12">
        <v>43522</v>
      </c>
      <c r="L979" s="5">
        <v>0.63194444444444442</v>
      </c>
      <c r="M979" t="s">
        <v>22</v>
      </c>
      <c r="N979" s="2">
        <v>159.6</v>
      </c>
      <c r="O979" s="2">
        <v>7.98</v>
      </c>
      <c r="P979" s="3">
        <v>4.9000000000000004</v>
      </c>
      <c r="Q979" s="4">
        <f>MONTH(Tabla1[[#This Row],[Fecha]])</f>
        <v>2</v>
      </c>
    </row>
    <row r="980" spans="1:17" x14ac:dyDescent="0.25">
      <c r="A980" t="s">
        <v>1013</v>
      </c>
      <c r="B980" t="s">
        <v>41</v>
      </c>
      <c r="C980" t="s">
        <v>42</v>
      </c>
      <c r="D980" t="s">
        <v>26</v>
      </c>
      <c r="E980" t="s">
        <v>20</v>
      </c>
      <c r="F980" t="s">
        <v>27</v>
      </c>
      <c r="G980" s="2">
        <v>25.45</v>
      </c>
      <c r="H980" s="4">
        <v>1</v>
      </c>
      <c r="I980" s="2">
        <v>1.2725</v>
      </c>
      <c r="J980" s="2">
        <v>26.7225</v>
      </c>
      <c r="K980" s="12">
        <v>43534</v>
      </c>
      <c r="L980" s="5">
        <v>0.75694444444444453</v>
      </c>
      <c r="M980" t="s">
        <v>32</v>
      </c>
      <c r="N980" s="2">
        <v>25.45</v>
      </c>
      <c r="O980" s="2">
        <v>1.2725</v>
      </c>
      <c r="P980" s="3">
        <v>5.0999999999999996</v>
      </c>
      <c r="Q980" s="4">
        <f>MONTH(Tabla1[[#This Row],[Fecha]])</f>
        <v>3</v>
      </c>
    </row>
    <row r="981" spans="1:17" x14ac:dyDescent="0.25">
      <c r="A981" t="s">
        <v>1014</v>
      </c>
      <c r="B981" t="s">
        <v>41</v>
      </c>
      <c r="C981" t="s">
        <v>42</v>
      </c>
      <c r="D981" t="s">
        <v>26</v>
      </c>
      <c r="E981" t="s">
        <v>20</v>
      </c>
      <c r="F981" t="s">
        <v>43</v>
      </c>
      <c r="G981" s="2">
        <v>67.77</v>
      </c>
      <c r="H981" s="4">
        <v>1</v>
      </c>
      <c r="I981" s="2">
        <v>3.3885000000000001</v>
      </c>
      <c r="J981" s="2">
        <v>71.158500000000004</v>
      </c>
      <c r="K981" s="12">
        <v>43500</v>
      </c>
      <c r="L981" s="5">
        <v>0.86319444444444438</v>
      </c>
      <c r="M981" t="s">
        <v>32</v>
      </c>
      <c r="N981" s="2">
        <v>67.77</v>
      </c>
      <c r="O981" s="2">
        <v>3.3885000000000001</v>
      </c>
      <c r="P981" s="3">
        <v>6.5</v>
      </c>
      <c r="Q981" s="4">
        <f>MONTH(Tabla1[[#This Row],[Fecha]])</f>
        <v>2</v>
      </c>
    </row>
    <row r="982" spans="1:17" x14ac:dyDescent="0.25">
      <c r="A982" t="s">
        <v>1015</v>
      </c>
      <c r="B982" t="s">
        <v>24</v>
      </c>
      <c r="C982" t="s">
        <v>25</v>
      </c>
      <c r="D982" t="s">
        <v>19</v>
      </c>
      <c r="E982" t="s">
        <v>30</v>
      </c>
      <c r="F982" t="s">
        <v>43</v>
      </c>
      <c r="G982" s="2">
        <v>59.59</v>
      </c>
      <c r="H982" s="4">
        <v>4</v>
      </c>
      <c r="I982" s="2">
        <v>11.918000000000001</v>
      </c>
      <c r="J982" s="2">
        <v>250.27799999999999</v>
      </c>
      <c r="K982" s="12">
        <v>43484</v>
      </c>
      <c r="L982" s="5">
        <v>0.53194444444444444</v>
      </c>
      <c r="M982" t="s">
        <v>28</v>
      </c>
      <c r="N982" s="2">
        <v>238.36</v>
      </c>
      <c r="O982" s="2">
        <v>11.917999999999999</v>
      </c>
      <c r="P982" s="3">
        <v>9.8000000000000007</v>
      </c>
      <c r="Q982" s="4">
        <f>MONTH(Tabla1[[#This Row],[Fecha]])</f>
        <v>1</v>
      </c>
    </row>
    <row r="983" spans="1:17" x14ac:dyDescent="0.25">
      <c r="A983" t="s">
        <v>1016</v>
      </c>
      <c r="B983" t="s">
        <v>17</v>
      </c>
      <c r="C983" t="s">
        <v>18</v>
      </c>
      <c r="D983" t="s">
        <v>26</v>
      </c>
      <c r="E983" t="s">
        <v>30</v>
      </c>
      <c r="F983" t="s">
        <v>21</v>
      </c>
      <c r="G983" s="2">
        <v>58.15</v>
      </c>
      <c r="H983" s="4">
        <v>4</v>
      </c>
      <c r="I983" s="2">
        <v>11.63</v>
      </c>
      <c r="J983" s="2">
        <v>244.23</v>
      </c>
      <c r="K983" s="12">
        <v>43488</v>
      </c>
      <c r="L983" s="5">
        <v>0.73888888888888893</v>
      </c>
      <c r="M983" t="s">
        <v>28</v>
      </c>
      <c r="N983" s="2">
        <v>232.6</v>
      </c>
      <c r="O983" s="2">
        <v>11.63</v>
      </c>
      <c r="P983" s="3">
        <v>8.4</v>
      </c>
      <c r="Q983" s="4">
        <f>MONTH(Tabla1[[#This Row],[Fecha]])</f>
        <v>1</v>
      </c>
    </row>
    <row r="984" spans="1:17" x14ac:dyDescent="0.25">
      <c r="A984" t="s">
        <v>1017</v>
      </c>
      <c r="B984" t="s">
        <v>17</v>
      </c>
      <c r="C984" t="s">
        <v>18</v>
      </c>
      <c r="D984" t="s">
        <v>19</v>
      </c>
      <c r="E984" t="s">
        <v>20</v>
      </c>
      <c r="F984" t="s">
        <v>35</v>
      </c>
      <c r="G984" s="2">
        <v>97.48</v>
      </c>
      <c r="H984" s="4">
        <v>9</v>
      </c>
      <c r="I984" s="2">
        <v>43.866000000000007</v>
      </c>
      <c r="J984" s="2">
        <v>921.18600000000004</v>
      </c>
      <c r="K984" s="12">
        <v>43538</v>
      </c>
      <c r="L984" s="5">
        <v>0.59652777777777777</v>
      </c>
      <c r="M984" t="s">
        <v>22</v>
      </c>
      <c r="N984" s="2">
        <v>877.32</v>
      </c>
      <c r="O984" s="2">
        <v>43.866</v>
      </c>
      <c r="P984" s="3">
        <v>7.4</v>
      </c>
      <c r="Q984" s="4">
        <f>MONTH(Tabla1[[#This Row],[Fecha]])</f>
        <v>3</v>
      </c>
    </row>
    <row r="985" spans="1:17" x14ac:dyDescent="0.25">
      <c r="A985" t="s">
        <v>1018</v>
      </c>
      <c r="B985" t="s">
        <v>24</v>
      </c>
      <c r="C985" t="s">
        <v>25</v>
      </c>
      <c r="D985" t="s">
        <v>26</v>
      </c>
      <c r="E985" t="s">
        <v>30</v>
      </c>
      <c r="F985" t="s">
        <v>21</v>
      </c>
      <c r="G985" s="2">
        <v>99.96</v>
      </c>
      <c r="H985" s="4">
        <v>7</v>
      </c>
      <c r="I985" s="2">
        <v>34.985999999999997</v>
      </c>
      <c r="J985" s="2">
        <v>734.70600000000002</v>
      </c>
      <c r="K985" s="12">
        <v>43488</v>
      </c>
      <c r="L985" s="5">
        <v>0.43958333333333338</v>
      </c>
      <c r="M985" t="s">
        <v>28</v>
      </c>
      <c r="N985" s="2">
        <v>699.72</v>
      </c>
      <c r="O985" s="2">
        <v>34.985999999999997</v>
      </c>
      <c r="P985" s="3">
        <v>6.1</v>
      </c>
      <c r="Q985" s="4">
        <f>MONTH(Tabla1[[#This Row],[Fecha]])</f>
        <v>1</v>
      </c>
    </row>
    <row r="986" spans="1:17" x14ac:dyDescent="0.25">
      <c r="A986" t="s">
        <v>1019</v>
      </c>
      <c r="B986" t="s">
        <v>24</v>
      </c>
      <c r="C986" t="s">
        <v>25</v>
      </c>
      <c r="D986" t="s">
        <v>26</v>
      </c>
      <c r="E986" t="s">
        <v>30</v>
      </c>
      <c r="F986" t="s">
        <v>27</v>
      </c>
      <c r="G986" s="2">
        <v>96.37</v>
      </c>
      <c r="H986" s="4">
        <v>7</v>
      </c>
      <c r="I986" s="2">
        <v>33.729500000000002</v>
      </c>
      <c r="J986" s="2">
        <v>708.31949999999995</v>
      </c>
      <c r="K986" s="12">
        <v>43474</v>
      </c>
      <c r="L986" s="5">
        <v>0.4861111111111111</v>
      </c>
      <c r="M986" t="s">
        <v>28</v>
      </c>
      <c r="N986" s="2">
        <v>674.59</v>
      </c>
      <c r="O986" s="2">
        <v>33.729500000000002</v>
      </c>
      <c r="P986" s="3">
        <v>6</v>
      </c>
      <c r="Q986" s="4">
        <f>MONTH(Tabla1[[#This Row],[Fecha]])</f>
        <v>1</v>
      </c>
    </row>
    <row r="987" spans="1:17" x14ac:dyDescent="0.25">
      <c r="A987" t="s">
        <v>1020</v>
      </c>
      <c r="B987" t="s">
        <v>41</v>
      </c>
      <c r="C987" t="s">
        <v>42</v>
      </c>
      <c r="D987" t="s">
        <v>26</v>
      </c>
      <c r="E987" t="s">
        <v>20</v>
      </c>
      <c r="F987" t="s">
        <v>45</v>
      </c>
      <c r="G987" s="2">
        <v>63.71</v>
      </c>
      <c r="H987" s="4">
        <v>5</v>
      </c>
      <c r="I987" s="2">
        <v>15.927500000000002</v>
      </c>
      <c r="J987" s="2">
        <v>334.47750000000002</v>
      </c>
      <c r="K987" s="12">
        <v>43503</v>
      </c>
      <c r="L987" s="5">
        <v>0.8125</v>
      </c>
      <c r="M987" t="s">
        <v>22</v>
      </c>
      <c r="N987" s="2">
        <v>318.55</v>
      </c>
      <c r="O987" s="2">
        <v>15.9275</v>
      </c>
      <c r="P987" s="3">
        <v>8.5</v>
      </c>
      <c r="Q987" s="4">
        <f>MONTH(Tabla1[[#This Row],[Fecha]])</f>
        <v>2</v>
      </c>
    </row>
    <row r="988" spans="1:17" x14ac:dyDescent="0.25">
      <c r="A988" t="s">
        <v>1021</v>
      </c>
      <c r="B988" t="s">
        <v>41</v>
      </c>
      <c r="C988" t="s">
        <v>42</v>
      </c>
      <c r="D988" t="s">
        <v>26</v>
      </c>
      <c r="E988" t="s">
        <v>20</v>
      </c>
      <c r="F988" t="s">
        <v>21</v>
      </c>
      <c r="G988" s="2">
        <v>14.76</v>
      </c>
      <c r="H988" s="4">
        <v>2</v>
      </c>
      <c r="I988" s="2">
        <v>1.476</v>
      </c>
      <c r="J988" s="2">
        <v>30.995999999999999</v>
      </c>
      <c r="K988" s="12">
        <v>43514</v>
      </c>
      <c r="L988" s="5">
        <v>0.61249999999999993</v>
      </c>
      <c r="M988" t="s">
        <v>22</v>
      </c>
      <c r="N988" s="2">
        <v>29.52</v>
      </c>
      <c r="O988" s="2">
        <v>1.476</v>
      </c>
      <c r="P988" s="3">
        <v>4.3</v>
      </c>
      <c r="Q988" s="4">
        <f>MONTH(Tabla1[[#This Row],[Fecha]])</f>
        <v>2</v>
      </c>
    </row>
    <row r="989" spans="1:17" x14ac:dyDescent="0.25">
      <c r="A989" t="s">
        <v>1022</v>
      </c>
      <c r="B989" t="s">
        <v>41</v>
      </c>
      <c r="C989" t="s">
        <v>42</v>
      </c>
      <c r="D989" t="s">
        <v>19</v>
      </c>
      <c r="E989" t="s">
        <v>30</v>
      </c>
      <c r="F989" t="s">
        <v>21</v>
      </c>
      <c r="G989" s="2">
        <v>62</v>
      </c>
      <c r="H989" s="4">
        <v>8</v>
      </c>
      <c r="I989" s="2">
        <v>24.8</v>
      </c>
      <c r="J989" s="2">
        <v>520.79999999999995</v>
      </c>
      <c r="K989" s="12">
        <v>43468</v>
      </c>
      <c r="L989" s="5">
        <v>0.79722222222222217</v>
      </c>
      <c r="M989" t="s">
        <v>32</v>
      </c>
      <c r="N989" s="2">
        <v>496</v>
      </c>
      <c r="O989" s="2">
        <v>24.8</v>
      </c>
      <c r="P989" s="3">
        <v>6.2</v>
      </c>
      <c r="Q989" s="4">
        <f>MONTH(Tabla1[[#This Row],[Fecha]])</f>
        <v>1</v>
      </c>
    </row>
    <row r="990" spans="1:17" x14ac:dyDescent="0.25">
      <c r="A990" t="s">
        <v>1023</v>
      </c>
      <c r="B990" t="s">
        <v>24</v>
      </c>
      <c r="C990" t="s">
        <v>25</v>
      </c>
      <c r="D990" t="s">
        <v>19</v>
      </c>
      <c r="E990" t="s">
        <v>30</v>
      </c>
      <c r="F990" t="s">
        <v>27</v>
      </c>
      <c r="G990" s="2">
        <v>82.34</v>
      </c>
      <c r="H990" s="4">
        <v>10</v>
      </c>
      <c r="I990" s="2">
        <v>41.170000000000009</v>
      </c>
      <c r="J990" s="2">
        <v>864.57</v>
      </c>
      <c r="K990" s="12">
        <v>43553</v>
      </c>
      <c r="L990" s="5">
        <v>0.79999999999999993</v>
      </c>
      <c r="M990" t="s">
        <v>22</v>
      </c>
      <c r="N990" s="2">
        <v>823.4</v>
      </c>
      <c r="O990" s="2">
        <v>41.17</v>
      </c>
      <c r="P990" s="3">
        <v>4.3</v>
      </c>
      <c r="Q990" s="4">
        <f>MONTH(Tabla1[[#This Row],[Fecha]])</f>
        <v>3</v>
      </c>
    </row>
    <row r="991" spans="1:17" x14ac:dyDescent="0.25">
      <c r="A991" t="s">
        <v>1024</v>
      </c>
      <c r="B991" t="s">
        <v>41</v>
      </c>
      <c r="C991" t="s">
        <v>42</v>
      </c>
      <c r="D991" t="s">
        <v>19</v>
      </c>
      <c r="E991" t="s">
        <v>30</v>
      </c>
      <c r="F991" t="s">
        <v>21</v>
      </c>
      <c r="G991" s="2">
        <v>75.37</v>
      </c>
      <c r="H991" s="4">
        <v>8</v>
      </c>
      <c r="I991" s="2">
        <v>30.148000000000003</v>
      </c>
      <c r="J991" s="2">
        <v>633.10799999999995</v>
      </c>
      <c r="K991" s="12">
        <v>43493</v>
      </c>
      <c r="L991" s="5">
        <v>0.65694444444444444</v>
      </c>
      <c r="M991" t="s">
        <v>32</v>
      </c>
      <c r="N991" s="2">
        <v>602.96</v>
      </c>
      <c r="O991" s="2">
        <v>30.148</v>
      </c>
      <c r="P991" s="3">
        <v>8.4</v>
      </c>
      <c r="Q991" s="4">
        <f>MONTH(Tabla1[[#This Row],[Fecha]])</f>
        <v>1</v>
      </c>
    </row>
    <row r="992" spans="1:17" x14ac:dyDescent="0.25">
      <c r="A992" t="s">
        <v>1025</v>
      </c>
      <c r="B992" t="s">
        <v>17</v>
      </c>
      <c r="C992" t="s">
        <v>18</v>
      </c>
      <c r="D992" t="s">
        <v>26</v>
      </c>
      <c r="E992" t="s">
        <v>20</v>
      </c>
      <c r="F992" t="s">
        <v>43</v>
      </c>
      <c r="G992" s="2">
        <v>56.56</v>
      </c>
      <c r="H992" s="4">
        <v>5</v>
      </c>
      <c r="I992" s="2">
        <v>14.14</v>
      </c>
      <c r="J992" s="2">
        <v>296.94</v>
      </c>
      <c r="K992" s="12">
        <v>43546</v>
      </c>
      <c r="L992" s="5">
        <v>0.79583333333333339</v>
      </c>
      <c r="M992" t="s">
        <v>32</v>
      </c>
      <c r="N992" s="2">
        <v>282.8</v>
      </c>
      <c r="O992" s="2">
        <v>14.14</v>
      </c>
      <c r="P992" s="3">
        <v>4.5</v>
      </c>
      <c r="Q992" s="4">
        <f>MONTH(Tabla1[[#This Row],[Fecha]])</f>
        <v>3</v>
      </c>
    </row>
    <row r="993" spans="1:17" x14ac:dyDescent="0.25">
      <c r="A993" t="s">
        <v>1026</v>
      </c>
      <c r="B993" t="s">
        <v>41</v>
      </c>
      <c r="C993" t="s">
        <v>42</v>
      </c>
      <c r="D993" t="s">
        <v>26</v>
      </c>
      <c r="E993" t="s">
        <v>20</v>
      </c>
      <c r="F993" t="s">
        <v>35</v>
      </c>
      <c r="G993" s="2">
        <v>76.599999999999994</v>
      </c>
      <c r="H993" s="4">
        <v>10</v>
      </c>
      <c r="I993" s="2">
        <v>38.300000000000004</v>
      </c>
      <c r="J993" s="2">
        <v>804.3</v>
      </c>
      <c r="K993" s="12">
        <v>43489</v>
      </c>
      <c r="L993" s="5">
        <v>0.75694444444444453</v>
      </c>
      <c r="M993" t="s">
        <v>22</v>
      </c>
      <c r="N993" s="2">
        <v>766</v>
      </c>
      <c r="O993" s="2">
        <v>38.299999999999997</v>
      </c>
      <c r="P993" s="3">
        <v>6</v>
      </c>
      <c r="Q993" s="4">
        <f>MONTH(Tabla1[[#This Row],[Fecha]])</f>
        <v>1</v>
      </c>
    </row>
    <row r="994" spans="1:17" x14ac:dyDescent="0.25">
      <c r="A994" t="s">
        <v>1027</v>
      </c>
      <c r="B994" t="s">
        <v>17</v>
      </c>
      <c r="C994" t="s">
        <v>18</v>
      </c>
      <c r="D994" t="s">
        <v>26</v>
      </c>
      <c r="E994" t="s">
        <v>30</v>
      </c>
      <c r="F994" t="s">
        <v>27</v>
      </c>
      <c r="G994" s="2">
        <v>58.03</v>
      </c>
      <c r="H994" s="4">
        <v>2</v>
      </c>
      <c r="I994" s="2">
        <v>5.8030000000000008</v>
      </c>
      <c r="J994" s="2">
        <v>121.863</v>
      </c>
      <c r="K994" s="12">
        <v>43534</v>
      </c>
      <c r="L994" s="5">
        <v>0.8652777777777777</v>
      </c>
      <c r="M994" t="s">
        <v>22</v>
      </c>
      <c r="N994" s="2">
        <v>116.06</v>
      </c>
      <c r="O994" s="2">
        <v>5.8029999999999999</v>
      </c>
      <c r="P994" s="3">
        <v>8.8000000000000007</v>
      </c>
      <c r="Q994" s="4">
        <f>MONTH(Tabla1[[#This Row],[Fecha]])</f>
        <v>3</v>
      </c>
    </row>
    <row r="995" spans="1:17" x14ac:dyDescent="0.25">
      <c r="A995" t="s">
        <v>1028</v>
      </c>
      <c r="B995" t="s">
        <v>41</v>
      </c>
      <c r="C995" t="s">
        <v>42</v>
      </c>
      <c r="D995" t="s">
        <v>26</v>
      </c>
      <c r="E995" t="s">
        <v>30</v>
      </c>
      <c r="F995" t="s">
        <v>45</v>
      </c>
      <c r="G995" s="2">
        <v>17.489999999999998</v>
      </c>
      <c r="H995" s="4">
        <v>10</v>
      </c>
      <c r="I995" s="2">
        <v>8.7449999999999992</v>
      </c>
      <c r="J995" s="2">
        <v>183.64500000000001</v>
      </c>
      <c r="K995" s="12">
        <v>43518</v>
      </c>
      <c r="L995" s="5">
        <v>0.77430555555555547</v>
      </c>
      <c r="M995" t="s">
        <v>22</v>
      </c>
      <c r="N995" s="2">
        <v>174.9</v>
      </c>
      <c r="O995" s="2">
        <v>8.7449999999999992</v>
      </c>
      <c r="P995" s="3">
        <v>6.6</v>
      </c>
      <c r="Q995" s="4">
        <f>MONTH(Tabla1[[#This Row],[Fecha]])</f>
        <v>2</v>
      </c>
    </row>
    <row r="996" spans="1:17" x14ac:dyDescent="0.25">
      <c r="A996" t="s">
        <v>1029</v>
      </c>
      <c r="B996" t="s">
        <v>24</v>
      </c>
      <c r="C996" t="s">
        <v>25</v>
      </c>
      <c r="D996" t="s">
        <v>19</v>
      </c>
      <c r="E996" t="s">
        <v>20</v>
      </c>
      <c r="F996" t="s">
        <v>27</v>
      </c>
      <c r="G996" s="2">
        <v>60.95</v>
      </c>
      <c r="H996" s="4">
        <v>1</v>
      </c>
      <c r="I996" s="2">
        <v>3.0475000000000003</v>
      </c>
      <c r="J996" s="2">
        <v>63.997500000000002</v>
      </c>
      <c r="K996" s="12">
        <v>43514</v>
      </c>
      <c r="L996" s="5">
        <v>0.4861111111111111</v>
      </c>
      <c r="M996" t="s">
        <v>22</v>
      </c>
      <c r="N996" s="2">
        <v>60.95</v>
      </c>
      <c r="O996" s="2">
        <v>3.0474999999999999</v>
      </c>
      <c r="P996" s="3">
        <v>5.9</v>
      </c>
      <c r="Q996" s="4">
        <f>MONTH(Tabla1[[#This Row],[Fecha]])</f>
        <v>2</v>
      </c>
    </row>
    <row r="997" spans="1:17" x14ac:dyDescent="0.25">
      <c r="A997" t="s">
        <v>1030</v>
      </c>
      <c r="B997" t="s">
        <v>24</v>
      </c>
      <c r="C997" t="s">
        <v>25</v>
      </c>
      <c r="D997" t="s">
        <v>26</v>
      </c>
      <c r="E997" t="s">
        <v>30</v>
      </c>
      <c r="F997" t="s">
        <v>21</v>
      </c>
      <c r="G997" s="2">
        <v>40.35</v>
      </c>
      <c r="H997" s="4">
        <v>1</v>
      </c>
      <c r="I997" s="2">
        <v>2.0175000000000001</v>
      </c>
      <c r="J997" s="2">
        <v>42.3675</v>
      </c>
      <c r="K997" s="12">
        <v>43494</v>
      </c>
      <c r="L997" s="5">
        <v>0.57361111111111118</v>
      </c>
      <c r="M997" t="s">
        <v>22</v>
      </c>
      <c r="N997" s="2">
        <v>40.35</v>
      </c>
      <c r="O997" s="2">
        <v>2.0175000000000001</v>
      </c>
      <c r="P997" s="3">
        <v>6.2</v>
      </c>
      <c r="Q997" s="4">
        <f>MONTH(Tabla1[[#This Row],[Fecha]])</f>
        <v>1</v>
      </c>
    </row>
    <row r="998" spans="1:17" x14ac:dyDescent="0.25">
      <c r="A998" t="s">
        <v>1031</v>
      </c>
      <c r="B998" t="s">
        <v>41</v>
      </c>
      <c r="C998" t="s">
        <v>42</v>
      </c>
      <c r="D998" t="s">
        <v>26</v>
      </c>
      <c r="E998" t="s">
        <v>20</v>
      </c>
      <c r="F998" t="s">
        <v>31</v>
      </c>
      <c r="G998" s="2">
        <v>97.38</v>
      </c>
      <c r="H998" s="4">
        <v>10</v>
      </c>
      <c r="I998" s="2">
        <v>48.69</v>
      </c>
      <c r="J998" s="2">
        <v>1022.49</v>
      </c>
      <c r="K998" s="12">
        <v>43526</v>
      </c>
      <c r="L998" s="5">
        <v>0.71944444444444444</v>
      </c>
      <c r="M998" t="s">
        <v>22</v>
      </c>
      <c r="N998" s="2">
        <v>973.8</v>
      </c>
      <c r="O998" s="2">
        <v>48.69</v>
      </c>
      <c r="P998" s="3">
        <v>4.4000000000000004</v>
      </c>
      <c r="Q998" s="4">
        <f>MONTH(Tabla1[[#This Row],[Fecha]])</f>
        <v>3</v>
      </c>
    </row>
    <row r="999" spans="1:17" x14ac:dyDescent="0.25">
      <c r="A999" t="s">
        <v>1032</v>
      </c>
      <c r="B999" t="s">
        <v>17</v>
      </c>
      <c r="C999" t="s">
        <v>18</v>
      </c>
      <c r="D999" t="s">
        <v>19</v>
      </c>
      <c r="E999" t="s">
        <v>30</v>
      </c>
      <c r="F999" t="s">
        <v>43</v>
      </c>
      <c r="G999" s="2">
        <v>31.84</v>
      </c>
      <c r="H999" s="4">
        <v>1</v>
      </c>
      <c r="I999" s="2">
        <v>1.5920000000000001</v>
      </c>
      <c r="J999" s="2">
        <v>33.432000000000002</v>
      </c>
      <c r="K999" s="12">
        <v>43505</v>
      </c>
      <c r="L999" s="5">
        <v>0.55694444444444446</v>
      </c>
      <c r="M999" t="s">
        <v>28</v>
      </c>
      <c r="N999" s="2">
        <v>31.84</v>
      </c>
      <c r="O999" s="2">
        <v>1.5920000000000001</v>
      </c>
      <c r="P999" s="3">
        <v>7.7</v>
      </c>
      <c r="Q999" s="4">
        <f>MONTH(Tabla1[[#This Row],[Fecha]])</f>
        <v>2</v>
      </c>
    </row>
    <row r="1000" spans="1:17" x14ac:dyDescent="0.25">
      <c r="A1000" t="s">
        <v>1033</v>
      </c>
      <c r="B1000" t="s">
        <v>17</v>
      </c>
      <c r="C1000" t="s">
        <v>18</v>
      </c>
      <c r="D1000" t="s">
        <v>26</v>
      </c>
      <c r="E1000" t="s">
        <v>30</v>
      </c>
      <c r="F1000" t="s">
        <v>31</v>
      </c>
      <c r="G1000" s="2">
        <v>65.819999999999993</v>
      </c>
      <c r="H1000" s="4">
        <v>1</v>
      </c>
      <c r="I1000" s="2">
        <v>3.2909999999999999</v>
      </c>
      <c r="J1000" s="2">
        <v>69.111000000000004</v>
      </c>
      <c r="K1000" s="12">
        <v>43518</v>
      </c>
      <c r="L1000" s="5">
        <v>0.6479166666666667</v>
      </c>
      <c r="M1000" t="s">
        <v>28</v>
      </c>
      <c r="N1000" s="2">
        <v>65.819999999999993</v>
      </c>
      <c r="O1000" s="2">
        <v>3.2909999999999999</v>
      </c>
      <c r="P1000" s="3">
        <v>4.0999999999999996</v>
      </c>
      <c r="Q1000" s="4">
        <f>MONTH(Tabla1[[#This Row],[Fecha]])</f>
        <v>2</v>
      </c>
    </row>
    <row r="1001" spans="1:17" x14ac:dyDescent="0.25">
      <c r="A1001" t="s">
        <v>1034</v>
      </c>
      <c r="B1001" t="s">
        <v>17</v>
      </c>
      <c r="C1001" t="s">
        <v>18</v>
      </c>
      <c r="D1001" t="s">
        <v>19</v>
      </c>
      <c r="E1001" t="s">
        <v>20</v>
      </c>
      <c r="F1001" t="s">
        <v>45</v>
      </c>
      <c r="G1001" s="2">
        <v>88.34</v>
      </c>
      <c r="H1001" s="4">
        <v>7</v>
      </c>
      <c r="I1001" s="2">
        <v>30.919</v>
      </c>
      <c r="J1001" s="2">
        <v>649.29899999999998</v>
      </c>
      <c r="K1001" s="12">
        <v>43514</v>
      </c>
      <c r="L1001" s="5">
        <v>0.56111111111111112</v>
      </c>
      <c r="M1001" t="s">
        <v>28</v>
      </c>
      <c r="N1001" s="2">
        <v>618.38</v>
      </c>
      <c r="O1001" s="2">
        <v>30.919</v>
      </c>
      <c r="P1001" s="3">
        <v>6.6</v>
      </c>
      <c r="Q1001" s="4">
        <f>MONTH(Tabla1[[#This Row],[Fecha]])</f>
        <v>2</v>
      </c>
    </row>
    <row r="1002" spans="1:17" x14ac:dyDescent="0.25">
      <c r="A1002" t="s">
        <v>1035</v>
      </c>
      <c r="B1002" t="s">
        <v>17</v>
      </c>
      <c r="C1002" t="s">
        <v>18</v>
      </c>
      <c r="D1002" t="s">
        <v>19</v>
      </c>
      <c r="E1002" t="s">
        <v>30</v>
      </c>
      <c r="F1002" t="s">
        <v>43</v>
      </c>
      <c r="G1002" s="2">
        <v>87.9</v>
      </c>
      <c r="H1002" s="4">
        <v>1</v>
      </c>
      <c r="I1002" s="2">
        <v>4.3950000000000005</v>
      </c>
      <c r="J1002" s="2">
        <v>92.295000000000002</v>
      </c>
      <c r="K1002" s="12">
        <v>43501</v>
      </c>
      <c r="L1002" s="5">
        <v>0.8208333333333333</v>
      </c>
      <c r="M1002" t="s">
        <v>22</v>
      </c>
      <c r="N1002" s="2">
        <v>87.9</v>
      </c>
      <c r="O1002" s="2">
        <v>4.3949999999999996</v>
      </c>
      <c r="P1002" s="3">
        <v>6.7</v>
      </c>
      <c r="Q1002" s="4">
        <f>MONTH(Tabla1[[#This Row],[Fecha]])</f>
        <v>2</v>
      </c>
    </row>
    <row r="1003" spans="1:17" x14ac:dyDescent="0.25">
      <c r="A1003" t="s">
        <v>1036</v>
      </c>
      <c r="B1003" t="s">
        <v>24</v>
      </c>
      <c r="C1003" t="s">
        <v>25</v>
      </c>
      <c r="D1003" t="s">
        <v>19</v>
      </c>
      <c r="E1003" t="s">
        <v>30</v>
      </c>
      <c r="F1003" t="s">
        <v>31</v>
      </c>
      <c r="G1003" s="2">
        <v>39.39</v>
      </c>
      <c r="H1003" s="4">
        <v>5</v>
      </c>
      <c r="I1003" s="2">
        <v>9.8475000000000001</v>
      </c>
      <c r="J1003" s="2">
        <v>206.79750000000001</v>
      </c>
      <c r="K1003" s="12">
        <v>43487</v>
      </c>
      <c r="L1003" s="5">
        <v>0.8652777777777777</v>
      </c>
      <c r="M1003" t="s">
        <v>32</v>
      </c>
      <c r="N1003" s="2">
        <v>196.95</v>
      </c>
      <c r="O1003" s="2">
        <v>9.8475000000000001</v>
      </c>
      <c r="P1003" s="3">
        <v>8.6999999999999993</v>
      </c>
      <c r="Q1003" s="4">
        <f>MONTH(Tabla1[[#This Row],[Fecha]])</f>
        <v>1</v>
      </c>
    </row>
    <row r="1004" spans="1:17" x14ac:dyDescent="0.25">
      <c r="A1004" t="s">
        <v>1037</v>
      </c>
      <c r="B1004" t="s">
        <v>41</v>
      </c>
      <c r="C1004" t="s">
        <v>42</v>
      </c>
      <c r="D1004" t="s">
        <v>19</v>
      </c>
      <c r="E1004" t="s">
        <v>20</v>
      </c>
      <c r="F1004" t="s">
        <v>43</v>
      </c>
      <c r="G1004" s="2">
        <v>73.05</v>
      </c>
      <c r="H1004" s="4">
        <v>10</v>
      </c>
      <c r="I1004" s="2">
        <v>36.524999999999999</v>
      </c>
      <c r="J1004" s="2">
        <v>767.02499999999998</v>
      </c>
      <c r="K1004" s="12">
        <v>43527</v>
      </c>
      <c r="L1004" s="5">
        <v>0.51736111111111105</v>
      </c>
      <c r="M1004" t="s">
        <v>32</v>
      </c>
      <c r="N1004" s="2">
        <v>730.5</v>
      </c>
      <c r="O1004" s="2">
        <v>36.524999999999999</v>
      </c>
      <c r="P1004" s="3">
        <v>8.6999999999999993</v>
      </c>
      <c r="Q1004" s="4">
        <f>MONTH(Tabla1[[#This Row],[Fecha]])</f>
        <v>3</v>
      </c>
    </row>
    <row r="1005" spans="1:17" x14ac:dyDescent="0.25">
      <c r="A1005" t="s">
        <v>1038</v>
      </c>
      <c r="B1005" t="s">
        <v>24</v>
      </c>
      <c r="C1005" t="s">
        <v>25</v>
      </c>
      <c r="D1005" t="s">
        <v>19</v>
      </c>
      <c r="E1005" t="s">
        <v>30</v>
      </c>
      <c r="F1005" t="s">
        <v>21</v>
      </c>
      <c r="G1005" s="2">
        <v>81.23</v>
      </c>
      <c r="H1005" s="4">
        <v>7</v>
      </c>
      <c r="I1005" s="2">
        <v>28.430500000000002</v>
      </c>
      <c r="J1005" s="2">
        <v>597.04049999999995</v>
      </c>
      <c r="K1005" s="12">
        <v>43480</v>
      </c>
      <c r="L1005" s="5">
        <v>0.86388888888888893</v>
      </c>
      <c r="M1005" t="s">
        <v>28</v>
      </c>
      <c r="N1005" s="2">
        <v>568.61</v>
      </c>
      <c r="O1005" s="2">
        <v>28.430499999999999</v>
      </c>
      <c r="P1005" s="3">
        <v>9</v>
      </c>
      <c r="Q1005" s="4">
        <f>MONTH(Tabla1[[#This Row],[Fecha]])</f>
        <v>1</v>
      </c>
    </row>
    <row r="1006" spans="1:17" x14ac:dyDescent="0.25">
      <c r="A1006" t="s">
        <v>1039</v>
      </c>
      <c r="B1006" t="s">
        <v>17</v>
      </c>
      <c r="C1006" t="s">
        <v>18</v>
      </c>
      <c r="D1006" t="s">
        <v>26</v>
      </c>
      <c r="E1006" t="s">
        <v>30</v>
      </c>
      <c r="F1006" t="s">
        <v>27</v>
      </c>
      <c r="G1006" s="2">
        <v>95.15</v>
      </c>
      <c r="H1006" s="4">
        <v>1</v>
      </c>
      <c r="I1006" s="2">
        <v>4.7575000000000003</v>
      </c>
      <c r="J1006" s="2">
        <v>99.907499999999999</v>
      </c>
      <c r="K1006" s="12">
        <v>43546</v>
      </c>
      <c r="L1006" s="5">
        <v>0.58333333333333337</v>
      </c>
      <c r="M1006" t="s">
        <v>28</v>
      </c>
      <c r="N1006" s="2">
        <v>95.15</v>
      </c>
      <c r="O1006" s="2">
        <v>4.7575000000000003</v>
      </c>
      <c r="P1006" s="3">
        <v>6</v>
      </c>
      <c r="Q1006" s="4">
        <f>MONTH(Tabla1[[#This Row],[Fecha]])</f>
        <v>3</v>
      </c>
    </row>
    <row r="1007" spans="1:17" x14ac:dyDescent="0.25">
      <c r="A1007" t="s">
        <v>1040</v>
      </c>
      <c r="B1007" t="s">
        <v>24</v>
      </c>
      <c r="C1007" t="s">
        <v>25</v>
      </c>
      <c r="D1007" t="s">
        <v>26</v>
      </c>
      <c r="E1007" t="s">
        <v>20</v>
      </c>
      <c r="F1007" t="s">
        <v>45</v>
      </c>
      <c r="G1007" s="2">
        <v>64.989999999999995</v>
      </c>
      <c r="H1007" s="4">
        <v>1</v>
      </c>
      <c r="I1007" s="2">
        <v>3.2494999999999998</v>
      </c>
      <c r="J1007" s="2">
        <v>68.239500000000007</v>
      </c>
      <c r="K1007" s="12">
        <v>43491</v>
      </c>
      <c r="L1007" s="5">
        <v>0.42083333333333334</v>
      </c>
      <c r="M1007" t="s">
        <v>32</v>
      </c>
      <c r="N1007" s="2">
        <v>64.989999999999995</v>
      </c>
      <c r="O1007" s="2">
        <v>3.2494999999999998</v>
      </c>
      <c r="P1007" s="3">
        <v>4.5</v>
      </c>
      <c r="Q1007" s="4">
        <f>MONTH(Tabla1[[#This Row],[Fecha]])</f>
        <v>1</v>
      </c>
    </row>
    <row r="1008" spans="1:17" x14ac:dyDescent="0.25">
      <c r="A1008" t="s">
        <v>1041</v>
      </c>
      <c r="B1008" t="s">
        <v>24</v>
      </c>
      <c r="C1008" t="s">
        <v>25</v>
      </c>
      <c r="D1008" t="s">
        <v>19</v>
      </c>
      <c r="E1008" t="s">
        <v>20</v>
      </c>
      <c r="F1008" t="s">
        <v>45</v>
      </c>
      <c r="G1008" s="2">
        <v>74.290000000000006</v>
      </c>
      <c r="H1008" s="4">
        <v>1</v>
      </c>
      <c r="I1008" s="2">
        <v>3.7145000000000006</v>
      </c>
      <c r="J1008" s="2">
        <v>78.004499999999993</v>
      </c>
      <c r="K1008" s="12">
        <v>43478</v>
      </c>
      <c r="L1008" s="5">
        <v>0.8125</v>
      </c>
      <c r="M1008" t="s">
        <v>28</v>
      </c>
      <c r="N1008" s="2">
        <v>74.290000000000006</v>
      </c>
      <c r="O1008" s="2">
        <v>3.7145000000000001</v>
      </c>
      <c r="P1008" s="3">
        <v>5</v>
      </c>
      <c r="Q1008" s="4">
        <f>MONTH(Tabla1[[#This Row],[Fecha]])</f>
        <v>1</v>
      </c>
    </row>
    <row r="1009" spans="1:17" x14ac:dyDescent="0.25">
      <c r="A1009" t="s">
        <v>1042</v>
      </c>
      <c r="B1009" t="s">
        <v>24</v>
      </c>
      <c r="C1009" t="s">
        <v>25</v>
      </c>
      <c r="D1009" t="s">
        <v>19</v>
      </c>
      <c r="E1009" t="s">
        <v>20</v>
      </c>
      <c r="F1009" t="s">
        <v>43</v>
      </c>
      <c r="G1009" s="2">
        <v>36.770000000000003</v>
      </c>
      <c r="H1009" s="4">
        <v>7</v>
      </c>
      <c r="I1009" s="2">
        <v>12.869500000000002</v>
      </c>
      <c r="J1009" s="2">
        <v>270.2595</v>
      </c>
      <c r="K1009" s="12">
        <v>43476</v>
      </c>
      <c r="L1009" s="5">
        <v>0.84027777777777779</v>
      </c>
      <c r="M1009" t="s">
        <v>28</v>
      </c>
      <c r="N1009" s="2">
        <v>257.39</v>
      </c>
      <c r="O1009" s="2">
        <v>12.8695</v>
      </c>
      <c r="P1009" s="3">
        <v>7.4</v>
      </c>
      <c r="Q1009" s="4">
        <f>MONTH(Tabla1[[#This Row],[Fecha]])</f>
        <v>1</v>
      </c>
    </row>
    <row r="1010" spans="1:17" x14ac:dyDescent="0.25">
      <c r="A1010" t="s">
        <v>1043</v>
      </c>
      <c r="B1010" t="s">
        <v>24</v>
      </c>
      <c r="C1010" t="s">
        <v>25</v>
      </c>
      <c r="D1010" t="s">
        <v>26</v>
      </c>
      <c r="E1010" t="s">
        <v>30</v>
      </c>
      <c r="F1010" t="s">
        <v>21</v>
      </c>
      <c r="G1010" s="2">
        <v>17.41</v>
      </c>
      <c r="H1010" s="4">
        <v>5</v>
      </c>
      <c r="I1010" s="2">
        <v>4.3525</v>
      </c>
      <c r="J1010" s="2">
        <v>91.402500000000003</v>
      </c>
      <c r="K1010" s="12">
        <v>43493</v>
      </c>
      <c r="L1010" s="5">
        <v>0.63611111111111118</v>
      </c>
      <c r="M1010" t="s">
        <v>32</v>
      </c>
      <c r="N1010" s="2">
        <v>87.05</v>
      </c>
      <c r="O1010" s="2">
        <v>4.3525</v>
      </c>
      <c r="P1010" s="3">
        <v>4.9000000000000004</v>
      </c>
      <c r="Q1010" s="4">
        <f>MONTH(Tabla1[[#This Row],[Fecha]])</f>
        <v>1</v>
      </c>
    </row>
    <row r="1011" spans="1:17" x14ac:dyDescent="0.25">
      <c r="A1011" t="s">
        <v>1044</v>
      </c>
      <c r="B1011" t="s">
        <v>41</v>
      </c>
      <c r="C1011" t="s">
        <v>42</v>
      </c>
      <c r="D1011" t="s">
        <v>19</v>
      </c>
      <c r="E1011" t="s">
        <v>30</v>
      </c>
      <c r="F1011" t="s">
        <v>43</v>
      </c>
      <c r="G1011" s="2">
        <v>46.55</v>
      </c>
      <c r="H1011" s="4">
        <v>9</v>
      </c>
      <c r="I1011" s="2">
        <v>20.947500000000002</v>
      </c>
      <c r="J1011" s="2">
        <v>439.89749999999998</v>
      </c>
      <c r="K1011" s="12">
        <v>43498</v>
      </c>
      <c r="L1011" s="5">
        <v>0.64861111111111114</v>
      </c>
      <c r="M1011" t="s">
        <v>22</v>
      </c>
      <c r="N1011" s="2">
        <v>418.95</v>
      </c>
      <c r="O1011" s="2">
        <v>20.947500000000002</v>
      </c>
      <c r="P1011" s="3">
        <v>6.4</v>
      </c>
      <c r="Q1011" s="4">
        <f>MONTH(Tabla1[[#This Row],[Fecha]])</f>
        <v>2</v>
      </c>
    </row>
    <row r="1012" spans="1:17" x14ac:dyDescent="0.25">
      <c r="A1012" t="s">
        <v>1045</v>
      </c>
      <c r="B1012" t="s">
        <v>17</v>
      </c>
      <c r="C1012" t="s">
        <v>18</v>
      </c>
      <c r="D1012" t="s">
        <v>26</v>
      </c>
      <c r="E1012" t="s">
        <v>20</v>
      </c>
      <c r="F1012" t="s">
        <v>35</v>
      </c>
      <c r="G1012" s="2">
        <v>33.26</v>
      </c>
      <c r="H1012" s="4">
        <v>5</v>
      </c>
      <c r="I1012" s="2">
        <v>8.3149999999999995</v>
      </c>
      <c r="J1012" s="2">
        <v>174.61500000000001</v>
      </c>
      <c r="K1012" s="12">
        <v>43542</v>
      </c>
      <c r="L1012" s="5">
        <v>0.67361111111111116</v>
      </c>
      <c r="M1012" t="s">
        <v>32</v>
      </c>
      <c r="N1012" s="2">
        <v>166.3</v>
      </c>
      <c r="O1012" s="2">
        <v>8.3149999999999995</v>
      </c>
      <c r="P1012" s="3">
        <v>4.2</v>
      </c>
      <c r="Q1012" s="4">
        <f>MONTH(Tabla1[[#This Row],[Fecha]])</f>
        <v>3</v>
      </c>
    </row>
    <row r="1013" spans="1:17" x14ac:dyDescent="0.25">
      <c r="A1013" t="s">
        <v>1046</v>
      </c>
      <c r="B1013" t="s">
        <v>24</v>
      </c>
      <c r="C1013" t="s">
        <v>25</v>
      </c>
      <c r="D1013" t="s">
        <v>19</v>
      </c>
      <c r="E1013" t="s">
        <v>20</v>
      </c>
      <c r="F1013" t="s">
        <v>43</v>
      </c>
      <c r="G1013" s="2">
        <v>98.97</v>
      </c>
      <c r="H1013" s="4">
        <v>9</v>
      </c>
      <c r="I1013" s="2">
        <v>44.536500000000004</v>
      </c>
      <c r="J1013" s="2">
        <v>935.26649999999995</v>
      </c>
      <c r="K1013" s="12">
        <v>43533</v>
      </c>
      <c r="L1013" s="5">
        <v>0.47430555555555554</v>
      </c>
      <c r="M1013" t="s">
        <v>28</v>
      </c>
      <c r="N1013" s="2">
        <v>890.73</v>
      </c>
      <c r="O1013" s="2">
        <v>44.536499999999997</v>
      </c>
      <c r="P1013" s="3">
        <v>6.7</v>
      </c>
      <c r="Q1013" s="4">
        <f>MONTH(Tabla1[[#This Row],[Fecha]])</f>
        <v>3</v>
      </c>
    </row>
    <row r="1014" spans="1:17" x14ac:dyDescent="0.25">
      <c r="A1014" t="s">
        <v>1047</v>
      </c>
      <c r="B1014" t="s">
        <v>41</v>
      </c>
      <c r="C1014" t="s">
        <v>42</v>
      </c>
      <c r="D1014" t="s">
        <v>19</v>
      </c>
      <c r="E1014" t="s">
        <v>30</v>
      </c>
      <c r="F1014" t="s">
        <v>21</v>
      </c>
      <c r="G1014" s="2">
        <v>51.13</v>
      </c>
      <c r="H1014" s="4">
        <v>4</v>
      </c>
      <c r="I1014" s="2">
        <v>10.226000000000001</v>
      </c>
      <c r="J1014" s="2">
        <v>214.74600000000001</v>
      </c>
      <c r="K1014" s="12">
        <v>43490</v>
      </c>
      <c r="L1014" s="5">
        <v>0.42430555555555555</v>
      </c>
      <c r="M1014" t="s">
        <v>32</v>
      </c>
      <c r="N1014" s="2">
        <v>204.52</v>
      </c>
      <c r="O1014" s="2">
        <v>10.226000000000001</v>
      </c>
      <c r="P1014" s="3">
        <v>4</v>
      </c>
      <c r="Q1014" s="4">
        <f>MONTH(Tabla1[[#This Row],[Fecha]])</f>
        <v>1</v>
      </c>
    </row>
    <row r="1015" spans="1:17" x14ac:dyDescent="0.25">
      <c r="A1015" t="s">
        <v>1048</v>
      </c>
      <c r="B1015" t="s">
        <v>17</v>
      </c>
      <c r="C1015" t="s">
        <v>18</v>
      </c>
      <c r="D1015" t="s">
        <v>19</v>
      </c>
      <c r="E1015" t="s">
        <v>30</v>
      </c>
      <c r="F1015" t="s">
        <v>45</v>
      </c>
      <c r="G1015" s="2">
        <v>41.28</v>
      </c>
      <c r="H1015" s="4">
        <v>3</v>
      </c>
      <c r="I1015" s="2">
        <v>6.1920000000000002</v>
      </c>
      <c r="J1015" s="2">
        <v>130.03200000000001</v>
      </c>
      <c r="K1015" s="12">
        <v>43550</v>
      </c>
      <c r="L1015" s="5">
        <v>0.77569444444444446</v>
      </c>
      <c r="M1015" t="s">
        <v>32</v>
      </c>
      <c r="N1015" s="2">
        <v>123.84</v>
      </c>
      <c r="O1015" s="2">
        <v>6.1920000000000002</v>
      </c>
      <c r="P1015" s="3">
        <v>8.5</v>
      </c>
      <c r="Q1015" s="4">
        <f>MONTH(Tabla1[[#This Row],[Fecha]])</f>
        <v>3</v>
      </c>
    </row>
    <row r="1016" spans="1:17" x14ac:dyDescent="0.25">
      <c r="A1016" t="s">
        <v>1049</v>
      </c>
      <c r="B1016" t="s">
        <v>17</v>
      </c>
      <c r="C1016" t="s">
        <v>18</v>
      </c>
      <c r="D1016" t="s">
        <v>26</v>
      </c>
      <c r="E1016" t="s">
        <v>20</v>
      </c>
      <c r="F1016" t="s">
        <v>21</v>
      </c>
      <c r="G1016" s="2">
        <v>77.5</v>
      </c>
      <c r="H1016" s="4">
        <v>5</v>
      </c>
      <c r="I1016" s="2">
        <v>19.375</v>
      </c>
      <c r="J1016" s="2">
        <v>406.875</v>
      </c>
      <c r="K1016" s="12">
        <v>43489</v>
      </c>
      <c r="L1016" s="5">
        <v>0.85833333333333339</v>
      </c>
      <c r="M1016" t="s">
        <v>22</v>
      </c>
      <c r="N1016" s="2">
        <v>387.5</v>
      </c>
      <c r="O1016" s="2">
        <v>19.375</v>
      </c>
      <c r="P1016" s="3">
        <v>4.3</v>
      </c>
      <c r="Q1016" s="4">
        <f>MONTH(Tabla1[[#This Row],[Fecha]])</f>
        <v>1</v>
      </c>
    </row>
    <row r="1017" spans="1:17" x14ac:dyDescent="0.25">
      <c r="A1017" t="s">
        <v>1050</v>
      </c>
      <c r="B1017" t="s">
        <v>24</v>
      </c>
      <c r="C1017" t="s">
        <v>25</v>
      </c>
      <c r="D1017" t="s">
        <v>19</v>
      </c>
      <c r="E1017" t="s">
        <v>30</v>
      </c>
      <c r="F1017" t="s">
        <v>27</v>
      </c>
      <c r="G1017" s="2">
        <v>65.94</v>
      </c>
      <c r="H1017" s="4">
        <v>4</v>
      </c>
      <c r="I1017" s="2">
        <v>13.188000000000001</v>
      </c>
      <c r="J1017" s="2">
        <v>276.94799999999998</v>
      </c>
      <c r="K1017" s="12">
        <v>43503</v>
      </c>
      <c r="L1017" s="5">
        <v>0.54513888888888895</v>
      </c>
      <c r="M1017" t="s">
        <v>32</v>
      </c>
      <c r="N1017" s="2">
        <v>263.76</v>
      </c>
      <c r="O1017" s="2">
        <v>13.188000000000001</v>
      </c>
      <c r="P1017" s="3">
        <v>6.9</v>
      </c>
      <c r="Q1017" s="4">
        <f>MONTH(Tabla1[[#This Row],[Fecha]])</f>
        <v>2</v>
      </c>
    </row>
    <row r="1018" spans="1:17" x14ac:dyDescent="0.25">
      <c r="A1018" t="s">
        <v>1051</v>
      </c>
      <c r="B1018" t="s">
        <v>17</v>
      </c>
      <c r="C1018" t="s">
        <v>18</v>
      </c>
      <c r="D1018" t="s">
        <v>26</v>
      </c>
      <c r="E1018" t="s">
        <v>30</v>
      </c>
      <c r="F1018" t="s">
        <v>27</v>
      </c>
      <c r="G1018" s="2">
        <v>26.23</v>
      </c>
      <c r="H1018" s="4">
        <v>9</v>
      </c>
      <c r="I1018" s="2">
        <v>11.8035</v>
      </c>
      <c r="J1018" s="2">
        <v>247.87350000000001</v>
      </c>
      <c r="K1018" s="12">
        <v>43490</v>
      </c>
      <c r="L1018" s="5">
        <v>0.85</v>
      </c>
      <c r="M1018" t="s">
        <v>22</v>
      </c>
      <c r="N1018" s="2">
        <v>236.07</v>
      </c>
      <c r="O1018" s="2">
        <v>11.8035</v>
      </c>
      <c r="P1018" s="3">
        <v>5.9</v>
      </c>
      <c r="Q1018" s="4">
        <f>MONTH(Tabla1[[#This Row],[Fecha]])</f>
        <v>1</v>
      </c>
    </row>
    <row r="1019" spans="1:17" x14ac:dyDescent="0.25">
      <c r="A1019" t="s">
        <v>1052</v>
      </c>
      <c r="B1019" t="s">
        <v>24</v>
      </c>
      <c r="C1019" t="s">
        <v>25</v>
      </c>
      <c r="D1019" t="s">
        <v>19</v>
      </c>
      <c r="E1019" t="s">
        <v>20</v>
      </c>
      <c r="F1019" t="s">
        <v>27</v>
      </c>
      <c r="G1019" s="2">
        <v>46.57</v>
      </c>
      <c r="H1019" s="4">
        <v>10</v>
      </c>
      <c r="I1019" s="2">
        <v>23.285</v>
      </c>
      <c r="J1019" s="2">
        <v>488.98500000000001</v>
      </c>
      <c r="K1019" s="12">
        <v>43492</v>
      </c>
      <c r="L1019" s="5">
        <v>0.58194444444444449</v>
      </c>
      <c r="M1019" t="s">
        <v>28</v>
      </c>
      <c r="N1019" s="2">
        <v>465.7</v>
      </c>
      <c r="O1019" s="2">
        <v>23.285</v>
      </c>
      <c r="P1019" s="3">
        <v>7.6</v>
      </c>
      <c r="Q1019" s="4">
        <f>MONTH(Tabla1[[#This Row],[Fecha]])</f>
        <v>1</v>
      </c>
    </row>
    <row r="1020" spans="1:17" x14ac:dyDescent="0.25">
      <c r="A1020" t="s">
        <v>1053</v>
      </c>
      <c r="B1020" t="s">
        <v>24</v>
      </c>
      <c r="C1020" t="s">
        <v>25</v>
      </c>
      <c r="D1020" t="s">
        <v>19</v>
      </c>
      <c r="E1020" t="s">
        <v>20</v>
      </c>
      <c r="F1020" t="s">
        <v>31</v>
      </c>
      <c r="G1020" s="2">
        <v>10.53</v>
      </c>
      <c r="H1020" s="4">
        <v>5</v>
      </c>
      <c r="I1020" s="2">
        <v>2.6325000000000003</v>
      </c>
      <c r="J1020" s="2">
        <v>55.282499999999999</v>
      </c>
      <c r="K1020" s="12">
        <v>43495</v>
      </c>
      <c r="L1020" s="5">
        <v>0.61319444444444449</v>
      </c>
      <c r="M1020" t="s">
        <v>32</v>
      </c>
      <c r="N1020" s="2">
        <v>52.65</v>
      </c>
      <c r="O1020" s="2">
        <v>2.6324999999999998</v>
      </c>
      <c r="P1020" s="3">
        <v>5.8</v>
      </c>
      <c r="Q1020" s="4">
        <f>MONTH(Tabla1[[#This Row],[Fecha]])</f>
        <v>1</v>
      </c>
    </row>
    <row r="1021" spans="1:17" x14ac:dyDescent="0.25">
      <c r="A1021" t="s">
        <v>1054</v>
      </c>
      <c r="B1021" t="s">
        <v>41</v>
      </c>
      <c r="C1021" t="s">
        <v>42</v>
      </c>
      <c r="D1021" t="s">
        <v>26</v>
      </c>
      <c r="E1021" t="s">
        <v>30</v>
      </c>
      <c r="F1021" t="s">
        <v>35</v>
      </c>
      <c r="G1021" s="2">
        <v>25.31</v>
      </c>
      <c r="H1021" s="4">
        <v>2</v>
      </c>
      <c r="I1021" s="2">
        <v>2.5310000000000001</v>
      </c>
      <c r="J1021" s="2">
        <v>53.151000000000003</v>
      </c>
      <c r="K1021" s="12">
        <v>43526</v>
      </c>
      <c r="L1021" s="5">
        <v>0.80972222222222223</v>
      </c>
      <c r="M1021" t="s">
        <v>22</v>
      </c>
      <c r="N1021" s="2">
        <v>50.62</v>
      </c>
      <c r="O1021" s="2">
        <v>2.5310000000000001</v>
      </c>
      <c r="P1021" s="3">
        <v>7.2</v>
      </c>
      <c r="Q1021" s="4">
        <f>MONTH(Tabla1[[#This Row],[Fecha]])</f>
        <v>3</v>
      </c>
    </row>
    <row r="1022" spans="1:17" x14ac:dyDescent="0.25">
      <c r="A1022" t="s">
        <v>1055</v>
      </c>
      <c r="B1022" t="s">
        <v>24</v>
      </c>
      <c r="C1022" t="s">
        <v>25</v>
      </c>
      <c r="D1022" t="s">
        <v>26</v>
      </c>
      <c r="E1022" t="s">
        <v>20</v>
      </c>
      <c r="F1022" t="s">
        <v>31</v>
      </c>
      <c r="G1022" s="2">
        <v>44.01</v>
      </c>
      <c r="H1022" s="4">
        <v>8</v>
      </c>
      <c r="I1022" s="2">
        <v>17.603999999999999</v>
      </c>
      <c r="J1022" s="2">
        <v>369.68400000000003</v>
      </c>
      <c r="K1022" s="12">
        <v>43527</v>
      </c>
      <c r="L1022" s="5">
        <v>0.73333333333333339</v>
      </c>
      <c r="M1022" t="s">
        <v>28</v>
      </c>
      <c r="N1022" s="2">
        <v>352.08</v>
      </c>
      <c r="O1022" s="2">
        <v>17.603999999999999</v>
      </c>
      <c r="P1022" s="3">
        <v>8.8000000000000007</v>
      </c>
      <c r="Q1022" s="4">
        <f>MONTH(Tabla1[[#This Row],[Fecha]])</f>
        <v>3</v>
      </c>
    </row>
    <row r="1023" spans="1:17" x14ac:dyDescent="0.25">
      <c r="A1023" t="s">
        <v>1056</v>
      </c>
      <c r="B1023" t="s">
        <v>17</v>
      </c>
      <c r="C1023" t="s">
        <v>18</v>
      </c>
      <c r="D1023" t="s">
        <v>19</v>
      </c>
      <c r="E1023" t="s">
        <v>30</v>
      </c>
      <c r="F1023" t="s">
        <v>31</v>
      </c>
      <c r="G1023" s="2">
        <v>81.010000000000005</v>
      </c>
      <c r="H1023" s="4">
        <v>3</v>
      </c>
      <c r="I1023" s="2">
        <v>12.151500000000002</v>
      </c>
      <c r="J1023" s="2">
        <v>255.1815</v>
      </c>
      <c r="K1023" s="12">
        <v>43478</v>
      </c>
      <c r="L1023" s="5">
        <v>0.53819444444444442</v>
      </c>
      <c r="M1023" t="s">
        <v>32</v>
      </c>
      <c r="N1023" s="2">
        <v>243.03</v>
      </c>
      <c r="O1023" s="2">
        <v>12.1515</v>
      </c>
      <c r="P1023" s="3">
        <v>9.3000000000000007</v>
      </c>
      <c r="Q1023" s="4">
        <f>MONTH(Tabla1[[#This Row],[Fecha]])</f>
        <v>1</v>
      </c>
    </row>
    <row r="1024" spans="1:17" x14ac:dyDescent="0.25">
      <c r="A1024" t="s">
        <v>1057</v>
      </c>
      <c r="B1024" t="s">
        <v>17</v>
      </c>
      <c r="C1024" t="s">
        <v>18</v>
      </c>
      <c r="D1024" t="s">
        <v>26</v>
      </c>
      <c r="E1024" t="s">
        <v>20</v>
      </c>
      <c r="F1024" t="s">
        <v>21</v>
      </c>
      <c r="G1024" s="2">
        <v>64.27</v>
      </c>
      <c r="H1024" s="4">
        <v>4</v>
      </c>
      <c r="I1024" s="2">
        <v>12.853999999999999</v>
      </c>
      <c r="J1024" s="2">
        <v>269.93400000000003</v>
      </c>
      <c r="K1024" s="12">
        <v>43550</v>
      </c>
      <c r="L1024" s="5">
        <v>0.57916666666666672</v>
      </c>
      <c r="M1024" t="s">
        <v>28</v>
      </c>
      <c r="N1024" s="2">
        <v>257.08</v>
      </c>
      <c r="O1024" s="2">
        <v>12.853999999999999</v>
      </c>
      <c r="P1024" s="3">
        <v>7.7</v>
      </c>
      <c r="Q1024" s="4">
        <f>MONTH(Tabla1[[#This Row],[Fecha]])</f>
        <v>3</v>
      </c>
    </row>
    <row r="1025" spans="1:17" x14ac:dyDescent="0.25">
      <c r="A1025" t="s">
        <v>1058</v>
      </c>
      <c r="B1025" t="s">
        <v>17</v>
      </c>
      <c r="C1025" t="s">
        <v>18</v>
      </c>
      <c r="D1025" t="s">
        <v>19</v>
      </c>
      <c r="E1025" t="s">
        <v>20</v>
      </c>
      <c r="F1025" t="s">
        <v>31</v>
      </c>
      <c r="G1025" s="2">
        <v>72.42</v>
      </c>
      <c r="H1025" s="4">
        <v>3</v>
      </c>
      <c r="I1025" s="2">
        <v>10.863</v>
      </c>
      <c r="J1025" s="2">
        <v>228.12299999999999</v>
      </c>
      <c r="K1025" s="12">
        <v>43553</v>
      </c>
      <c r="L1025" s="5">
        <v>0.70416666666666661</v>
      </c>
      <c r="M1025" t="s">
        <v>22</v>
      </c>
      <c r="N1025" s="2">
        <v>217.26</v>
      </c>
      <c r="O1025" s="2">
        <v>10.863</v>
      </c>
      <c r="P1025" s="3">
        <v>8.1999999999999993</v>
      </c>
      <c r="Q1025" s="4">
        <f>MONTH(Tabla1[[#This Row],[Fecha]])</f>
        <v>3</v>
      </c>
    </row>
    <row r="1026" spans="1:17" x14ac:dyDescent="0.25">
      <c r="A1026" t="s">
        <v>1059</v>
      </c>
      <c r="B1026" t="s">
        <v>17</v>
      </c>
      <c r="C1026" t="s">
        <v>18</v>
      </c>
      <c r="D1026" t="s">
        <v>26</v>
      </c>
      <c r="E1026" t="s">
        <v>30</v>
      </c>
      <c r="F1026" t="s">
        <v>27</v>
      </c>
      <c r="G1026" s="2">
        <v>78.31</v>
      </c>
      <c r="H1026" s="4">
        <v>3</v>
      </c>
      <c r="I1026" s="2">
        <v>11.746500000000001</v>
      </c>
      <c r="J1026" s="2">
        <v>246.6765</v>
      </c>
      <c r="K1026" s="12">
        <v>43529</v>
      </c>
      <c r="L1026" s="5">
        <v>0.69305555555555554</v>
      </c>
      <c r="M1026" t="s">
        <v>22</v>
      </c>
      <c r="N1026" s="2">
        <v>234.93</v>
      </c>
      <c r="O1026" s="2">
        <v>11.746499999999999</v>
      </c>
      <c r="P1026" s="3">
        <v>5.4</v>
      </c>
      <c r="Q1026" s="4">
        <f>MONTH(Tabla1[[#This Row],[Fecha]])</f>
        <v>3</v>
      </c>
    </row>
    <row r="1027" spans="1:17" x14ac:dyDescent="0.25">
      <c r="A1027" t="s">
        <v>1060</v>
      </c>
      <c r="B1027" t="s">
        <v>17</v>
      </c>
      <c r="C1027" t="s">
        <v>18</v>
      </c>
      <c r="D1027" t="s">
        <v>26</v>
      </c>
      <c r="E1027" t="s">
        <v>20</v>
      </c>
      <c r="F1027" t="s">
        <v>21</v>
      </c>
      <c r="G1027" s="2">
        <v>77.5</v>
      </c>
      <c r="H1027" s="4">
        <v>5</v>
      </c>
      <c r="I1027" s="2">
        <v>19.375</v>
      </c>
      <c r="J1027" s="2">
        <v>406.875</v>
      </c>
      <c r="K1027" s="12">
        <v>43489</v>
      </c>
      <c r="L1027" s="5">
        <v>0.85833333333333339</v>
      </c>
      <c r="M1027" t="s">
        <v>22</v>
      </c>
      <c r="N1027" s="2">
        <v>387.5</v>
      </c>
      <c r="O1027" s="2">
        <v>19.375</v>
      </c>
      <c r="P1027" s="3">
        <v>4.3</v>
      </c>
      <c r="Q1027" s="4">
        <f>MONTH(Tabla1[[#This Row],[Fecha]])</f>
        <v>1</v>
      </c>
    </row>
    <row r="1028" spans="1:17" x14ac:dyDescent="0.25">
      <c r="A1028" t="s">
        <v>1061</v>
      </c>
      <c r="B1028" t="s">
        <v>17</v>
      </c>
      <c r="C1028" t="s">
        <v>18</v>
      </c>
      <c r="D1028" t="s">
        <v>19</v>
      </c>
      <c r="E1028" t="s">
        <v>30</v>
      </c>
      <c r="F1028" t="s">
        <v>27</v>
      </c>
      <c r="G1028" s="2">
        <v>71.95</v>
      </c>
      <c r="H1028" s="4">
        <v>1</v>
      </c>
      <c r="I1028" s="2">
        <v>3.5975000000000001</v>
      </c>
      <c r="J1028" s="2">
        <v>75.547499999999999</v>
      </c>
      <c r="K1028" s="12">
        <v>43500</v>
      </c>
      <c r="L1028" s="5">
        <v>0.50972222222222219</v>
      </c>
      <c r="M1028" t="s">
        <v>28</v>
      </c>
      <c r="N1028" s="2">
        <v>71.95</v>
      </c>
      <c r="O1028" s="2">
        <v>3.5975000000000001</v>
      </c>
      <c r="P1028" s="3">
        <v>7.3</v>
      </c>
      <c r="Q1028" s="4">
        <f>MONTH(Tabla1[[#This Row],[Fecha]])</f>
        <v>2</v>
      </c>
    </row>
    <row r="1029" spans="1:17" x14ac:dyDescent="0.25">
      <c r="A1029" t="s">
        <v>1062</v>
      </c>
      <c r="B1029" t="s">
        <v>41</v>
      </c>
      <c r="C1029" t="s">
        <v>42</v>
      </c>
      <c r="D1029" t="s">
        <v>26</v>
      </c>
      <c r="E1029" t="s">
        <v>30</v>
      </c>
      <c r="F1029" t="s">
        <v>21</v>
      </c>
      <c r="G1029" s="2">
        <v>69.510000000000005</v>
      </c>
      <c r="H1029" s="4">
        <v>2</v>
      </c>
      <c r="I1029" s="2">
        <v>6.9510000000000005</v>
      </c>
      <c r="J1029" s="2">
        <v>145.971</v>
      </c>
      <c r="K1029" s="12">
        <v>43525</v>
      </c>
      <c r="L1029" s="5">
        <v>0.51041666666666663</v>
      </c>
      <c r="M1029" t="s">
        <v>22</v>
      </c>
      <c r="N1029" s="2">
        <v>139.02000000000001</v>
      </c>
      <c r="O1029" s="2">
        <v>6.9509999999999996</v>
      </c>
      <c r="P1029" s="3">
        <v>8.1</v>
      </c>
      <c r="Q1029" s="4">
        <f>MONTH(Tabla1[[#This Row],[Fecha]])</f>
        <v>3</v>
      </c>
    </row>
    <row r="1030" spans="1:17" x14ac:dyDescent="0.25">
      <c r="A1030" t="s">
        <v>1063</v>
      </c>
      <c r="B1030" t="s">
        <v>41</v>
      </c>
      <c r="C1030" t="s">
        <v>42</v>
      </c>
      <c r="D1030" t="s">
        <v>26</v>
      </c>
      <c r="E1030" t="s">
        <v>30</v>
      </c>
      <c r="F1030" t="s">
        <v>21</v>
      </c>
      <c r="G1030" s="2">
        <v>30.35</v>
      </c>
      <c r="H1030" s="4">
        <v>7</v>
      </c>
      <c r="I1030" s="2">
        <v>10.622500000000002</v>
      </c>
      <c r="J1030" s="2">
        <v>223.07249999999999</v>
      </c>
      <c r="K1030" s="12">
        <v>43543</v>
      </c>
      <c r="L1030" s="5">
        <v>0.7631944444444444</v>
      </c>
      <c r="M1030" t="s">
        <v>28</v>
      </c>
      <c r="N1030" s="2">
        <v>212.45</v>
      </c>
      <c r="O1030" s="2">
        <v>10.6225</v>
      </c>
      <c r="P1030" s="3">
        <v>8</v>
      </c>
      <c r="Q1030" s="4">
        <f>MONTH(Tabla1[[#This Row],[Fecha]])</f>
        <v>3</v>
      </c>
    </row>
    <row r="1031" spans="1:17" x14ac:dyDescent="0.25">
      <c r="A1031" t="s">
        <v>1064</v>
      </c>
      <c r="B1031" t="s">
        <v>41</v>
      </c>
      <c r="C1031" t="s">
        <v>42</v>
      </c>
      <c r="D1031" t="s">
        <v>19</v>
      </c>
      <c r="E1031" t="s">
        <v>30</v>
      </c>
      <c r="F1031" t="s">
        <v>27</v>
      </c>
      <c r="G1031" s="2">
        <v>72.17</v>
      </c>
      <c r="H1031" s="4">
        <v>1</v>
      </c>
      <c r="I1031" s="2">
        <v>3.6085000000000003</v>
      </c>
      <c r="J1031" s="2">
        <v>75.778499999999994</v>
      </c>
      <c r="K1031" s="12">
        <v>43469</v>
      </c>
      <c r="L1031" s="5">
        <v>0.81944444444444453</v>
      </c>
      <c r="M1031" t="s">
        <v>28</v>
      </c>
      <c r="N1031" s="2">
        <v>72.17</v>
      </c>
      <c r="O1031" s="2">
        <v>3.6084999999999998</v>
      </c>
      <c r="P1031" s="3">
        <v>6.1</v>
      </c>
      <c r="Q1031" s="4">
        <f>MONTH(Tabla1[[#This Row],[Fecha]])</f>
        <v>1</v>
      </c>
    </row>
    <row r="1032" spans="1:17" x14ac:dyDescent="0.25">
      <c r="A1032" t="s">
        <v>1065</v>
      </c>
      <c r="B1032" t="s">
        <v>24</v>
      </c>
      <c r="C1032" t="s">
        <v>25</v>
      </c>
      <c r="D1032" t="s">
        <v>26</v>
      </c>
      <c r="E1032" t="s">
        <v>20</v>
      </c>
      <c r="F1032" t="s">
        <v>43</v>
      </c>
      <c r="G1032" s="2">
        <v>52.42</v>
      </c>
      <c r="H1032" s="4">
        <v>1</v>
      </c>
      <c r="I1032" s="2">
        <v>2.6210000000000004</v>
      </c>
      <c r="J1032" s="2">
        <v>55.040999999999997</v>
      </c>
      <c r="K1032" s="12">
        <v>43502</v>
      </c>
      <c r="L1032" s="5">
        <v>0.43194444444444446</v>
      </c>
      <c r="M1032" t="s">
        <v>32</v>
      </c>
      <c r="N1032" s="2">
        <v>52.42</v>
      </c>
      <c r="O1032" s="2">
        <v>2.621</v>
      </c>
      <c r="P1032" s="3">
        <v>6.3</v>
      </c>
      <c r="Q1032" s="4">
        <f>MONTH(Tabla1[[#This Row],[Fecha]])</f>
        <v>2</v>
      </c>
    </row>
    <row r="1033" spans="1:17" x14ac:dyDescent="0.25">
      <c r="A1033" t="s">
        <v>1066</v>
      </c>
      <c r="B1033" t="s">
        <v>41</v>
      </c>
      <c r="C1033" t="s">
        <v>42</v>
      </c>
      <c r="D1033" t="s">
        <v>26</v>
      </c>
      <c r="E1033" t="s">
        <v>20</v>
      </c>
      <c r="F1033" t="s">
        <v>35</v>
      </c>
      <c r="G1033" s="2">
        <v>42.97</v>
      </c>
      <c r="H1033" s="4">
        <v>3</v>
      </c>
      <c r="I1033" s="2">
        <v>6.4455</v>
      </c>
      <c r="J1033" s="2">
        <v>135.35550000000001</v>
      </c>
      <c r="K1033" s="12">
        <v>43499</v>
      </c>
      <c r="L1033" s="5">
        <v>0.49027777777777781</v>
      </c>
      <c r="M1033" t="s">
        <v>28</v>
      </c>
      <c r="N1033" s="2">
        <v>128.91</v>
      </c>
      <c r="O1033" s="2">
        <v>6.4455</v>
      </c>
      <c r="P1033" s="3">
        <v>9.3000000000000007</v>
      </c>
      <c r="Q1033" s="4">
        <f>MONTH(Tabla1[[#This Row],[Fecha]])</f>
        <v>2</v>
      </c>
    </row>
    <row r="1034" spans="1:17" x14ac:dyDescent="0.25">
      <c r="A1034" t="s">
        <v>1067</v>
      </c>
      <c r="B1034" t="s">
        <v>17</v>
      </c>
      <c r="C1034" t="s">
        <v>18</v>
      </c>
      <c r="D1034" t="s">
        <v>19</v>
      </c>
      <c r="E1034" t="s">
        <v>30</v>
      </c>
      <c r="F1034" t="s">
        <v>31</v>
      </c>
      <c r="G1034" s="2">
        <v>37.69</v>
      </c>
      <c r="H1034" s="4">
        <v>2</v>
      </c>
      <c r="I1034" s="2">
        <v>3.7690000000000001</v>
      </c>
      <c r="J1034" s="2">
        <v>79.149000000000001</v>
      </c>
      <c r="K1034" s="12">
        <v>43516</v>
      </c>
      <c r="L1034" s="5">
        <v>0.64513888888888882</v>
      </c>
      <c r="M1034" t="s">
        <v>22</v>
      </c>
      <c r="N1034" s="2">
        <v>75.38</v>
      </c>
      <c r="O1034" s="2">
        <v>3.7690000000000001</v>
      </c>
      <c r="P1034" s="3">
        <v>9.5</v>
      </c>
      <c r="Q1034" s="4">
        <f>MONTH(Tabla1[[#This Row],[Fecha]])</f>
        <v>2</v>
      </c>
    </row>
    <row r="1035" spans="1:17" x14ac:dyDescent="0.25">
      <c r="A1035" t="s">
        <v>1068</v>
      </c>
      <c r="B1035" t="s">
        <v>17</v>
      </c>
      <c r="C1035" t="s">
        <v>18</v>
      </c>
      <c r="D1035" t="s">
        <v>19</v>
      </c>
      <c r="E1035" t="s">
        <v>30</v>
      </c>
      <c r="F1035" t="s">
        <v>31</v>
      </c>
      <c r="G1035" s="2">
        <v>47.59</v>
      </c>
      <c r="H1035" s="4">
        <v>8</v>
      </c>
      <c r="I1035" s="2">
        <v>19.036000000000001</v>
      </c>
      <c r="J1035" s="2">
        <v>399.75599999999997</v>
      </c>
      <c r="K1035" s="12">
        <v>43466</v>
      </c>
      <c r="L1035" s="5">
        <v>0.61597222222222225</v>
      </c>
      <c r="M1035" t="s">
        <v>28</v>
      </c>
      <c r="N1035" s="2">
        <v>380.72</v>
      </c>
      <c r="O1035" s="2">
        <v>19.036000000000001</v>
      </c>
      <c r="P1035" s="3">
        <v>5.7</v>
      </c>
      <c r="Q1035" s="4">
        <f>MONTH(Tabla1[[#This Row],[Fecha]])</f>
        <v>1</v>
      </c>
    </row>
    <row r="1036" spans="1:17" x14ac:dyDescent="0.25">
      <c r="A1036" t="s">
        <v>1069</v>
      </c>
      <c r="B1036" t="s">
        <v>24</v>
      </c>
      <c r="C1036" t="s">
        <v>25</v>
      </c>
      <c r="D1036" t="s">
        <v>19</v>
      </c>
      <c r="E1036" t="s">
        <v>20</v>
      </c>
      <c r="F1036" t="s">
        <v>35</v>
      </c>
      <c r="G1036" s="2">
        <v>29.22</v>
      </c>
      <c r="H1036" s="4">
        <v>6</v>
      </c>
      <c r="I1036" s="2">
        <v>8.766</v>
      </c>
      <c r="J1036" s="2">
        <v>184.08600000000001</v>
      </c>
      <c r="K1036" s="12">
        <v>43466</v>
      </c>
      <c r="L1036" s="5">
        <v>0.4861111111111111</v>
      </c>
      <c r="M1036" t="s">
        <v>22</v>
      </c>
      <c r="N1036" s="2">
        <v>175.32</v>
      </c>
      <c r="O1036" s="2">
        <v>8.766</v>
      </c>
      <c r="P1036" s="3">
        <v>5</v>
      </c>
      <c r="Q1036" s="4">
        <f>MONTH(Tabla1[[#This Row],[Fecha]])</f>
        <v>1</v>
      </c>
    </row>
    <row r="1037" spans="1:17" x14ac:dyDescent="0.25">
      <c r="A1037" t="s">
        <v>1070</v>
      </c>
      <c r="B1037" t="s">
        <v>17</v>
      </c>
      <c r="C1037" t="s">
        <v>18</v>
      </c>
      <c r="D1037" t="s">
        <v>19</v>
      </c>
      <c r="E1037" t="s">
        <v>30</v>
      </c>
      <c r="F1037" t="s">
        <v>45</v>
      </c>
      <c r="G1037" s="2">
        <v>38.54</v>
      </c>
      <c r="H1037" s="4">
        <v>5</v>
      </c>
      <c r="I1037" s="2">
        <v>9.6349999999999998</v>
      </c>
      <c r="J1037" s="2">
        <v>202.33500000000001</v>
      </c>
      <c r="K1037" s="12">
        <v>43474</v>
      </c>
      <c r="L1037" s="5">
        <v>0.56527777777777777</v>
      </c>
      <c r="M1037" t="s">
        <v>22</v>
      </c>
      <c r="N1037" s="2">
        <v>192.7</v>
      </c>
      <c r="O1037" s="2">
        <v>9.6349999999999998</v>
      </c>
      <c r="P1037" s="3">
        <v>5.6</v>
      </c>
      <c r="Q1037" s="4">
        <f>MONTH(Tabla1[[#This Row],[Fecha]])</f>
        <v>1</v>
      </c>
    </row>
    <row r="1038" spans="1:17" x14ac:dyDescent="0.25">
      <c r="A1038" t="s">
        <v>1071</v>
      </c>
      <c r="B1038" t="s">
        <v>17</v>
      </c>
      <c r="C1038" t="s">
        <v>18</v>
      </c>
      <c r="D1038" t="s">
        <v>19</v>
      </c>
      <c r="E1038" t="s">
        <v>20</v>
      </c>
      <c r="F1038" t="s">
        <v>21</v>
      </c>
      <c r="G1038" s="2">
        <v>47.67</v>
      </c>
      <c r="H1038" s="4">
        <v>4</v>
      </c>
      <c r="I1038" s="2">
        <v>9.5340000000000007</v>
      </c>
      <c r="J1038" s="2">
        <v>200.214</v>
      </c>
      <c r="K1038" s="12">
        <v>43536</v>
      </c>
      <c r="L1038" s="5">
        <v>0.59791666666666665</v>
      </c>
      <c r="M1038" t="s">
        <v>28</v>
      </c>
      <c r="N1038" s="2">
        <v>190.68</v>
      </c>
      <c r="O1038" s="2">
        <v>9.5340000000000007</v>
      </c>
      <c r="P1038" s="3">
        <v>9.1</v>
      </c>
      <c r="Q1038" s="4">
        <f>MONTH(Tabla1[[#This Row],[Fecha]])</f>
        <v>3</v>
      </c>
    </row>
    <row r="1039" spans="1:17" x14ac:dyDescent="0.25">
      <c r="A1039" t="s">
        <v>1072</v>
      </c>
      <c r="B1039" t="s">
        <v>17</v>
      </c>
      <c r="C1039" t="s">
        <v>18</v>
      </c>
      <c r="D1039" t="s">
        <v>19</v>
      </c>
      <c r="E1039" t="s">
        <v>30</v>
      </c>
      <c r="F1039" t="s">
        <v>27</v>
      </c>
      <c r="G1039" s="2">
        <v>71.95</v>
      </c>
      <c r="H1039" s="4">
        <v>1</v>
      </c>
      <c r="I1039" s="2">
        <v>3.5975000000000001</v>
      </c>
      <c r="J1039" s="2">
        <v>75.547499999999999</v>
      </c>
      <c r="K1039" s="12">
        <v>43500</v>
      </c>
      <c r="L1039" s="5">
        <v>0.50972222222222219</v>
      </c>
      <c r="M1039" t="s">
        <v>28</v>
      </c>
      <c r="N1039" s="2">
        <v>71.95</v>
      </c>
      <c r="O1039" s="2">
        <v>3.5975000000000001</v>
      </c>
      <c r="P1039" s="3">
        <v>7.3</v>
      </c>
      <c r="Q1039" s="4">
        <f>MONTH(Tabla1[[#This Row],[Fecha]])</f>
        <v>2</v>
      </c>
    </row>
    <row r="1040" spans="1:17" x14ac:dyDescent="0.25">
      <c r="A1040" t="s">
        <v>1073</v>
      </c>
      <c r="B1040" t="s">
        <v>41</v>
      </c>
      <c r="C1040" t="s">
        <v>42</v>
      </c>
      <c r="D1040" t="s">
        <v>19</v>
      </c>
      <c r="E1040" t="s">
        <v>30</v>
      </c>
      <c r="F1040" t="s">
        <v>27</v>
      </c>
      <c r="G1040" s="2">
        <v>40.299999999999997</v>
      </c>
      <c r="H1040" s="4">
        <v>10</v>
      </c>
      <c r="I1040" s="2">
        <v>20.150000000000002</v>
      </c>
      <c r="J1040" s="2">
        <v>423.15</v>
      </c>
      <c r="K1040" s="12">
        <v>43489</v>
      </c>
      <c r="L1040" s="5">
        <v>0.73402777777777783</v>
      </c>
      <c r="M1040" t="s">
        <v>32</v>
      </c>
      <c r="N1040" s="2">
        <v>403</v>
      </c>
      <c r="O1040" s="2">
        <v>20.149999999999999</v>
      </c>
      <c r="P1040" s="3">
        <v>7</v>
      </c>
      <c r="Q1040" s="4">
        <f>MONTH(Tabla1[[#This Row],[Fecha]])</f>
        <v>1</v>
      </c>
    </row>
    <row r="1041" spans="1:17" x14ac:dyDescent="0.25">
      <c r="A1041" t="s">
        <v>1074</v>
      </c>
      <c r="B1041" t="s">
        <v>17</v>
      </c>
      <c r="C1041" t="s">
        <v>18</v>
      </c>
      <c r="D1041" t="s">
        <v>19</v>
      </c>
      <c r="E1041" t="s">
        <v>30</v>
      </c>
      <c r="F1041" t="s">
        <v>31</v>
      </c>
      <c r="G1041" s="2">
        <v>65.94</v>
      </c>
      <c r="H1041" s="4">
        <v>4</v>
      </c>
      <c r="I1041" s="2">
        <v>13.188000000000001</v>
      </c>
      <c r="J1041" s="2">
        <v>276.94799999999998</v>
      </c>
      <c r="K1041" s="12">
        <v>43548</v>
      </c>
      <c r="L1041" s="5">
        <v>0.4368055555555555</v>
      </c>
      <c r="M1041" t="s">
        <v>28</v>
      </c>
      <c r="N1041" s="2">
        <v>263.76</v>
      </c>
      <c r="O1041" s="2">
        <v>13.188000000000001</v>
      </c>
      <c r="P1041" s="3">
        <v>6</v>
      </c>
      <c r="Q1041" s="4">
        <f>MONTH(Tabla1[[#This Row],[Fecha]])</f>
        <v>3</v>
      </c>
    </row>
    <row r="1042" spans="1:17" x14ac:dyDescent="0.25">
      <c r="A1042" t="s">
        <v>1075</v>
      </c>
      <c r="B1042" t="s">
        <v>17</v>
      </c>
      <c r="C1042" t="s">
        <v>18</v>
      </c>
      <c r="D1042" t="s">
        <v>26</v>
      </c>
      <c r="E1042" t="s">
        <v>20</v>
      </c>
      <c r="F1042" t="s">
        <v>35</v>
      </c>
      <c r="G1042" s="2">
        <v>93.14</v>
      </c>
      <c r="H1042" s="4">
        <v>2</v>
      </c>
      <c r="I1042" s="2">
        <v>9.3140000000000001</v>
      </c>
      <c r="J1042" s="2">
        <v>195.59399999999999</v>
      </c>
      <c r="K1042" s="12">
        <v>43485</v>
      </c>
      <c r="L1042" s="5">
        <v>0.75624999999999998</v>
      </c>
      <c r="M1042" t="s">
        <v>22</v>
      </c>
      <c r="N1042" s="2">
        <v>186.28</v>
      </c>
      <c r="O1042" s="2">
        <v>9.3140000000000001</v>
      </c>
      <c r="P1042" s="3">
        <v>4.0999999999999996</v>
      </c>
      <c r="Q1042" s="4">
        <f>MONTH(Tabla1[[#This Row],[Fecha]])</f>
        <v>1</v>
      </c>
    </row>
    <row r="1043" spans="1:17" x14ac:dyDescent="0.25">
      <c r="A1043" t="s">
        <v>1076</v>
      </c>
      <c r="B1043" t="s">
        <v>17</v>
      </c>
      <c r="C1043" t="s">
        <v>18</v>
      </c>
      <c r="D1043" t="s">
        <v>26</v>
      </c>
      <c r="E1043" t="s">
        <v>20</v>
      </c>
      <c r="F1043" t="s">
        <v>35</v>
      </c>
      <c r="G1043" s="2">
        <v>89.48</v>
      </c>
      <c r="H1043" s="4">
        <v>5</v>
      </c>
      <c r="I1043" s="2">
        <v>22.370000000000005</v>
      </c>
      <c r="J1043" s="2">
        <v>469.77</v>
      </c>
      <c r="K1043" s="12">
        <v>43554</v>
      </c>
      <c r="L1043" s="5">
        <v>0.4291666666666667</v>
      </c>
      <c r="M1043" t="s">
        <v>28</v>
      </c>
      <c r="N1043" s="2">
        <v>447.4</v>
      </c>
      <c r="O1043" s="2">
        <v>22.37</v>
      </c>
      <c r="P1043" s="3">
        <v>7.4</v>
      </c>
      <c r="Q1043" s="4">
        <f>MONTH(Tabla1[[#This Row],[Fecha]])</f>
        <v>3</v>
      </c>
    </row>
    <row r="1044" spans="1:17" x14ac:dyDescent="0.25">
      <c r="A1044" t="s">
        <v>1077</v>
      </c>
      <c r="B1044" t="s">
        <v>17</v>
      </c>
      <c r="C1044" t="s">
        <v>18</v>
      </c>
      <c r="D1044" t="s">
        <v>19</v>
      </c>
      <c r="E1044" t="s">
        <v>30</v>
      </c>
      <c r="F1044" t="s">
        <v>43</v>
      </c>
      <c r="G1044" s="2">
        <v>99.78</v>
      </c>
      <c r="H1044" s="4">
        <v>5</v>
      </c>
      <c r="I1044" s="2">
        <v>24.945</v>
      </c>
      <c r="J1044" s="2">
        <v>523.84500000000003</v>
      </c>
      <c r="K1044" s="12">
        <v>43533</v>
      </c>
      <c r="L1044" s="5">
        <v>0.79791666666666661</v>
      </c>
      <c r="M1044" t="s">
        <v>28</v>
      </c>
      <c r="N1044" s="2">
        <v>498.9</v>
      </c>
      <c r="O1044" s="2">
        <v>24.945</v>
      </c>
      <c r="P1044" s="3">
        <v>5.4</v>
      </c>
      <c r="Q1044" s="4">
        <f>MONTH(Tabla1[[#This Row],[Fecha]])</f>
        <v>3</v>
      </c>
    </row>
    <row r="1045" spans="1:17" x14ac:dyDescent="0.25">
      <c r="A1045" t="s">
        <v>1078</v>
      </c>
      <c r="B1045" t="s">
        <v>17</v>
      </c>
      <c r="C1045" t="s">
        <v>18</v>
      </c>
      <c r="D1045" t="s">
        <v>26</v>
      </c>
      <c r="E1045" t="s">
        <v>20</v>
      </c>
      <c r="F1045" t="s">
        <v>27</v>
      </c>
      <c r="G1045" s="2">
        <v>26.31</v>
      </c>
      <c r="H1045" s="4">
        <v>5</v>
      </c>
      <c r="I1045" s="2">
        <v>6.5774999999999997</v>
      </c>
      <c r="J1045" s="2">
        <v>138.1275</v>
      </c>
      <c r="K1045" s="12">
        <v>43483</v>
      </c>
      <c r="L1045" s="5">
        <v>0.87430555555555556</v>
      </c>
      <c r="M1045" t="s">
        <v>32</v>
      </c>
      <c r="N1045" s="2">
        <v>131.55000000000001</v>
      </c>
      <c r="O1045" s="2">
        <v>6.5774999999999997</v>
      </c>
      <c r="P1045" s="3">
        <v>8.8000000000000007</v>
      </c>
      <c r="Q1045" s="4">
        <f>MONTH(Tabla1[[#This Row],[Fecha]])</f>
        <v>1</v>
      </c>
    </row>
    <row r="1046" spans="1:17" x14ac:dyDescent="0.25">
      <c r="A1046" t="s">
        <v>1079</v>
      </c>
      <c r="B1046" t="s">
        <v>17</v>
      </c>
      <c r="C1046" t="s">
        <v>18</v>
      </c>
      <c r="D1046" t="s">
        <v>19</v>
      </c>
      <c r="E1046" t="s">
        <v>20</v>
      </c>
      <c r="F1046" t="s">
        <v>45</v>
      </c>
      <c r="G1046" s="2">
        <v>19.66</v>
      </c>
      <c r="H1046" s="4">
        <v>10</v>
      </c>
      <c r="I1046" s="2">
        <v>9.83</v>
      </c>
      <c r="J1046" s="2">
        <v>206.43</v>
      </c>
      <c r="K1046" s="12">
        <v>43539</v>
      </c>
      <c r="L1046" s="5">
        <v>0.76388888888888884</v>
      </c>
      <c r="M1046" t="s">
        <v>32</v>
      </c>
      <c r="N1046" s="2">
        <v>196.6</v>
      </c>
      <c r="O1046" s="2">
        <v>9.83</v>
      </c>
      <c r="P1046" s="3">
        <v>7.2</v>
      </c>
      <c r="Q1046" s="4">
        <f>MONTH(Tabla1[[#This Row],[Fecha]])</f>
        <v>3</v>
      </c>
    </row>
    <row r="1047" spans="1:17" x14ac:dyDescent="0.25">
      <c r="A1047" t="s">
        <v>1080</v>
      </c>
      <c r="B1047" t="s">
        <v>24</v>
      </c>
      <c r="C1047" t="s">
        <v>25</v>
      </c>
      <c r="D1047" t="s">
        <v>19</v>
      </c>
      <c r="E1047" t="s">
        <v>20</v>
      </c>
      <c r="F1047" t="s">
        <v>45</v>
      </c>
      <c r="G1047" s="2">
        <v>31.9</v>
      </c>
      <c r="H1047" s="4">
        <v>1</v>
      </c>
      <c r="I1047" s="2">
        <v>1.595</v>
      </c>
      <c r="J1047" s="2">
        <v>33.494999999999997</v>
      </c>
      <c r="K1047" s="12">
        <v>43470</v>
      </c>
      <c r="L1047" s="5">
        <v>0.52777777777777779</v>
      </c>
      <c r="M1047" t="s">
        <v>22</v>
      </c>
      <c r="N1047" s="2">
        <v>31.9</v>
      </c>
      <c r="O1047" s="2">
        <v>1.595</v>
      </c>
      <c r="P1047" s="3">
        <v>9.1</v>
      </c>
      <c r="Q1047" s="4">
        <f>MONTH(Tabla1[[#This Row],[Fecha]])</f>
        <v>1</v>
      </c>
    </row>
    <row r="1048" spans="1:17" x14ac:dyDescent="0.25">
      <c r="A1048" t="s">
        <v>1081</v>
      </c>
      <c r="B1048" t="s">
        <v>17</v>
      </c>
      <c r="C1048" t="s">
        <v>18</v>
      </c>
      <c r="D1048" t="s">
        <v>19</v>
      </c>
      <c r="E1048" t="s">
        <v>20</v>
      </c>
      <c r="F1048" t="s">
        <v>27</v>
      </c>
      <c r="G1048" s="2">
        <v>94.64</v>
      </c>
      <c r="H1048" s="4">
        <v>3</v>
      </c>
      <c r="I1048" s="2">
        <v>14.196000000000002</v>
      </c>
      <c r="J1048" s="2">
        <v>298.11599999999999</v>
      </c>
      <c r="K1048" s="12">
        <v>43517</v>
      </c>
      <c r="L1048" s="5">
        <v>0.70486111111111116</v>
      </c>
      <c r="M1048" t="s">
        <v>28</v>
      </c>
      <c r="N1048" s="2">
        <v>283.92</v>
      </c>
      <c r="O1048" s="2">
        <v>14.196</v>
      </c>
      <c r="P1048" s="3">
        <v>5.5</v>
      </c>
      <c r="Q1048" s="4">
        <f>MONTH(Tabla1[[#This Row],[Fecha]])</f>
        <v>2</v>
      </c>
    </row>
    <row r="1049" spans="1:17" x14ac:dyDescent="0.25">
      <c r="A1049" t="s">
        <v>1082</v>
      </c>
      <c r="B1049" t="s">
        <v>24</v>
      </c>
      <c r="C1049" t="s">
        <v>25</v>
      </c>
      <c r="D1049" t="s">
        <v>19</v>
      </c>
      <c r="E1049" t="s">
        <v>30</v>
      </c>
      <c r="F1049" t="s">
        <v>43</v>
      </c>
      <c r="G1049" s="2">
        <v>59.59</v>
      </c>
      <c r="H1049" s="4">
        <v>4</v>
      </c>
      <c r="I1049" s="2">
        <v>11.918000000000001</v>
      </c>
      <c r="J1049" s="2">
        <v>250.27799999999999</v>
      </c>
      <c r="K1049" s="12">
        <v>43484</v>
      </c>
      <c r="L1049" s="5">
        <v>0.53194444444444444</v>
      </c>
      <c r="M1049" t="s">
        <v>28</v>
      </c>
      <c r="N1049" s="2">
        <v>238.36</v>
      </c>
      <c r="O1049" s="2">
        <v>11.917999999999999</v>
      </c>
      <c r="P1049" s="3">
        <v>9.8000000000000007</v>
      </c>
      <c r="Q1049" s="4">
        <f>MONTH(Tabla1[[#This Row],[Fecha]])</f>
        <v>1</v>
      </c>
    </row>
    <row r="1050" spans="1:17" x14ac:dyDescent="0.25">
      <c r="A1050" t="s">
        <v>1083</v>
      </c>
      <c r="B1050" t="s">
        <v>41</v>
      </c>
      <c r="C1050" t="s">
        <v>42</v>
      </c>
      <c r="D1050" t="s">
        <v>26</v>
      </c>
      <c r="E1050" t="s">
        <v>20</v>
      </c>
      <c r="F1050" t="s">
        <v>21</v>
      </c>
      <c r="G1050" s="2">
        <v>76.989999999999995</v>
      </c>
      <c r="H1050" s="4">
        <v>6</v>
      </c>
      <c r="I1050" s="2">
        <v>23.096999999999998</v>
      </c>
      <c r="J1050" s="2">
        <v>485.03699999999998</v>
      </c>
      <c r="K1050" s="12">
        <v>43523</v>
      </c>
      <c r="L1050" s="5">
        <v>0.74652777777777779</v>
      </c>
      <c r="M1050" t="s">
        <v>28</v>
      </c>
      <c r="N1050" s="2">
        <v>461.94</v>
      </c>
      <c r="O1050" s="2">
        <v>23.097000000000001</v>
      </c>
      <c r="P1050" s="3">
        <v>6.1</v>
      </c>
      <c r="Q1050" s="4">
        <f>MONTH(Tabla1[[#This Row],[Fecha]])</f>
        <v>2</v>
      </c>
    </row>
    <row r="1051" spans="1:17" x14ac:dyDescent="0.25">
      <c r="A1051" t="s">
        <v>1084</v>
      </c>
      <c r="B1051" t="s">
        <v>24</v>
      </c>
      <c r="C1051" t="s">
        <v>25</v>
      </c>
      <c r="D1051" t="s">
        <v>26</v>
      </c>
      <c r="E1051" t="s">
        <v>30</v>
      </c>
      <c r="F1051" t="s">
        <v>43</v>
      </c>
      <c r="G1051" s="2">
        <v>19.25</v>
      </c>
      <c r="H1051" s="4">
        <v>8</v>
      </c>
      <c r="I1051" s="2">
        <v>7.7</v>
      </c>
      <c r="J1051" s="2">
        <v>161.69999999999999</v>
      </c>
      <c r="K1051" s="12">
        <v>43488</v>
      </c>
      <c r="L1051" s="5">
        <v>0.77569444444444446</v>
      </c>
      <c r="M1051" t="s">
        <v>22</v>
      </c>
      <c r="N1051" s="2">
        <v>154</v>
      </c>
      <c r="O1051" s="2">
        <v>7.7</v>
      </c>
      <c r="P1051" s="3">
        <v>6.6</v>
      </c>
      <c r="Q1051" s="4">
        <f>MONTH(Tabla1[[#This Row],[Fecha]])</f>
        <v>1</v>
      </c>
    </row>
    <row r="1052" spans="1:17" x14ac:dyDescent="0.25">
      <c r="A1052" t="s">
        <v>1085</v>
      </c>
      <c r="B1052" t="s">
        <v>41</v>
      </c>
      <c r="C1052" t="s">
        <v>42</v>
      </c>
      <c r="D1052" t="s">
        <v>26</v>
      </c>
      <c r="E1052" t="s">
        <v>30</v>
      </c>
      <c r="F1052" t="s">
        <v>45</v>
      </c>
      <c r="G1052" s="2">
        <v>95.54</v>
      </c>
      <c r="H1052" s="4">
        <v>7</v>
      </c>
      <c r="I1052" s="2">
        <v>33.439000000000007</v>
      </c>
      <c r="J1052" s="2">
        <v>702.21900000000005</v>
      </c>
      <c r="K1052" s="12">
        <v>43533</v>
      </c>
      <c r="L1052" s="5">
        <v>0.60833333333333328</v>
      </c>
      <c r="M1052" t="s">
        <v>32</v>
      </c>
      <c r="N1052" s="2">
        <v>668.78</v>
      </c>
      <c r="O1052" s="2">
        <v>33.439</v>
      </c>
      <c r="P1052" s="3">
        <v>9.6</v>
      </c>
      <c r="Q1052" s="4">
        <f>MONTH(Tabla1[[#This Row],[Fecha]])</f>
        <v>3</v>
      </c>
    </row>
    <row r="1053" spans="1:17" x14ac:dyDescent="0.25">
      <c r="A1053" t="s">
        <v>1086</v>
      </c>
      <c r="B1053" t="s">
        <v>17</v>
      </c>
      <c r="C1053" t="s">
        <v>18</v>
      </c>
      <c r="D1053" t="s">
        <v>19</v>
      </c>
      <c r="E1053" t="s">
        <v>30</v>
      </c>
      <c r="F1053" t="s">
        <v>31</v>
      </c>
      <c r="G1053" s="2">
        <v>78.38</v>
      </c>
      <c r="H1053" s="4">
        <v>6</v>
      </c>
      <c r="I1053" s="2">
        <v>23.513999999999999</v>
      </c>
      <c r="J1053" s="2">
        <v>493.79399999999998</v>
      </c>
      <c r="K1053" s="12">
        <v>43475</v>
      </c>
      <c r="L1053" s="5">
        <v>0.59444444444444444</v>
      </c>
      <c r="M1053" t="s">
        <v>22</v>
      </c>
      <c r="N1053" s="2">
        <v>470.28</v>
      </c>
      <c r="O1053" s="2">
        <v>23.513999999999999</v>
      </c>
      <c r="P1053" s="3">
        <v>5.8</v>
      </c>
      <c r="Q1053" s="4">
        <f>MONTH(Tabla1[[#This Row],[Fecha]])</f>
        <v>1</v>
      </c>
    </row>
    <row r="1054" spans="1:17" x14ac:dyDescent="0.25">
      <c r="A1054" t="s">
        <v>1087</v>
      </c>
      <c r="B1054" t="s">
        <v>41</v>
      </c>
      <c r="C1054" t="s">
        <v>42</v>
      </c>
      <c r="D1054" t="s">
        <v>19</v>
      </c>
      <c r="E1054" t="s">
        <v>30</v>
      </c>
      <c r="F1054" t="s">
        <v>21</v>
      </c>
      <c r="G1054" s="2">
        <v>97.22</v>
      </c>
      <c r="H1054" s="4">
        <v>9</v>
      </c>
      <c r="I1054" s="2">
        <v>43.749000000000002</v>
      </c>
      <c r="J1054" s="2">
        <v>918.72900000000004</v>
      </c>
      <c r="K1054" s="12">
        <v>43554</v>
      </c>
      <c r="L1054" s="5">
        <v>0.61319444444444449</v>
      </c>
      <c r="M1054" t="s">
        <v>22</v>
      </c>
      <c r="N1054" s="2">
        <v>874.98</v>
      </c>
      <c r="O1054" s="2">
        <v>43.749000000000002</v>
      </c>
      <c r="P1054" s="3">
        <v>6</v>
      </c>
      <c r="Q1054" s="4">
        <f>MONTH(Tabla1[[#This Row],[Fecha]])</f>
        <v>3</v>
      </c>
    </row>
    <row r="1055" spans="1:17" x14ac:dyDescent="0.25">
      <c r="A1055" t="s">
        <v>1088</v>
      </c>
      <c r="B1055" t="s">
        <v>24</v>
      </c>
      <c r="C1055" t="s">
        <v>25</v>
      </c>
      <c r="D1055" t="s">
        <v>19</v>
      </c>
      <c r="E1055" t="s">
        <v>20</v>
      </c>
      <c r="F1055" t="s">
        <v>45</v>
      </c>
      <c r="G1055" s="2">
        <v>80.48</v>
      </c>
      <c r="H1055" s="4">
        <v>3</v>
      </c>
      <c r="I1055" s="2">
        <v>12.072000000000001</v>
      </c>
      <c r="J1055" s="2">
        <v>253.512</v>
      </c>
      <c r="K1055" s="12">
        <v>43511</v>
      </c>
      <c r="L1055" s="5">
        <v>0.52152777777777781</v>
      </c>
      <c r="M1055" t="s">
        <v>28</v>
      </c>
      <c r="N1055" s="2">
        <v>241.44</v>
      </c>
      <c r="O1055" s="2">
        <v>12.071999999999999</v>
      </c>
      <c r="P1055" s="3">
        <v>8.1</v>
      </c>
      <c r="Q1055" s="4">
        <f>MONTH(Tabla1[[#This Row],[Fecha]])</f>
        <v>2</v>
      </c>
    </row>
    <row r="1056" spans="1:17" x14ac:dyDescent="0.25">
      <c r="A1056" t="s">
        <v>1089</v>
      </c>
      <c r="B1056" t="s">
        <v>17</v>
      </c>
      <c r="C1056" t="s">
        <v>18</v>
      </c>
      <c r="D1056" t="s">
        <v>26</v>
      </c>
      <c r="E1056" t="s">
        <v>30</v>
      </c>
      <c r="F1056" t="s">
        <v>21</v>
      </c>
      <c r="G1056" s="2">
        <v>70.010000000000005</v>
      </c>
      <c r="H1056" s="4">
        <v>5</v>
      </c>
      <c r="I1056" s="2">
        <v>17.502500000000001</v>
      </c>
      <c r="J1056" s="2">
        <v>367.55250000000001</v>
      </c>
      <c r="K1056" s="12">
        <v>43468</v>
      </c>
      <c r="L1056" s="5">
        <v>0.48333333333333334</v>
      </c>
      <c r="M1056" t="s">
        <v>22</v>
      </c>
      <c r="N1056" s="2">
        <v>350.05</v>
      </c>
      <c r="O1056" s="2">
        <v>17.502500000000001</v>
      </c>
      <c r="P1056" s="3">
        <v>5.5</v>
      </c>
      <c r="Q1056" s="4">
        <f>MONTH(Tabla1[[#This Row],[Fecha]])</f>
        <v>1</v>
      </c>
    </row>
    <row r="1057" spans="1:17" x14ac:dyDescent="0.25">
      <c r="A1057" t="s">
        <v>1090</v>
      </c>
      <c r="B1057" t="s">
        <v>24</v>
      </c>
      <c r="C1057" t="s">
        <v>25</v>
      </c>
      <c r="D1057" t="s">
        <v>26</v>
      </c>
      <c r="E1057" t="s">
        <v>20</v>
      </c>
      <c r="F1057" t="s">
        <v>31</v>
      </c>
      <c r="G1057" s="2">
        <v>45.38</v>
      </c>
      <c r="H1057" s="4">
        <v>4</v>
      </c>
      <c r="I1057" s="2">
        <v>9.0760000000000005</v>
      </c>
      <c r="J1057" s="2">
        <v>190.596</v>
      </c>
      <c r="K1057" s="12">
        <v>43473</v>
      </c>
      <c r="L1057" s="5">
        <v>0.57500000000000007</v>
      </c>
      <c r="M1057" t="s">
        <v>32</v>
      </c>
      <c r="N1057" s="2">
        <v>181.52</v>
      </c>
      <c r="O1057" s="2">
        <v>9.0760000000000005</v>
      </c>
      <c r="P1057" s="3">
        <v>8.6999999999999993</v>
      </c>
      <c r="Q1057" s="4">
        <f>MONTH(Tabla1[[#This Row],[Fecha]])</f>
        <v>1</v>
      </c>
    </row>
    <row r="1058" spans="1:17" x14ac:dyDescent="0.25">
      <c r="A1058" t="s">
        <v>1091</v>
      </c>
      <c r="B1058" t="s">
        <v>24</v>
      </c>
      <c r="C1058" t="s">
        <v>25</v>
      </c>
      <c r="D1058" t="s">
        <v>19</v>
      </c>
      <c r="E1058" t="s">
        <v>30</v>
      </c>
      <c r="F1058" t="s">
        <v>31</v>
      </c>
      <c r="G1058" s="2">
        <v>85.72</v>
      </c>
      <c r="H1058" s="4">
        <v>3</v>
      </c>
      <c r="I1058" s="2">
        <v>12.857999999999999</v>
      </c>
      <c r="J1058" s="2">
        <v>270.01799999999997</v>
      </c>
      <c r="K1058" s="12">
        <v>43489</v>
      </c>
      <c r="L1058" s="5">
        <v>0.87430555555555556</v>
      </c>
      <c r="M1058" t="s">
        <v>22</v>
      </c>
      <c r="N1058" s="2">
        <v>257.16000000000003</v>
      </c>
      <c r="O1058" s="2">
        <v>12.858000000000001</v>
      </c>
      <c r="P1058" s="3">
        <v>5.0999999999999996</v>
      </c>
      <c r="Q1058" s="4">
        <f>MONTH(Tabla1[[#This Row],[Fecha]])</f>
        <v>1</v>
      </c>
    </row>
    <row r="1059" spans="1:17" x14ac:dyDescent="0.25">
      <c r="A1059" t="s">
        <v>1092</v>
      </c>
      <c r="B1059" t="s">
        <v>24</v>
      </c>
      <c r="C1059" t="s">
        <v>25</v>
      </c>
      <c r="D1059" t="s">
        <v>19</v>
      </c>
      <c r="E1059" t="s">
        <v>20</v>
      </c>
      <c r="F1059" t="s">
        <v>27</v>
      </c>
      <c r="G1059" s="2">
        <v>51.92</v>
      </c>
      <c r="H1059" s="4">
        <v>5</v>
      </c>
      <c r="I1059" s="2">
        <v>12.980000000000002</v>
      </c>
      <c r="J1059" s="2">
        <v>272.58</v>
      </c>
      <c r="K1059" s="12">
        <v>43527</v>
      </c>
      <c r="L1059" s="5">
        <v>0.5708333333333333</v>
      </c>
      <c r="M1059" t="s">
        <v>28</v>
      </c>
      <c r="N1059" s="2">
        <v>259.60000000000002</v>
      </c>
      <c r="O1059" s="2">
        <v>12.98</v>
      </c>
      <c r="P1059" s="3">
        <v>7.5</v>
      </c>
      <c r="Q1059" s="4">
        <f>MONTH(Tabla1[[#This Row],[Fecha]])</f>
        <v>3</v>
      </c>
    </row>
    <row r="1060" spans="1:17" x14ac:dyDescent="0.25">
      <c r="A1060" t="s">
        <v>1093</v>
      </c>
      <c r="B1060" t="s">
        <v>41</v>
      </c>
      <c r="C1060" t="s">
        <v>42</v>
      </c>
      <c r="D1060" t="s">
        <v>19</v>
      </c>
      <c r="E1060" t="s">
        <v>20</v>
      </c>
      <c r="F1060" t="s">
        <v>31</v>
      </c>
      <c r="G1060" s="2">
        <v>88.39</v>
      </c>
      <c r="H1060" s="4">
        <v>9</v>
      </c>
      <c r="I1060" s="2">
        <v>39.775500000000001</v>
      </c>
      <c r="J1060" s="2">
        <v>835.28549999999996</v>
      </c>
      <c r="K1060" s="12">
        <v>43526</v>
      </c>
      <c r="L1060" s="5">
        <v>0.52777777777777779</v>
      </c>
      <c r="M1060" t="s">
        <v>28</v>
      </c>
      <c r="N1060" s="2">
        <v>795.51</v>
      </c>
      <c r="O1060" s="2">
        <v>39.775500000000001</v>
      </c>
      <c r="P1060" s="3">
        <v>6.3</v>
      </c>
      <c r="Q1060" s="4">
        <f>MONTH(Tabla1[[#This Row],[Fecha]])</f>
        <v>3</v>
      </c>
    </row>
    <row r="1061" spans="1:17" x14ac:dyDescent="0.25">
      <c r="A1061" t="s">
        <v>1094</v>
      </c>
      <c r="B1061" t="s">
        <v>41</v>
      </c>
      <c r="C1061" t="s">
        <v>42</v>
      </c>
      <c r="D1061" t="s">
        <v>26</v>
      </c>
      <c r="E1061" t="s">
        <v>20</v>
      </c>
      <c r="F1061" t="s">
        <v>35</v>
      </c>
      <c r="G1061" s="2">
        <v>76.599999999999994</v>
      </c>
      <c r="H1061" s="4">
        <v>10</v>
      </c>
      <c r="I1061" s="2">
        <v>38.300000000000004</v>
      </c>
      <c r="J1061" s="2">
        <v>804.3</v>
      </c>
      <c r="K1061" s="12">
        <v>43489</v>
      </c>
      <c r="L1061" s="5">
        <v>0.75694444444444453</v>
      </c>
      <c r="M1061" t="s">
        <v>22</v>
      </c>
      <c r="N1061" s="2">
        <v>766</v>
      </c>
      <c r="O1061" s="2">
        <v>38.299999999999997</v>
      </c>
      <c r="P1061" s="3">
        <v>6</v>
      </c>
      <c r="Q1061" s="4">
        <f>MONTH(Tabla1[[#This Row],[Fecha]])</f>
        <v>1</v>
      </c>
    </row>
    <row r="1062" spans="1:17" x14ac:dyDescent="0.25">
      <c r="A1062" t="s">
        <v>1095</v>
      </c>
      <c r="B1062" t="s">
        <v>17</v>
      </c>
      <c r="C1062" t="s">
        <v>18</v>
      </c>
      <c r="D1062" t="s">
        <v>26</v>
      </c>
      <c r="E1062" t="s">
        <v>20</v>
      </c>
      <c r="F1062" t="s">
        <v>35</v>
      </c>
      <c r="G1062" s="2">
        <v>33.26</v>
      </c>
      <c r="H1062" s="4">
        <v>5</v>
      </c>
      <c r="I1062" s="2">
        <v>8.3149999999999995</v>
      </c>
      <c r="J1062" s="2">
        <v>174.61500000000001</v>
      </c>
      <c r="K1062" s="12">
        <v>43542</v>
      </c>
      <c r="L1062" s="5">
        <v>0.67361111111111116</v>
      </c>
      <c r="M1062" t="s">
        <v>32</v>
      </c>
      <c r="N1062" s="2">
        <v>166.3</v>
      </c>
      <c r="O1062" s="2">
        <v>8.3149999999999995</v>
      </c>
      <c r="P1062" s="3">
        <v>4.2</v>
      </c>
      <c r="Q1062" s="4">
        <f>MONTH(Tabla1[[#This Row],[Fecha]])</f>
        <v>3</v>
      </c>
    </row>
    <row r="1063" spans="1:17" x14ac:dyDescent="0.25">
      <c r="A1063" t="s">
        <v>1096</v>
      </c>
      <c r="B1063" t="s">
        <v>17</v>
      </c>
      <c r="C1063" t="s">
        <v>18</v>
      </c>
      <c r="D1063" t="s">
        <v>19</v>
      </c>
      <c r="E1063" t="s">
        <v>30</v>
      </c>
      <c r="F1063" t="s">
        <v>43</v>
      </c>
      <c r="G1063" s="2">
        <v>98.53</v>
      </c>
      <c r="H1063" s="4">
        <v>6</v>
      </c>
      <c r="I1063" s="2">
        <v>29.559000000000005</v>
      </c>
      <c r="J1063" s="2">
        <v>620.73900000000003</v>
      </c>
      <c r="K1063" s="12">
        <v>43488</v>
      </c>
      <c r="L1063" s="5">
        <v>0.47361111111111115</v>
      </c>
      <c r="M1063" t="s">
        <v>32</v>
      </c>
      <c r="N1063" s="2">
        <v>591.17999999999995</v>
      </c>
      <c r="O1063" s="2">
        <v>29.559000000000001</v>
      </c>
      <c r="P1063" s="3">
        <v>4</v>
      </c>
      <c r="Q1063" s="4">
        <f>MONTH(Tabla1[[#This Row],[Fecha]])</f>
        <v>1</v>
      </c>
    </row>
    <row r="1064" spans="1:17" x14ac:dyDescent="0.25">
      <c r="A1064" t="s">
        <v>1097</v>
      </c>
      <c r="B1064" t="s">
        <v>17</v>
      </c>
      <c r="C1064" t="s">
        <v>18</v>
      </c>
      <c r="D1064" t="s">
        <v>26</v>
      </c>
      <c r="E1064" t="s">
        <v>20</v>
      </c>
      <c r="F1064" t="s">
        <v>27</v>
      </c>
      <c r="G1064" s="2">
        <v>26.31</v>
      </c>
      <c r="H1064" s="4">
        <v>5</v>
      </c>
      <c r="I1064" s="2">
        <v>6.5774999999999997</v>
      </c>
      <c r="J1064" s="2">
        <v>138.1275</v>
      </c>
      <c r="K1064" s="12">
        <v>43483</v>
      </c>
      <c r="L1064" s="5">
        <v>0.87430555555555556</v>
      </c>
      <c r="M1064" t="s">
        <v>32</v>
      </c>
      <c r="N1064" s="2">
        <v>131.55000000000001</v>
      </c>
      <c r="O1064" s="2">
        <v>6.5774999999999997</v>
      </c>
      <c r="P1064" s="3">
        <v>8.8000000000000007</v>
      </c>
      <c r="Q1064" s="4">
        <f>MONTH(Tabla1[[#This Row],[Fecha]])</f>
        <v>1</v>
      </c>
    </row>
    <row r="1065" spans="1:17" x14ac:dyDescent="0.25">
      <c r="A1065" t="s">
        <v>1059</v>
      </c>
      <c r="B1065" t="s">
        <v>24</v>
      </c>
      <c r="C1065" t="s">
        <v>25</v>
      </c>
      <c r="D1065" t="s">
        <v>19</v>
      </c>
      <c r="E1065" t="s">
        <v>30</v>
      </c>
      <c r="F1065" t="s">
        <v>43</v>
      </c>
      <c r="G1065" s="2">
        <v>17.440000000000001</v>
      </c>
      <c r="H1065" s="4">
        <v>5</v>
      </c>
      <c r="I1065" s="2">
        <v>4.3600000000000003</v>
      </c>
      <c r="J1065" s="2">
        <v>91.56</v>
      </c>
      <c r="K1065" s="12">
        <v>43480</v>
      </c>
      <c r="L1065" s="5">
        <v>0.80902777777777779</v>
      </c>
      <c r="M1065" t="s">
        <v>28</v>
      </c>
      <c r="N1065" s="2">
        <v>87.2</v>
      </c>
      <c r="O1065" s="2">
        <v>4.3600000000000003</v>
      </c>
      <c r="P1065" s="3">
        <v>8.1</v>
      </c>
      <c r="Q1065" s="4">
        <f>MONTH(Tabla1[[#This Row],[Fecha]])</f>
        <v>1</v>
      </c>
    </row>
    <row r="1066" spans="1:17" x14ac:dyDescent="0.25">
      <c r="A1066" t="s">
        <v>1098</v>
      </c>
      <c r="B1066" t="s">
        <v>24</v>
      </c>
      <c r="C1066" t="s">
        <v>25</v>
      </c>
      <c r="D1066" t="s">
        <v>19</v>
      </c>
      <c r="E1066" t="s">
        <v>20</v>
      </c>
      <c r="F1066" t="s">
        <v>35</v>
      </c>
      <c r="G1066" s="2">
        <v>54.55</v>
      </c>
      <c r="H1066" s="4">
        <v>10</v>
      </c>
      <c r="I1066" s="2">
        <v>27.275000000000002</v>
      </c>
      <c r="J1066" s="2">
        <v>572.77499999999998</v>
      </c>
      <c r="K1066" s="12">
        <v>43526</v>
      </c>
      <c r="L1066" s="5">
        <v>0.47361111111111115</v>
      </c>
      <c r="M1066" t="s">
        <v>32</v>
      </c>
      <c r="N1066" s="2">
        <v>545.5</v>
      </c>
      <c r="O1066" s="2">
        <v>27.274999999999999</v>
      </c>
      <c r="P1066" s="3">
        <v>7.1</v>
      </c>
      <c r="Q1066" s="4">
        <f>MONTH(Tabla1[[#This Row],[Fecha]])</f>
        <v>3</v>
      </c>
    </row>
    <row r="1067" spans="1:17" x14ac:dyDescent="0.25">
      <c r="A1067" t="s">
        <v>1099</v>
      </c>
      <c r="B1067" t="s">
        <v>17</v>
      </c>
      <c r="C1067" t="s">
        <v>18</v>
      </c>
      <c r="D1067" t="s">
        <v>26</v>
      </c>
      <c r="E1067" t="s">
        <v>30</v>
      </c>
      <c r="F1067" t="s">
        <v>35</v>
      </c>
      <c r="G1067" s="2">
        <v>64.59</v>
      </c>
      <c r="H1067" s="4">
        <v>4</v>
      </c>
      <c r="I1067" s="2">
        <v>12.918000000000001</v>
      </c>
      <c r="J1067" s="2">
        <v>271.27800000000002</v>
      </c>
      <c r="K1067" s="12">
        <v>43471</v>
      </c>
      <c r="L1067" s="5">
        <v>0.56597222222222221</v>
      </c>
      <c r="M1067" t="s">
        <v>22</v>
      </c>
      <c r="N1067" s="2">
        <v>258.36</v>
      </c>
      <c r="O1067" s="2">
        <v>12.917999999999999</v>
      </c>
      <c r="P1067" s="3">
        <v>9.3000000000000007</v>
      </c>
      <c r="Q1067" s="4">
        <f>MONTH(Tabla1[[#This Row],[Fecha]])</f>
        <v>1</v>
      </c>
    </row>
    <row r="1068" spans="1:17" x14ac:dyDescent="0.25">
      <c r="A1068" t="s">
        <v>1100</v>
      </c>
      <c r="B1068" t="s">
        <v>24</v>
      </c>
      <c r="C1068" t="s">
        <v>25</v>
      </c>
      <c r="D1068" t="s">
        <v>19</v>
      </c>
      <c r="E1068" t="s">
        <v>20</v>
      </c>
      <c r="F1068" t="s">
        <v>21</v>
      </c>
      <c r="G1068" s="2">
        <v>62.82</v>
      </c>
      <c r="H1068" s="4">
        <v>2</v>
      </c>
      <c r="I1068" s="2">
        <v>6.282</v>
      </c>
      <c r="J1068" s="2">
        <v>131.922</v>
      </c>
      <c r="K1068" s="12">
        <v>43482</v>
      </c>
      <c r="L1068" s="5">
        <v>0.52500000000000002</v>
      </c>
      <c r="M1068" t="s">
        <v>22</v>
      </c>
      <c r="N1068" s="2">
        <v>125.64</v>
      </c>
      <c r="O1068" s="2">
        <v>6.282</v>
      </c>
      <c r="P1068" s="3">
        <v>4.9000000000000004</v>
      </c>
      <c r="Q1068" s="4">
        <f>MONTH(Tabla1[[#This Row],[Fecha]])</f>
        <v>1</v>
      </c>
    </row>
    <row r="1069" spans="1:17" x14ac:dyDescent="0.25">
      <c r="A1069" t="s">
        <v>1101</v>
      </c>
      <c r="B1069" t="s">
        <v>17</v>
      </c>
      <c r="C1069" t="s">
        <v>18</v>
      </c>
      <c r="D1069" t="s">
        <v>19</v>
      </c>
      <c r="E1069" t="s">
        <v>20</v>
      </c>
      <c r="F1069" t="s">
        <v>27</v>
      </c>
      <c r="G1069" s="2">
        <v>73.47</v>
      </c>
      <c r="H1069" s="4">
        <v>10</v>
      </c>
      <c r="I1069" s="2">
        <v>36.735000000000007</v>
      </c>
      <c r="J1069" s="2">
        <v>771.43499999999995</v>
      </c>
      <c r="K1069" s="12">
        <v>43547</v>
      </c>
      <c r="L1069" s="5">
        <v>0.55138888888888882</v>
      </c>
      <c r="M1069" t="s">
        <v>22</v>
      </c>
      <c r="N1069" s="2">
        <v>734.7</v>
      </c>
      <c r="O1069" s="2">
        <v>36.734999999999999</v>
      </c>
      <c r="P1069" s="3">
        <v>9.5</v>
      </c>
      <c r="Q1069" s="4">
        <f>MONTH(Tabla1[[#This Row],[Fecha]])</f>
        <v>3</v>
      </c>
    </row>
    <row r="1070" spans="1:17" x14ac:dyDescent="0.25">
      <c r="A1070" t="s">
        <v>1102</v>
      </c>
      <c r="B1070" t="s">
        <v>17</v>
      </c>
      <c r="C1070" t="s">
        <v>18</v>
      </c>
      <c r="D1070" t="s">
        <v>19</v>
      </c>
      <c r="E1070" t="s">
        <v>30</v>
      </c>
      <c r="F1070" t="s">
        <v>45</v>
      </c>
      <c r="G1070" s="2">
        <v>21.48</v>
      </c>
      <c r="H1070" s="4">
        <v>2</v>
      </c>
      <c r="I1070" s="2">
        <v>2.1480000000000001</v>
      </c>
      <c r="J1070" s="2">
        <v>45.107999999999997</v>
      </c>
      <c r="K1070" s="12">
        <v>43523</v>
      </c>
      <c r="L1070" s="5">
        <v>0.51527777777777783</v>
      </c>
      <c r="M1070" t="s">
        <v>22</v>
      </c>
      <c r="N1070" s="2">
        <v>42.96</v>
      </c>
      <c r="O1070" s="2">
        <v>2.1480000000000001</v>
      </c>
      <c r="P1070" s="3">
        <v>6.6</v>
      </c>
      <c r="Q1070" s="4">
        <f>MONTH(Tabla1[[#This Row],[Fecha]])</f>
        <v>2</v>
      </c>
    </row>
    <row r="1071" spans="1:17" x14ac:dyDescent="0.25">
      <c r="A1071" t="s">
        <v>1103</v>
      </c>
      <c r="B1071" t="s">
        <v>41</v>
      </c>
      <c r="C1071" t="s">
        <v>42</v>
      </c>
      <c r="D1071" t="s">
        <v>26</v>
      </c>
      <c r="E1071" t="s">
        <v>20</v>
      </c>
      <c r="F1071" t="s">
        <v>27</v>
      </c>
      <c r="G1071" s="2">
        <v>57.91</v>
      </c>
      <c r="H1071" s="4">
        <v>8</v>
      </c>
      <c r="I1071" s="2">
        <v>23.164000000000001</v>
      </c>
      <c r="J1071" s="2">
        <v>486.44400000000002</v>
      </c>
      <c r="K1071" s="12">
        <v>43503</v>
      </c>
      <c r="L1071" s="5">
        <v>0.62916666666666665</v>
      </c>
      <c r="M1071" t="s">
        <v>28</v>
      </c>
      <c r="N1071" s="2">
        <v>463.28</v>
      </c>
      <c r="O1071" s="2">
        <v>23.164000000000001</v>
      </c>
      <c r="P1071" s="3">
        <v>8.1</v>
      </c>
      <c r="Q1071" s="4">
        <f>MONTH(Tabla1[[#This Row],[Fecha]])</f>
        <v>2</v>
      </c>
    </row>
    <row r="1072" spans="1:17" x14ac:dyDescent="0.25">
      <c r="A1072" t="s">
        <v>1104</v>
      </c>
      <c r="B1072" t="s">
        <v>17</v>
      </c>
      <c r="C1072" t="s">
        <v>18</v>
      </c>
      <c r="D1072" t="s">
        <v>19</v>
      </c>
      <c r="E1072" t="s">
        <v>20</v>
      </c>
      <c r="F1072" t="s">
        <v>27</v>
      </c>
      <c r="G1072" s="2">
        <v>17.420000000000002</v>
      </c>
      <c r="H1072" s="4">
        <v>10</v>
      </c>
      <c r="I1072" s="2">
        <v>8.7100000000000009</v>
      </c>
      <c r="J1072" s="2">
        <v>182.91</v>
      </c>
      <c r="K1072" s="12">
        <v>43518</v>
      </c>
      <c r="L1072" s="5">
        <v>0.52083333333333337</v>
      </c>
      <c r="M1072" t="s">
        <v>22</v>
      </c>
      <c r="N1072" s="2">
        <v>174.2</v>
      </c>
      <c r="O1072" s="2">
        <v>8.7100000000000009</v>
      </c>
      <c r="P1072" s="3">
        <v>7</v>
      </c>
      <c r="Q1072" s="4">
        <f>MONTH(Tabla1[[#This Row],[Fecha]])</f>
        <v>2</v>
      </c>
    </row>
    <row r="1073" spans="1:17" x14ac:dyDescent="0.25">
      <c r="A1073" t="s">
        <v>1105</v>
      </c>
      <c r="B1073" t="s">
        <v>41</v>
      </c>
      <c r="C1073" t="s">
        <v>42</v>
      </c>
      <c r="D1073" t="s">
        <v>19</v>
      </c>
      <c r="E1073" t="s">
        <v>30</v>
      </c>
      <c r="F1073" t="s">
        <v>45</v>
      </c>
      <c r="G1073" s="2">
        <v>33.630000000000003</v>
      </c>
      <c r="H1073" s="4">
        <v>1</v>
      </c>
      <c r="I1073" s="2">
        <v>1.6815000000000002</v>
      </c>
      <c r="J1073" s="2">
        <v>35.311500000000002</v>
      </c>
      <c r="K1073" s="12">
        <v>43544</v>
      </c>
      <c r="L1073" s="5">
        <v>0.82986111111111116</v>
      </c>
      <c r="M1073" t="s">
        <v>28</v>
      </c>
      <c r="N1073" s="2">
        <v>33.630000000000003</v>
      </c>
      <c r="O1073" s="2">
        <v>1.6815</v>
      </c>
      <c r="P1073" s="3">
        <v>5.6</v>
      </c>
      <c r="Q1073" s="4">
        <f>MONTH(Tabla1[[#This Row],[Fecha]])</f>
        <v>3</v>
      </c>
    </row>
    <row r="1074" spans="1:17" x14ac:dyDescent="0.25">
      <c r="A1074" t="s">
        <v>1106</v>
      </c>
      <c r="B1074" t="s">
        <v>41</v>
      </c>
      <c r="C1074" t="s">
        <v>42</v>
      </c>
      <c r="D1074" t="s">
        <v>19</v>
      </c>
      <c r="E1074" t="s">
        <v>30</v>
      </c>
      <c r="F1074" t="s">
        <v>43</v>
      </c>
      <c r="G1074" s="2">
        <v>93.4</v>
      </c>
      <c r="H1074" s="4">
        <v>2</v>
      </c>
      <c r="I1074" s="2">
        <v>9.3400000000000016</v>
      </c>
      <c r="J1074" s="2">
        <v>196.14</v>
      </c>
      <c r="K1074" s="12">
        <v>43554</v>
      </c>
      <c r="L1074" s="5">
        <v>0.69027777777777777</v>
      </c>
      <c r="M1074" t="s">
        <v>28</v>
      </c>
      <c r="N1074" s="2">
        <v>186.8</v>
      </c>
      <c r="O1074" s="2">
        <v>9.34</v>
      </c>
      <c r="P1074" s="3">
        <v>5.5</v>
      </c>
      <c r="Q1074" s="4">
        <f>MONTH(Tabla1[[#This Row],[Fecha]])</f>
        <v>3</v>
      </c>
    </row>
    <row r="1075" spans="1:17" x14ac:dyDescent="0.25">
      <c r="A1075" t="s">
        <v>1107</v>
      </c>
      <c r="B1075" t="s">
        <v>17</v>
      </c>
      <c r="C1075" t="s">
        <v>18</v>
      </c>
      <c r="D1075" t="s">
        <v>26</v>
      </c>
      <c r="E1075" t="s">
        <v>20</v>
      </c>
      <c r="F1075" t="s">
        <v>45</v>
      </c>
      <c r="G1075" s="2">
        <v>97.29</v>
      </c>
      <c r="H1075" s="4">
        <v>8</v>
      </c>
      <c r="I1075" s="2">
        <v>38.916000000000004</v>
      </c>
      <c r="J1075" s="2">
        <v>817.23599999999999</v>
      </c>
      <c r="K1075" s="12">
        <v>43533</v>
      </c>
      <c r="L1075" s="5">
        <v>0.5541666666666667</v>
      </c>
      <c r="M1075" t="s">
        <v>32</v>
      </c>
      <c r="N1075" s="2">
        <v>778.32</v>
      </c>
      <c r="O1075" s="2">
        <v>38.915999999999997</v>
      </c>
      <c r="P1075" s="3">
        <v>6.2</v>
      </c>
      <c r="Q1075" s="4">
        <f>MONTH(Tabla1[[#This Row],[Fecha]])</f>
        <v>3</v>
      </c>
    </row>
    <row r="1076" spans="1:17" x14ac:dyDescent="0.25">
      <c r="A1076" t="s">
        <v>1108</v>
      </c>
      <c r="B1076" t="s">
        <v>24</v>
      </c>
      <c r="C1076" t="s">
        <v>25</v>
      </c>
      <c r="D1076" t="s">
        <v>26</v>
      </c>
      <c r="E1076" t="s">
        <v>30</v>
      </c>
      <c r="F1076" t="s">
        <v>45</v>
      </c>
      <c r="G1076" s="2">
        <v>15.62</v>
      </c>
      <c r="H1076" s="4">
        <v>8</v>
      </c>
      <c r="I1076" s="2">
        <v>6.2480000000000002</v>
      </c>
      <c r="J1076" s="2">
        <v>131.208</v>
      </c>
      <c r="K1076" s="12">
        <v>43485</v>
      </c>
      <c r="L1076" s="5">
        <v>0.85902777777777783</v>
      </c>
      <c r="M1076" t="s">
        <v>22</v>
      </c>
      <c r="N1076" s="2">
        <v>124.96</v>
      </c>
      <c r="O1076" s="2">
        <v>6.2480000000000002</v>
      </c>
      <c r="P1076" s="3">
        <v>9.1</v>
      </c>
      <c r="Q1076" s="4">
        <f>MONTH(Tabla1[[#This Row],[Fecha]])</f>
        <v>1</v>
      </c>
    </row>
    <row r="1077" spans="1:17" x14ac:dyDescent="0.25">
      <c r="A1077" t="s">
        <v>1109</v>
      </c>
      <c r="B1077" t="s">
        <v>41</v>
      </c>
      <c r="C1077" t="s">
        <v>42</v>
      </c>
      <c r="D1077" t="s">
        <v>26</v>
      </c>
      <c r="E1077" t="s">
        <v>20</v>
      </c>
      <c r="F1077" t="s">
        <v>45</v>
      </c>
      <c r="G1077" s="2">
        <v>25.56</v>
      </c>
      <c r="H1077" s="4">
        <v>7</v>
      </c>
      <c r="I1077" s="2">
        <v>8.9459999999999997</v>
      </c>
      <c r="J1077" s="2">
        <v>187.86600000000001</v>
      </c>
      <c r="K1077" s="12">
        <v>43498</v>
      </c>
      <c r="L1077" s="5">
        <v>0.86249999999999993</v>
      </c>
      <c r="M1077" t="s">
        <v>28</v>
      </c>
      <c r="N1077" s="2">
        <v>178.92</v>
      </c>
      <c r="O1077" s="2">
        <v>8.9459999999999997</v>
      </c>
      <c r="P1077" s="3">
        <v>7.1</v>
      </c>
      <c r="Q1077" s="4">
        <f>MONTH(Tabla1[[#This Row],[Fecha]])</f>
        <v>2</v>
      </c>
    </row>
    <row r="1078" spans="1:17" x14ac:dyDescent="0.25">
      <c r="A1078" t="s">
        <v>1110</v>
      </c>
      <c r="B1078" t="s">
        <v>24</v>
      </c>
      <c r="C1078" t="s">
        <v>25</v>
      </c>
      <c r="D1078" t="s">
        <v>26</v>
      </c>
      <c r="E1078" t="s">
        <v>20</v>
      </c>
      <c r="F1078" t="s">
        <v>35</v>
      </c>
      <c r="G1078" s="2">
        <v>98.8</v>
      </c>
      <c r="H1078" s="4">
        <v>2</v>
      </c>
      <c r="I1078" s="2">
        <v>9.8800000000000008</v>
      </c>
      <c r="J1078" s="2">
        <v>207.48</v>
      </c>
      <c r="K1078" s="12">
        <v>43517</v>
      </c>
      <c r="L1078" s="5">
        <v>0.48541666666666666</v>
      </c>
      <c r="M1078" t="s">
        <v>28</v>
      </c>
      <c r="N1078" s="2">
        <v>197.6</v>
      </c>
      <c r="O1078" s="2">
        <v>9.8800000000000008</v>
      </c>
      <c r="P1078" s="3">
        <v>7.7</v>
      </c>
      <c r="Q1078" s="4">
        <f>MONTH(Tabla1[[#This Row],[Fecha]])</f>
        <v>2</v>
      </c>
    </row>
    <row r="1079" spans="1:17" x14ac:dyDescent="0.25">
      <c r="A1079" t="s">
        <v>1111</v>
      </c>
      <c r="B1079" t="s">
        <v>24</v>
      </c>
      <c r="C1079" t="s">
        <v>25</v>
      </c>
      <c r="D1079" t="s">
        <v>19</v>
      </c>
      <c r="E1079" t="s">
        <v>30</v>
      </c>
      <c r="F1079" t="s">
        <v>27</v>
      </c>
      <c r="G1079" s="2">
        <v>82.34</v>
      </c>
      <c r="H1079" s="4">
        <v>10</v>
      </c>
      <c r="I1079" s="2">
        <v>41.170000000000009</v>
      </c>
      <c r="J1079" s="2">
        <v>864.57</v>
      </c>
      <c r="K1079" s="12">
        <v>43553</v>
      </c>
      <c r="L1079" s="5">
        <v>0.79999999999999993</v>
      </c>
      <c r="M1079" t="s">
        <v>22</v>
      </c>
      <c r="N1079" s="2">
        <v>823.4</v>
      </c>
      <c r="O1079" s="2">
        <v>41.17</v>
      </c>
      <c r="P1079" s="3">
        <v>4.3</v>
      </c>
      <c r="Q1079" s="4">
        <f>MONTH(Tabla1[[#This Row],[Fecha]])</f>
        <v>3</v>
      </c>
    </row>
    <row r="1080" spans="1:17" x14ac:dyDescent="0.25">
      <c r="A1080" t="s">
        <v>1112</v>
      </c>
      <c r="B1080" t="s">
        <v>41</v>
      </c>
      <c r="C1080" t="s">
        <v>42</v>
      </c>
      <c r="D1080" t="s">
        <v>19</v>
      </c>
      <c r="E1080" t="s">
        <v>30</v>
      </c>
      <c r="F1080" t="s">
        <v>27</v>
      </c>
      <c r="G1080" s="2">
        <v>52.89</v>
      </c>
      <c r="H1080" s="4">
        <v>6</v>
      </c>
      <c r="I1080" s="2">
        <v>15.867000000000003</v>
      </c>
      <c r="J1080" s="2">
        <v>333.20699999999999</v>
      </c>
      <c r="K1080" s="12">
        <v>43484</v>
      </c>
      <c r="L1080" s="5">
        <v>0.7319444444444444</v>
      </c>
      <c r="M1080" t="s">
        <v>32</v>
      </c>
      <c r="N1080" s="2">
        <v>317.33999999999997</v>
      </c>
      <c r="O1080" s="2">
        <v>15.867000000000001</v>
      </c>
      <c r="P1080" s="3">
        <v>9.8000000000000007</v>
      </c>
      <c r="Q1080" s="4">
        <f>MONTH(Tabla1[[#This Row],[Fecha]])</f>
        <v>1</v>
      </c>
    </row>
    <row r="1081" spans="1:17" x14ac:dyDescent="0.25">
      <c r="A1081" t="s">
        <v>1113</v>
      </c>
      <c r="B1081" t="s">
        <v>24</v>
      </c>
      <c r="C1081" t="s">
        <v>25</v>
      </c>
      <c r="D1081" t="s">
        <v>19</v>
      </c>
      <c r="E1081" t="s">
        <v>30</v>
      </c>
      <c r="F1081" t="s">
        <v>45</v>
      </c>
      <c r="G1081" s="2">
        <v>98.7</v>
      </c>
      <c r="H1081" s="4">
        <v>8</v>
      </c>
      <c r="I1081" s="2">
        <v>39.480000000000004</v>
      </c>
      <c r="J1081" s="2">
        <v>829.08</v>
      </c>
      <c r="K1081" s="12">
        <v>43496</v>
      </c>
      <c r="L1081" s="5">
        <v>0.44166666666666665</v>
      </c>
      <c r="M1081" t="s">
        <v>22</v>
      </c>
      <c r="N1081" s="2">
        <v>789.6</v>
      </c>
      <c r="O1081" s="2">
        <v>39.479999999999997</v>
      </c>
      <c r="P1081" s="3">
        <v>8.5</v>
      </c>
      <c r="Q1081" s="4">
        <f>MONTH(Tabla1[[#This Row],[Fecha]])</f>
        <v>1</v>
      </c>
    </row>
    <row r="1082" spans="1:17" x14ac:dyDescent="0.25">
      <c r="A1082" t="s">
        <v>1114</v>
      </c>
      <c r="B1082" t="s">
        <v>41</v>
      </c>
      <c r="C1082" t="s">
        <v>42</v>
      </c>
      <c r="D1082" t="s">
        <v>19</v>
      </c>
      <c r="E1082" t="s">
        <v>20</v>
      </c>
      <c r="F1082" t="s">
        <v>31</v>
      </c>
      <c r="G1082" s="2">
        <v>40.729999999999997</v>
      </c>
      <c r="H1082" s="4">
        <v>7</v>
      </c>
      <c r="I1082" s="2">
        <v>14.255499999999998</v>
      </c>
      <c r="J1082" s="2">
        <v>299.3655</v>
      </c>
      <c r="K1082" s="12">
        <v>43536</v>
      </c>
      <c r="L1082" s="5">
        <v>0.45902777777777781</v>
      </c>
      <c r="M1082" t="s">
        <v>22</v>
      </c>
      <c r="N1082" s="2">
        <v>285.11</v>
      </c>
      <c r="O1082" s="2">
        <v>14.2555</v>
      </c>
      <c r="P1082" s="3">
        <v>5.4</v>
      </c>
      <c r="Q1082" s="4">
        <f>MONTH(Tabla1[[#This Row],[Fecha]])</f>
        <v>3</v>
      </c>
    </row>
    <row r="1083" spans="1:17" x14ac:dyDescent="0.25">
      <c r="A1083" t="s">
        <v>1115</v>
      </c>
      <c r="B1083" t="s">
        <v>17</v>
      </c>
      <c r="C1083" t="s">
        <v>18</v>
      </c>
      <c r="D1083" t="s">
        <v>19</v>
      </c>
      <c r="E1083" t="s">
        <v>20</v>
      </c>
      <c r="F1083" t="s">
        <v>21</v>
      </c>
      <c r="G1083" s="2">
        <v>68.930000000000007</v>
      </c>
      <c r="H1083" s="4">
        <v>7</v>
      </c>
      <c r="I1083" s="2">
        <v>24.125500000000002</v>
      </c>
      <c r="J1083" s="2">
        <v>506.63549999999998</v>
      </c>
      <c r="K1083" s="12">
        <v>43535</v>
      </c>
      <c r="L1083" s="5">
        <v>0.4604166666666667</v>
      </c>
      <c r="M1083" t="s">
        <v>32</v>
      </c>
      <c r="N1083" s="2">
        <v>482.51</v>
      </c>
      <c r="O1083" s="2">
        <v>24.125499999999999</v>
      </c>
      <c r="P1083" s="3">
        <v>4.5999999999999996</v>
      </c>
      <c r="Q1083" s="4">
        <f>MONTH(Tabla1[[#This Row],[Fecha]])</f>
        <v>3</v>
      </c>
    </row>
    <row r="1084" spans="1:17" x14ac:dyDescent="0.25">
      <c r="A1084" t="s">
        <v>1116</v>
      </c>
      <c r="B1084" t="s">
        <v>17</v>
      </c>
      <c r="C1084" t="s">
        <v>18</v>
      </c>
      <c r="D1084" t="s">
        <v>19</v>
      </c>
      <c r="E1084" t="s">
        <v>20</v>
      </c>
      <c r="F1084" t="s">
        <v>21</v>
      </c>
      <c r="G1084" s="2">
        <v>36.26</v>
      </c>
      <c r="H1084" s="4">
        <v>2</v>
      </c>
      <c r="I1084" s="2">
        <v>3.6259999999999999</v>
      </c>
      <c r="J1084" s="2">
        <v>76.146000000000001</v>
      </c>
      <c r="K1084" s="12">
        <v>43475</v>
      </c>
      <c r="L1084" s="5">
        <v>0.71875</v>
      </c>
      <c r="M1084" t="s">
        <v>32</v>
      </c>
      <c r="N1084" s="2">
        <v>72.52</v>
      </c>
      <c r="O1084" s="2">
        <v>3.6259999999999999</v>
      </c>
      <c r="P1084" s="3">
        <v>7.2</v>
      </c>
      <c r="Q1084" s="4">
        <f>MONTH(Tabla1[[#This Row],[Fecha]])</f>
        <v>1</v>
      </c>
    </row>
    <row r="1085" spans="1:17" x14ac:dyDescent="0.25">
      <c r="A1085" t="s">
        <v>1117</v>
      </c>
      <c r="B1085" t="s">
        <v>41</v>
      </c>
      <c r="C1085" t="s">
        <v>42</v>
      </c>
      <c r="D1085" t="s">
        <v>19</v>
      </c>
      <c r="E1085" t="s">
        <v>20</v>
      </c>
      <c r="F1085" t="s">
        <v>43</v>
      </c>
      <c r="G1085" s="2">
        <v>33.21</v>
      </c>
      <c r="H1085" s="4">
        <v>10</v>
      </c>
      <c r="I1085" s="2">
        <v>16.605</v>
      </c>
      <c r="J1085" s="2">
        <v>348.70499999999998</v>
      </c>
      <c r="K1085" s="12">
        <v>43473</v>
      </c>
      <c r="L1085" s="5">
        <v>0.60069444444444442</v>
      </c>
      <c r="M1085" t="s">
        <v>22</v>
      </c>
      <c r="N1085" s="2">
        <v>332.1</v>
      </c>
      <c r="O1085" s="2">
        <v>16.605</v>
      </c>
      <c r="P1085" s="3">
        <v>6</v>
      </c>
      <c r="Q1085" s="4">
        <f>MONTH(Tabla1[[#This Row],[Fecha]])</f>
        <v>1</v>
      </c>
    </row>
    <row r="1086" spans="1:17" x14ac:dyDescent="0.25">
      <c r="A1086" t="s">
        <v>1118</v>
      </c>
      <c r="B1086" t="s">
        <v>24</v>
      </c>
      <c r="C1086" t="s">
        <v>25</v>
      </c>
      <c r="D1086" t="s">
        <v>26</v>
      </c>
      <c r="E1086" t="s">
        <v>30</v>
      </c>
      <c r="F1086" t="s">
        <v>27</v>
      </c>
      <c r="G1086" s="2">
        <v>84.07</v>
      </c>
      <c r="H1086" s="4">
        <v>4</v>
      </c>
      <c r="I1086" s="2">
        <v>16.814</v>
      </c>
      <c r="J1086" s="2">
        <v>353.09399999999999</v>
      </c>
      <c r="K1086" s="12">
        <v>43531</v>
      </c>
      <c r="L1086" s="5">
        <v>0.70416666666666661</v>
      </c>
      <c r="M1086" t="s">
        <v>22</v>
      </c>
      <c r="N1086" s="2">
        <v>336.28</v>
      </c>
      <c r="O1086" s="2">
        <v>16.814</v>
      </c>
      <c r="P1086" s="3">
        <v>4.4000000000000004</v>
      </c>
      <c r="Q1086" s="4">
        <f>MONTH(Tabla1[[#This Row],[Fecha]])</f>
        <v>3</v>
      </c>
    </row>
    <row r="1087" spans="1:17" x14ac:dyDescent="0.25">
      <c r="A1087" t="s">
        <v>1119</v>
      </c>
      <c r="B1087" t="s">
        <v>17</v>
      </c>
      <c r="C1087" t="s">
        <v>18</v>
      </c>
      <c r="D1087" t="s">
        <v>19</v>
      </c>
      <c r="E1087" t="s">
        <v>20</v>
      </c>
      <c r="F1087" t="s">
        <v>31</v>
      </c>
      <c r="G1087" s="2">
        <v>28.31</v>
      </c>
      <c r="H1087" s="4">
        <v>4</v>
      </c>
      <c r="I1087" s="2">
        <v>5.6619999999999999</v>
      </c>
      <c r="J1087" s="2">
        <v>118.902</v>
      </c>
      <c r="K1087" s="12">
        <v>43531</v>
      </c>
      <c r="L1087" s="5">
        <v>0.77430555555555547</v>
      </c>
      <c r="M1087" t="s">
        <v>28</v>
      </c>
      <c r="N1087" s="2">
        <v>113.24</v>
      </c>
      <c r="O1087" s="2">
        <v>5.6619999999999999</v>
      </c>
      <c r="P1087" s="3">
        <v>8.1999999999999993</v>
      </c>
      <c r="Q1087" s="4">
        <f>MONTH(Tabla1[[#This Row],[Fecha]])</f>
        <v>3</v>
      </c>
    </row>
    <row r="1088" spans="1:17" x14ac:dyDescent="0.25">
      <c r="A1088" t="s">
        <v>1120</v>
      </c>
      <c r="B1088" t="s">
        <v>41</v>
      </c>
      <c r="C1088" t="s">
        <v>42</v>
      </c>
      <c r="D1088" t="s">
        <v>26</v>
      </c>
      <c r="E1088" t="s">
        <v>20</v>
      </c>
      <c r="F1088" t="s">
        <v>31</v>
      </c>
      <c r="G1088" s="2">
        <v>11.28</v>
      </c>
      <c r="H1088" s="4">
        <v>9</v>
      </c>
      <c r="I1088" s="2">
        <v>5.0760000000000005</v>
      </c>
      <c r="J1088" s="2">
        <v>106.596</v>
      </c>
      <c r="K1088" s="12">
        <v>43541</v>
      </c>
      <c r="L1088" s="5">
        <v>0.49652777777777773</v>
      </c>
      <c r="M1088" t="s">
        <v>32</v>
      </c>
      <c r="N1088" s="2">
        <v>101.52</v>
      </c>
      <c r="O1088" s="2">
        <v>5.0759999999999996</v>
      </c>
      <c r="P1088" s="3">
        <v>4.3</v>
      </c>
      <c r="Q1088" s="4">
        <f>MONTH(Tabla1[[#This Row],[Fecha]])</f>
        <v>3</v>
      </c>
    </row>
    <row r="1089" spans="1:17" x14ac:dyDescent="0.25">
      <c r="A1089" t="s">
        <v>1121</v>
      </c>
      <c r="B1089" t="s">
        <v>24</v>
      </c>
      <c r="C1089" t="s">
        <v>25</v>
      </c>
      <c r="D1089" t="s">
        <v>26</v>
      </c>
      <c r="E1089" t="s">
        <v>30</v>
      </c>
      <c r="F1089" t="s">
        <v>43</v>
      </c>
      <c r="G1089" s="2">
        <v>48.61</v>
      </c>
      <c r="H1089" s="4">
        <v>1</v>
      </c>
      <c r="I1089" s="2">
        <v>2.4305000000000003</v>
      </c>
      <c r="J1089" s="2">
        <v>51.040500000000002</v>
      </c>
      <c r="K1089" s="12">
        <v>43521</v>
      </c>
      <c r="L1089" s="5">
        <v>0.64652777777777781</v>
      </c>
      <c r="M1089" t="s">
        <v>28</v>
      </c>
      <c r="N1089" s="2">
        <v>48.61</v>
      </c>
      <c r="O1089" s="2">
        <v>2.4304999999999999</v>
      </c>
      <c r="P1089" s="3">
        <v>4.4000000000000004</v>
      </c>
      <c r="Q1089" s="4">
        <f>MONTH(Tabla1[[#This Row],[Fecha]])</f>
        <v>2</v>
      </c>
    </row>
    <row r="1090" spans="1:17" x14ac:dyDescent="0.25">
      <c r="A1090" t="s">
        <v>1122</v>
      </c>
      <c r="B1090" t="s">
        <v>17</v>
      </c>
      <c r="C1090" t="s">
        <v>18</v>
      </c>
      <c r="D1090" t="s">
        <v>26</v>
      </c>
      <c r="E1090" t="s">
        <v>30</v>
      </c>
      <c r="F1090" t="s">
        <v>35</v>
      </c>
      <c r="G1090" s="2">
        <v>64.59</v>
      </c>
      <c r="H1090" s="4">
        <v>4</v>
      </c>
      <c r="I1090" s="2">
        <v>12.918000000000001</v>
      </c>
      <c r="J1090" s="2">
        <v>271.27800000000002</v>
      </c>
      <c r="K1090" s="12">
        <v>43471</v>
      </c>
      <c r="L1090" s="5">
        <v>0.56597222222222221</v>
      </c>
      <c r="M1090" t="s">
        <v>22</v>
      </c>
      <c r="N1090" s="2">
        <v>258.36</v>
      </c>
      <c r="O1090" s="2">
        <v>12.917999999999999</v>
      </c>
      <c r="P1090" s="3">
        <v>9.3000000000000007</v>
      </c>
      <c r="Q1090" s="4">
        <f>MONTH(Tabla1[[#This Row],[Fecha]])</f>
        <v>1</v>
      </c>
    </row>
    <row r="1091" spans="1:17" x14ac:dyDescent="0.25">
      <c r="A1091" t="s">
        <v>1123</v>
      </c>
      <c r="B1091" t="s">
        <v>41</v>
      </c>
      <c r="C1091" t="s">
        <v>42</v>
      </c>
      <c r="D1091" t="s">
        <v>26</v>
      </c>
      <c r="E1091" t="s">
        <v>20</v>
      </c>
      <c r="F1091" t="s">
        <v>27</v>
      </c>
      <c r="G1091" s="2">
        <v>74.709999999999994</v>
      </c>
      <c r="H1091" s="4">
        <v>6</v>
      </c>
      <c r="I1091" s="2">
        <v>22.413</v>
      </c>
      <c r="J1091" s="2">
        <v>470.673</v>
      </c>
      <c r="K1091" s="12">
        <v>43466</v>
      </c>
      <c r="L1091" s="5">
        <v>0.79652777777777783</v>
      </c>
      <c r="M1091" t="s">
        <v>28</v>
      </c>
      <c r="N1091" s="2">
        <v>448.26</v>
      </c>
      <c r="O1091" s="2">
        <v>22.413</v>
      </c>
      <c r="P1091" s="3">
        <v>6.7</v>
      </c>
      <c r="Q1091" s="4">
        <f>MONTH(Tabla1[[#This Row],[Fecha]])</f>
        <v>1</v>
      </c>
    </row>
    <row r="1092" spans="1:17" x14ac:dyDescent="0.25">
      <c r="A1092" t="s">
        <v>1124</v>
      </c>
      <c r="B1092" t="s">
        <v>17</v>
      </c>
      <c r="C1092" t="s">
        <v>18</v>
      </c>
      <c r="D1092" t="s">
        <v>26</v>
      </c>
      <c r="E1092" t="s">
        <v>30</v>
      </c>
      <c r="F1092" t="s">
        <v>45</v>
      </c>
      <c r="G1092" s="2">
        <v>74.099999999999994</v>
      </c>
      <c r="H1092" s="4">
        <v>1</v>
      </c>
      <c r="I1092" s="2">
        <v>3.7050000000000001</v>
      </c>
      <c r="J1092" s="2">
        <v>77.805000000000007</v>
      </c>
      <c r="K1092" s="12">
        <v>43490</v>
      </c>
      <c r="L1092" s="5">
        <v>0.46180555555555558</v>
      </c>
      <c r="M1092" t="s">
        <v>28</v>
      </c>
      <c r="N1092" s="2">
        <v>74.099999999999994</v>
      </c>
      <c r="O1092" s="2">
        <v>3.7050000000000001</v>
      </c>
      <c r="P1092" s="3">
        <v>9.1999999999999993</v>
      </c>
      <c r="Q1092" s="4">
        <f>MONTH(Tabla1[[#This Row],[Fecha]])</f>
        <v>1</v>
      </c>
    </row>
    <row r="1093" spans="1:17" x14ac:dyDescent="0.25">
      <c r="A1093" t="s">
        <v>1125</v>
      </c>
      <c r="B1093" t="s">
        <v>24</v>
      </c>
      <c r="C1093" t="s">
        <v>25</v>
      </c>
      <c r="D1093" t="s">
        <v>19</v>
      </c>
      <c r="E1093" t="s">
        <v>20</v>
      </c>
      <c r="F1093" t="s">
        <v>43</v>
      </c>
      <c r="G1093" s="2">
        <v>72.52</v>
      </c>
      <c r="H1093" s="4">
        <v>8</v>
      </c>
      <c r="I1093" s="2">
        <v>29.007999999999999</v>
      </c>
      <c r="J1093" s="2">
        <v>609.16800000000001</v>
      </c>
      <c r="K1093" s="12">
        <v>43554</v>
      </c>
      <c r="L1093" s="5">
        <v>0.80972222222222223</v>
      </c>
      <c r="M1093" t="s">
        <v>32</v>
      </c>
      <c r="N1093" s="2">
        <v>580.16</v>
      </c>
      <c r="O1093" s="2">
        <v>29.007999999999999</v>
      </c>
      <c r="P1093" s="3">
        <v>4</v>
      </c>
      <c r="Q1093" s="4">
        <f>MONTH(Tabla1[[#This Row],[Fecha]])</f>
        <v>3</v>
      </c>
    </row>
    <row r="1094" spans="1:17" x14ac:dyDescent="0.25">
      <c r="A1094" t="s">
        <v>1126</v>
      </c>
      <c r="B1094" t="s">
        <v>17</v>
      </c>
      <c r="C1094" t="s">
        <v>18</v>
      </c>
      <c r="D1094" t="s">
        <v>26</v>
      </c>
      <c r="E1094" t="s">
        <v>30</v>
      </c>
      <c r="F1094" t="s">
        <v>21</v>
      </c>
      <c r="G1094" s="2">
        <v>70.010000000000005</v>
      </c>
      <c r="H1094" s="4">
        <v>5</v>
      </c>
      <c r="I1094" s="2">
        <v>17.502500000000001</v>
      </c>
      <c r="J1094" s="2">
        <v>367.55250000000001</v>
      </c>
      <c r="K1094" s="12">
        <v>43468</v>
      </c>
      <c r="L1094" s="5">
        <v>0.48333333333333334</v>
      </c>
      <c r="M1094" t="s">
        <v>22</v>
      </c>
      <c r="N1094" s="2">
        <v>350.05</v>
      </c>
      <c r="O1094" s="2">
        <v>17.502500000000001</v>
      </c>
      <c r="P1094" s="3">
        <v>5.5</v>
      </c>
      <c r="Q1094" s="4">
        <f>MONTH(Tabla1[[#This Row],[Fecha]])</f>
        <v>1</v>
      </c>
    </row>
    <row r="1095" spans="1:17" x14ac:dyDescent="0.25">
      <c r="A1095" t="s">
        <v>1127</v>
      </c>
      <c r="B1095" t="s">
        <v>17</v>
      </c>
      <c r="C1095" t="s">
        <v>18</v>
      </c>
      <c r="D1095" t="s">
        <v>19</v>
      </c>
      <c r="E1095" t="s">
        <v>30</v>
      </c>
      <c r="F1095" t="s">
        <v>43</v>
      </c>
      <c r="G1095" s="2">
        <v>23.48</v>
      </c>
      <c r="H1095" s="4">
        <v>2</v>
      </c>
      <c r="I1095" s="2">
        <v>2.3480000000000003</v>
      </c>
      <c r="J1095" s="2">
        <v>49.308</v>
      </c>
      <c r="K1095" s="12">
        <v>43538</v>
      </c>
      <c r="L1095" s="5">
        <v>0.47291666666666665</v>
      </c>
      <c r="M1095" t="s">
        <v>32</v>
      </c>
      <c r="N1095" s="2">
        <v>46.96</v>
      </c>
      <c r="O1095" s="2">
        <v>2.3479999999999999</v>
      </c>
      <c r="P1095" s="3">
        <v>7.9</v>
      </c>
      <c r="Q1095" s="4">
        <f>MONTH(Tabla1[[#This Row],[Fecha]])</f>
        <v>3</v>
      </c>
    </row>
    <row r="1096" spans="1:17" x14ac:dyDescent="0.25">
      <c r="A1096" t="s">
        <v>1128</v>
      </c>
      <c r="B1096" t="s">
        <v>17</v>
      </c>
      <c r="C1096" t="s">
        <v>18</v>
      </c>
      <c r="D1096" t="s">
        <v>19</v>
      </c>
      <c r="E1096" t="s">
        <v>20</v>
      </c>
      <c r="F1096" t="s">
        <v>21</v>
      </c>
      <c r="G1096" s="2">
        <v>92.09</v>
      </c>
      <c r="H1096" s="4">
        <v>3</v>
      </c>
      <c r="I1096" s="2">
        <v>13.813499999999999</v>
      </c>
      <c r="J1096" s="2">
        <v>290.08350000000002</v>
      </c>
      <c r="K1096" s="12">
        <v>43513</v>
      </c>
      <c r="L1096" s="5">
        <v>0.68541666666666667</v>
      </c>
      <c r="M1096" t="s">
        <v>28</v>
      </c>
      <c r="N1096" s="2">
        <v>276.27</v>
      </c>
      <c r="O1096" s="2">
        <v>13.813499999999999</v>
      </c>
      <c r="P1096" s="3">
        <v>4.2</v>
      </c>
      <c r="Q1096" s="4">
        <f>MONTH(Tabla1[[#This Row],[Fecha]])</f>
        <v>2</v>
      </c>
    </row>
    <row r="1097" spans="1:17" x14ac:dyDescent="0.25">
      <c r="A1097" t="s">
        <v>1129</v>
      </c>
      <c r="B1097" t="s">
        <v>17</v>
      </c>
      <c r="C1097" t="s">
        <v>18</v>
      </c>
      <c r="D1097" t="s">
        <v>19</v>
      </c>
      <c r="E1097" t="s">
        <v>30</v>
      </c>
      <c r="F1097" t="s">
        <v>21</v>
      </c>
      <c r="G1097" s="2">
        <v>55.5</v>
      </c>
      <c r="H1097" s="4">
        <v>4</v>
      </c>
      <c r="I1097" s="2">
        <v>11.100000000000001</v>
      </c>
      <c r="J1097" s="2">
        <v>233.1</v>
      </c>
      <c r="K1097" s="12">
        <v>43485</v>
      </c>
      <c r="L1097" s="5">
        <v>0.65833333333333333</v>
      </c>
      <c r="M1097" t="s">
        <v>32</v>
      </c>
      <c r="N1097" s="2">
        <v>222</v>
      </c>
      <c r="O1097" s="2">
        <v>11.1</v>
      </c>
      <c r="P1097" s="3">
        <v>6.6</v>
      </c>
      <c r="Q1097" s="4">
        <f>MONTH(Tabla1[[#This Row],[Fecha]])</f>
        <v>1</v>
      </c>
    </row>
    <row r="1098" spans="1:17" x14ac:dyDescent="0.25">
      <c r="A1098" t="s">
        <v>1130</v>
      </c>
      <c r="B1098" t="s">
        <v>17</v>
      </c>
      <c r="C1098" t="s">
        <v>18</v>
      </c>
      <c r="D1098" t="s">
        <v>26</v>
      </c>
      <c r="E1098" t="s">
        <v>20</v>
      </c>
      <c r="F1098" t="s">
        <v>27</v>
      </c>
      <c r="G1098" s="2">
        <v>26.31</v>
      </c>
      <c r="H1098" s="4">
        <v>5</v>
      </c>
      <c r="I1098" s="2">
        <v>6.5774999999999997</v>
      </c>
      <c r="J1098" s="2">
        <v>138.1275</v>
      </c>
      <c r="K1098" s="12">
        <v>43483</v>
      </c>
      <c r="L1098" s="5">
        <v>0.87430555555555556</v>
      </c>
      <c r="M1098" t="s">
        <v>32</v>
      </c>
      <c r="N1098" s="2">
        <v>131.55000000000001</v>
      </c>
      <c r="O1098" s="2">
        <v>6.5774999999999997</v>
      </c>
      <c r="P1098" s="3">
        <v>8.8000000000000007</v>
      </c>
      <c r="Q1098" s="4">
        <f>MONTH(Tabla1[[#This Row],[Fecha]])</f>
        <v>1</v>
      </c>
    </row>
    <row r="1099" spans="1:17" x14ac:dyDescent="0.25">
      <c r="A1099" t="s">
        <v>1131</v>
      </c>
      <c r="B1099" t="s">
        <v>24</v>
      </c>
      <c r="C1099" t="s">
        <v>25</v>
      </c>
      <c r="D1099" t="s">
        <v>26</v>
      </c>
      <c r="E1099" t="s">
        <v>20</v>
      </c>
      <c r="F1099" t="s">
        <v>35</v>
      </c>
      <c r="G1099" s="2">
        <v>14.39</v>
      </c>
      <c r="H1099" s="4">
        <v>2</v>
      </c>
      <c r="I1099" s="2">
        <v>1.4390000000000001</v>
      </c>
      <c r="J1099" s="2">
        <v>30.219000000000001</v>
      </c>
      <c r="K1099" s="12">
        <v>43526</v>
      </c>
      <c r="L1099" s="5">
        <v>0.8222222222222223</v>
      </c>
      <c r="M1099" t="s">
        <v>32</v>
      </c>
      <c r="N1099" s="2">
        <v>28.78</v>
      </c>
      <c r="O1099" s="2">
        <v>1.4390000000000001</v>
      </c>
      <c r="P1099" s="3">
        <v>7.2</v>
      </c>
      <c r="Q1099" s="4">
        <f>MONTH(Tabla1[[#This Row],[Fecha]])</f>
        <v>3</v>
      </c>
    </row>
    <row r="1100" spans="1:17" x14ac:dyDescent="0.25">
      <c r="A1100" t="s">
        <v>1132</v>
      </c>
      <c r="B1100" t="s">
        <v>41</v>
      </c>
      <c r="C1100" t="s">
        <v>42</v>
      </c>
      <c r="D1100" t="s">
        <v>19</v>
      </c>
      <c r="E1100" t="s">
        <v>30</v>
      </c>
      <c r="F1100" t="s">
        <v>27</v>
      </c>
      <c r="G1100" s="2">
        <v>52.89</v>
      </c>
      <c r="H1100" s="4">
        <v>6</v>
      </c>
      <c r="I1100" s="2">
        <v>15.867000000000003</v>
      </c>
      <c r="J1100" s="2">
        <v>333.20699999999999</v>
      </c>
      <c r="K1100" s="12">
        <v>43484</v>
      </c>
      <c r="L1100" s="5">
        <v>0.7319444444444444</v>
      </c>
      <c r="M1100" t="s">
        <v>32</v>
      </c>
      <c r="N1100" s="2">
        <v>317.33999999999997</v>
      </c>
      <c r="O1100" s="2">
        <v>15.867000000000001</v>
      </c>
      <c r="P1100" s="3">
        <v>9.8000000000000007</v>
      </c>
      <c r="Q1100" s="4">
        <f>MONTH(Tabla1[[#This Row],[Fecha]])</f>
        <v>1</v>
      </c>
    </row>
    <row r="1101" spans="1:17" x14ac:dyDescent="0.25">
      <c r="A1101" t="s">
        <v>1133</v>
      </c>
      <c r="B1101" t="s">
        <v>24</v>
      </c>
      <c r="C1101" t="s">
        <v>25</v>
      </c>
      <c r="D1101" t="s">
        <v>19</v>
      </c>
      <c r="E1101" t="s">
        <v>20</v>
      </c>
      <c r="F1101" t="s">
        <v>43</v>
      </c>
      <c r="G1101" s="2">
        <v>47.27</v>
      </c>
      <c r="H1101" s="4">
        <v>6</v>
      </c>
      <c r="I1101" s="2">
        <v>14.181000000000001</v>
      </c>
      <c r="J1101" s="2">
        <v>297.80099999999999</v>
      </c>
      <c r="K1101" s="12">
        <v>43501</v>
      </c>
      <c r="L1101" s="5">
        <v>0.4284722222222222</v>
      </c>
      <c r="M1101" t="s">
        <v>28</v>
      </c>
      <c r="N1101" s="2">
        <v>283.62</v>
      </c>
      <c r="O1101" s="2">
        <v>14.180999999999999</v>
      </c>
      <c r="P1101" s="3">
        <v>8.8000000000000007</v>
      </c>
      <c r="Q1101" s="4">
        <f>MONTH(Tabla1[[#This Row],[Fecha]])</f>
        <v>2</v>
      </c>
    </row>
    <row r="1102" spans="1:17" x14ac:dyDescent="0.25">
      <c r="A1102" t="s">
        <v>1134</v>
      </c>
      <c r="B1102" t="s">
        <v>24</v>
      </c>
      <c r="C1102" t="s">
        <v>25</v>
      </c>
      <c r="D1102" t="s">
        <v>19</v>
      </c>
      <c r="E1102" t="s">
        <v>20</v>
      </c>
      <c r="F1102" t="s">
        <v>31</v>
      </c>
      <c r="G1102" s="2">
        <v>10.53</v>
      </c>
      <c r="H1102" s="4">
        <v>5</v>
      </c>
      <c r="I1102" s="2">
        <v>2.6325000000000003</v>
      </c>
      <c r="J1102" s="2">
        <v>55.282499999999999</v>
      </c>
      <c r="K1102" s="12">
        <v>43495</v>
      </c>
      <c r="L1102" s="5">
        <v>0.61319444444444449</v>
      </c>
      <c r="M1102" t="s">
        <v>32</v>
      </c>
      <c r="N1102" s="2">
        <v>52.65</v>
      </c>
      <c r="O1102" s="2">
        <v>2.6324999999999998</v>
      </c>
      <c r="P1102" s="3">
        <v>5.8</v>
      </c>
      <c r="Q1102" s="4">
        <f>MONTH(Tabla1[[#This Row],[Fecha]])</f>
        <v>1</v>
      </c>
    </row>
    <row r="1103" spans="1:17" x14ac:dyDescent="0.25">
      <c r="A1103" t="s">
        <v>1135</v>
      </c>
      <c r="B1103" t="s">
        <v>24</v>
      </c>
      <c r="C1103" t="s">
        <v>25</v>
      </c>
      <c r="D1103" t="s">
        <v>19</v>
      </c>
      <c r="E1103" t="s">
        <v>20</v>
      </c>
      <c r="F1103" t="s">
        <v>45</v>
      </c>
      <c r="G1103" s="2">
        <v>51.47</v>
      </c>
      <c r="H1103" s="4">
        <v>1</v>
      </c>
      <c r="I1103" s="2">
        <v>2.5735000000000001</v>
      </c>
      <c r="J1103" s="2">
        <v>54.043500000000002</v>
      </c>
      <c r="K1103" s="12">
        <v>43542</v>
      </c>
      <c r="L1103" s="5">
        <v>0.66111111111111109</v>
      </c>
      <c r="M1103" t="s">
        <v>22</v>
      </c>
      <c r="N1103" s="2">
        <v>51.47</v>
      </c>
      <c r="O1103" s="2">
        <v>2.5735000000000001</v>
      </c>
      <c r="P1103" s="3">
        <v>8.5</v>
      </c>
      <c r="Q1103" s="4">
        <f>MONTH(Tabla1[[#This Row],[Fecha]])</f>
        <v>3</v>
      </c>
    </row>
    <row r="1104" spans="1:17" x14ac:dyDescent="0.25">
      <c r="A1104" t="s">
        <v>1136</v>
      </c>
      <c r="B1104" t="s">
        <v>17</v>
      </c>
      <c r="C1104" t="s">
        <v>18</v>
      </c>
      <c r="D1104" t="s">
        <v>26</v>
      </c>
      <c r="E1104" t="s">
        <v>20</v>
      </c>
      <c r="F1104" t="s">
        <v>35</v>
      </c>
      <c r="G1104" s="2">
        <v>15.34</v>
      </c>
      <c r="H1104" s="4">
        <v>1</v>
      </c>
      <c r="I1104" s="2">
        <v>0.76700000000000002</v>
      </c>
      <c r="J1104" s="2">
        <v>16.106999999999999</v>
      </c>
      <c r="K1104" s="12">
        <v>43471</v>
      </c>
      <c r="L1104" s="5">
        <v>0.46458333333333335</v>
      </c>
      <c r="M1104" t="s">
        <v>28</v>
      </c>
      <c r="N1104" s="2">
        <v>15.34</v>
      </c>
      <c r="O1104" s="2">
        <v>0.76700000000000002</v>
      </c>
      <c r="P1104" s="3">
        <v>6.5</v>
      </c>
      <c r="Q1104" s="4">
        <f>MONTH(Tabla1[[#This Row],[Fecha]])</f>
        <v>1</v>
      </c>
    </row>
    <row r="1105" spans="1:17" x14ac:dyDescent="0.25">
      <c r="A1105" t="s">
        <v>1137</v>
      </c>
      <c r="B1105" t="s">
        <v>24</v>
      </c>
      <c r="C1105" t="s">
        <v>25</v>
      </c>
      <c r="D1105" t="s">
        <v>19</v>
      </c>
      <c r="E1105" t="s">
        <v>20</v>
      </c>
      <c r="F1105" t="s">
        <v>21</v>
      </c>
      <c r="G1105" s="2">
        <v>28.5</v>
      </c>
      <c r="H1105" s="4">
        <v>8</v>
      </c>
      <c r="I1105" s="2">
        <v>11.4</v>
      </c>
      <c r="J1105" s="2">
        <v>239.4</v>
      </c>
      <c r="K1105" s="12">
        <v>43502</v>
      </c>
      <c r="L1105" s="5">
        <v>0.6</v>
      </c>
      <c r="M1105" t="s">
        <v>28</v>
      </c>
      <c r="N1105" s="2">
        <v>228</v>
      </c>
      <c r="O1105" s="2">
        <v>11.4</v>
      </c>
      <c r="P1105" s="3">
        <v>6.6</v>
      </c>
      <c r="Q1105" s="4">
        <f>MONTH(Tabla1[[#This Row],[Fecha]])</f>
        <v>2</v>
      </c>
    </row>
    <row r="1106" spans="1:17" x14ac:dyDescent="0.25">
      <c r="A1106" t="s">
        <v>1138</v>
      </c>
      <c r="B1106" t="s">
        <v>17</v>
      </c>
      <c r="C1106" t="s">
        <v>18</v>
      </c>
      <c r="D1106" t="s">
        <v>19</v>
      </c>
      <c r="E1106" t="s">
        <v>30</v>
      </c>
      <c r="F1106" t="s">
        <v>43</v>
      </c>
      <c r="G1106" s="2">
        <v>10.130000000000001</v>
      </c>
      <c r="H1106" s="4">
        <v>7</v>
      </c>
      <c r="I1106" s="2">
        <v>3.5455000000000005</v>
      </c>
      <c r="J1106" s="2">
        <v>74.455500000000001</v>
      </c>
      <c r="K1106" s="12">
        <v>43534</v>
      </c>
      <c r="L1106" s="5">
        <v>0.81597222222222221</v>
      </c>
      <c r="M1106" t="s">
        <v>22</v>
      </c>
      <c r="N1106" s="2">
        <v>70.91</v>
      </c>
      <c r="O1106" s="2">
        <v>3.5455000000000001</v>
      </c>
      <c r="P1106" s="3">
        <v>8.3000000000000007</v>
      </c>
      <c r="Q1106" s="4">
        <f>MONTH(Tabla1[[#This Row],[Fecha]])</f>
        <v>3</v>
      </c>
    </row>
    <row r="1107" spans="1:17" x14ac:dyDescent="0.25">
      <c r="A1107" t="s">
        <v>1139</v>
      </c>
      <c r="B1107" t="s">
        <v>41</v>
      </c>
      <c r="C1107" t="s">
        <v>42</v>
      </c>
      <c r="D1107" t="s">
        <v>19</v>
      </c>
      <c r="E1107" t="s">
        <v>30</v>
      </c>
      <c r="F1107" t="s">
        <v>27</v>
      </c>
      <c r="G1107" s="2">
        <v>25.51</v>
      </c>
      <c r="H1107" s="4">
        <v>4</v>
      </c>
      <c r="I1107" s="2">
        <v>5.1020000000000003</v>
      </c>
      <c r="J1107" s="2">
        <v>107.142</v>
      </c>
      <c r="K1107" s="12">
        <v>43533</v>
      </c>
      <c r="L1107" s="5">
        <v>0.7104166666666667</v>
      </c>
      <c r="M1107" t="s">
        <v>28</v>
      </c>
      <c r="N1107" s="2">
        <v>102.04</v>
      </c>
      <c r="O1107" s="2">
        <v>5.1020000000000003</v>
      </c>
      <c r="P1107" s="3">
        <v>6.8</v>
      </c>
      <c r="Q1107" s="4">
        <f>MONTH(Tabla1[[#This Row],[Fecha]])</f>
        <v>3</v>
      </c>
    </row>
    <row r="1108" spans="1:17" x14ac:dyDescent="0.25">
      <c r="A1108" t="s">
        <v>1140</v>
      </c>
      <c r="B1108" t="s">
        <v>41</v>
      </c>
      <c r="C1108" t="s">
        <v>42</v>
      </c>
      <c r="D1108" t="s">
        <v>26</v>
      </c>
      <c r="E1108" t="s">
        <v>30</v>
      </c>
      <c r="F1108" t="s">
        <v>43</v>
      </c>
      <c r="G1108" s="2">
        <v>18.22</v>
      </c>
      <c r="H1108" s="4">
        <v>7</v>
      </c>
      <c r="I1108" s="2">
        <v>6.3769999999999998</v>
      </c>
      <c r="J1108" s="2">
        <v>133.917</v>
      </c>
      <c r="K1108" s="12">
        <v>43534</v>
      </c>
      <c r="L1108" s="5">
        <v>0.58611111111111114</v>
      </c>
      <c r="M1108" t="s">
        <v>32</v>
      </c>
      <c r="N1108" s="2">
        <v>127.54</v>
      </c>
      <c r="O1108" s="2">
        <v>6.3769999999999998</v>
      </c>
      <c r="P1108" s="3">
        <v>6.6</v>
      </c>
      <c r="Q1108" s="4">
        <f>MONTH(Tabla1[[#This Row],[Fecha]])</f>
        <v>3</v>
      </c>
    </row>
    <row r="1109" spans="1:17" x14ac:dyDescent="0.25">
      <c r="A1109" t="s">
        <v>1141</v>
      </c>
      <c r="B1109" t="s">
        <v>41</v>
      </c>
      <c r="C1109" t="s">
        <v>42</v>
      </c>
      <c r="D1109" t="s">
        <v>19</v>
      </c>
      <c r="E1109" t="s">
        <v>20</v>
      </c>
      <c r="F1109" t="s">
        <v>27</v>
      </c>
      <c r="G1109" s="2">
        <v>10.59</v>
      </c>
      <c r="H1109" s="4">
        <v>3</v>
      </c>
      <c r="I1109" s="2">
        <v>1.5885</v>
      </c>
      <c r="J1109" s="2">
        <v>33.358499999999999</v>
      </c>
      <c r="K1109" s="12">
        <v>43536</v>
      </c>
      <c r="L1109" s="5">
        <v>0.57777777777777783</v>
      </c>
      <c r="M1109" t="s">
        <v>32</v>
      </c>
      <c r="N1109" s="2">
        <v>31.77</v>
      </c>
      <c r="O1109" s="2">
        <v>1.5885</v>
      </c>
      <c r="P1109" s="3">
        <v>8.6999999999999993</v>
      </c>
      <c r="Q1109" s="4">
        <f>MONTH(Tabla1[[#This Row],[Fecha]])</f>
        <v>3</v>
      </c>
    </row>
    <row r="1110" spans="1:17" x14ac:dyDescent="0.25">
      <c r="A1110" t="s">
        <v>1142</v>
      </c>
      <c r="B1110" t="s">
        <v>24</v>
      </c>
      <c r="C1110" t="s">
        <v>25</v>
      </c>
      <c r="D1110" t="s">
        <v>19</v>
      </c>
      <c r="E1110" t="s">
        <v>20</v>
      </c>
      <c r="F1110" t="s">
        <v>43</v>
      </c>
      <c r="G1110" s="2">
        <v>98.7</v>
      </c>
      <c r="H1110" s="4">
        <v>8</v>
      </c>
      <c r="I1110" s="2">
        <v>39.480000000000004</v>
      </c>
      <c r="J1110" s="2">
        <v>829.08</v>
      </c>
      <c r="K1110" s="12">
        <v>43528</v>
      </c>
      <c r="L1110" s="5">
        <v>0.86041666666666661</v>
      </c>
      <c r="M1110" t="s">
        <v>28</v>
      </c>
      <c r="N1110" s="2">
        <v>789.6</v>
      </c>
      <c r="O1110" s="2">
        <v>39.479999999999997</v>
      </c>
      <c r="P1110" s="3">
        <v>7.6</v>
      </c>
      <c r="Q1110" s="4">
        <f>MONTH(Tabla1[[#This Row],[Fecha]])</f>
        <v>3</v>
      </c>
    </row>
    <row r="1111" spans="1:17" x14ac:dyDescent="0.25">
      <c r="A1111" t="s">
        <v>1143</v>
      </c>
      <c r="B1111" t="s">
        <v>17</v>
      </c>
      <c r="C1111" t="s">
        <v>18</v>
      </c>
      <c r="D1111" t="s">
        <v>19</v>
      </c>
      <c r="E1111" t="s">
        <v>20</v>
      </c>
      <c r="F1111" t="s">
        <v>31</v>
      </c>
      <c r="G1111" s="2">
        <v>34.42</v>
      </c>
      <c r="H1111" s="4">
        <v>6</v>
      </c>
      <c r="I1111" s="2">
        <v>10.326000000000001</v>
      </c>
      <c r="J1111" s="2">
        <v>216.846</v>
      </c>
      <c r="K1111" s="12">
        <v>43514</v>
      </c>
      <c r="L1111" s="5">
        <v>0.65208333333333335</v>
      </c>
      <c r="M1111" t="s">
        <v>28</v>
      </c>
      <c r="N1111" s="2">
        <v>206.52</v>
      </c>
      <c r="O1111" s="2">
        <v>10.326000000000001</v>
      </c>
      <c r="P1111" s="3">
        <v>9.8000000000000007</v>
      </c>
      <c r="Q1111" s="4">
        <f>MONTH(Tabla1[[#This Row],[Fecha]])</f>
        <v>2</v>
      </c>
    </row>
    <row r="1112" spans="1:17" x14ac:dyDescent="0.25">
      <c r="A1112" t="s">
        <v>1144</v>
      </c>
      <c r="B1112" t="s">
        <v>17</v>
      </c>
      <c r="C1112" t="s">
        <v>18</v>
      </c>
      <c r="D1112" t="s">
        <v>26</v>
      </c>
      <c r="E1112" t="s">
        <v>30</v>
      </c>
      <c r="F1112" t="s">
        <v>31</v>
      </c>
      <c r="G1112" s="2">
        <v>74.67</v>
      </c>
      <c r="H1112" s="4">
        <v>9</v>
      </c>
      <c r="I1112" s="2">
        <v>33.601500000000001</v>
      </c>
      <c r="J1112" s="2">
        <v>705.63149999999996</v>
      </c>
      <c r="K1112" s="12">
        <v>43487</v>
      </c>
      <c r="L1112" s="5">
        <v>0.4548611111111111</v>
      </c>
      <c r="M1112" t="s">
        <v>22</v>
      </c>
      <c r="N1112" s="2">
        <v>672.03</v>
      </c>
      <c r="O1112" s="2">
        <v>33.601500000000001</v>
      </c>
      <c r="P1112" s="3">
        <v>9.4</v>
      </c>
      <c r="Q1112" s="4">
        <f>MONTH(Tabla1[[#This Row],[Fecha]])</f>
        <v>1</v>
      </c>
    </row>
    <row r="1113" spans="1:17" x14ac:dyDescent="0.25">
      <c r="A1113" t="s">
        <v>1145</v>
      </c>
      <c r="B1113" t="s">
        <v>17</v>
      </c>
      <c r="C1113" t="s">
        <v>18</v>
      </c>
      <c r="D1113" t="s">
        <v>19</v>
      </c>
      <c r="E1113" t="s">
        <v>30</v>
      </c>
      <c r="F1113" t="s">
        <v>21</v>
      </c>
      <c r="G1113" s="2">
        <v>51.94</v>
      </c>
      <c r="H1113" s="4">
        <v>10</v>
      </c>
      <c r="I1113" s="2">
        <v>25.97</v>
      </c>
      <c r="J1113" s="2">
        <v>545.37</v>
      </c>
      <c r="K1113" s="12">
        <v>43533</v>
      </c>
      <c r="L1113" s="5">
        <v>0.76666666666666661</v>
      </c>
      <c r="M1113" t="s">
        <v>22</v>
      </c>
      <c r="N1113" s="2">
        <v>519.4</v>
      </c>
      <c r="O1113" s="2">
        <v>25.97</v>
      </c>
      <c r="P1113" s="3">
        <v>6.5</v>
      </c>
      <c r="Q1113" s="4">
        <f>MONTH(Tabla1[[#This Row],[Fecha]])</f>
        <v>3</v>
      </c>
    </row>
    <row r="1114" spans="1:17" x14ac:dyDescent="0.25">
      <c r="A1114" t="s">
        <v>1146</v>
      </c>
      <c r="B1114" t="s">
        <v>17</v>
      </c>
      <c r="C1114" t="s">
        <v>18</v>
      </c>
      <c r="D1114" t="s">
        <v>26</v>
      </c>
      <c r="E1114" t="s">
        <v>20</v>
      </c>
      <c r="F1114" t="s">
        <v>31</v>
      </c>
      <c r="G1114" s="2">
        <v>42.91</v>
      </c>
      <c r="H1114" s="4">
        <v>5</v>
      </c>
      <c r="I1114" s="2">
        <v>10.727499999999999</v>
      </c>
      <c r="J1114" s="2">
        <v>225.2775</v>
      </c>
      <c r="K1114" s="12">
        <v>43470</v>
      </c>
      <c r="L1114" s="5">
        <v>0.7284722222222223</v>
      </c>
      <c r="M1114" t="s">
        <v>22</v>
      </c>
      <c r="N1114" s="2">
        <v>214.55</v>
      </c>
      <c r="O1114" s="2">
        <v>10.727499999999999</v>
      </c>
      <c r="P1114" s="3">
        <v>6.1</v>
      </c>
      <c r="Q1114" s="4">
        <f>MONTH(Tabla1[[#This Row],[Fecha]])</f>
        <v>1</v>
      </c>
    </row>
    <row r="1115" spans="1:17" x14ac:dyDescent="0.25">
      <c r="A1115" t="s">
        <v>1147</v>
      </c>
      <c r="B1115" t="s">
        <v>17</v>
      </c>
      <c r="C1115" t="s">
        <v>18</v>
      </c>
      <c r="D1115" t="s">
        <v>26</v>
      </c>
      <c r="E1115" t="s">
        <v>20</v>
      </c>
      <c r="F1115" t="s">
        <v>27</v>
      </c>
      <c r="G1115" s="2">
        <v>45.48</v>
      </c>
      <c r="H1115" s="4">
        <v>10</v>
      </c>
      <c r="I1115" s="2">
        <v>22.74</v>
      </c>
      <c r="J1115" s="2">
        <v>477.54</v>
      </c>
      <c r="K1115" s="12">
        <v>43525</v>
      </c>
      <c r="L1115" s="5">
        <v>0.43194444444444446</v>
      </c>
      <c r="M1115" t="s">
        <v>32</v>
      </c>
      <c r="N1115" s="2">
        <v>454.8</v>
      </c>
      <c r="O1115" s="2">
        <v>22.74</v>
      </c>
      <c r="P1115" s="3">
        <v>4.8</v>
      </c>
      <c r="Q1115" s="4">
        <f>MONTH(Tabla1[[#This Row],[Fecha]])</f>
        <v>3</v>
      </c>
    </row>
    <row r="1116" spans="1:17" x14ac:dyDescent="0.25">
      <c r="A1116" t="s">
        <v>1148</v>
      </c>
      <c r="B1116" t="s">
        <v>24</v>
      </c>
      <c r="C1116" t="s">
        <v>25</v>
      </c>
      <c r="D1116" t="s">
        <v>26</v>
      </c>
      <c r="E1116" t="s">
        <v>30</v>
      </c>
      <c r="F1116" t="s">
        <v>43</v>
      </c>
      <c r="G1116" s="2">
        <v>35.89</v>
      </c>
      <c r="H1116" s="4">
        <v>1</v>
      </c>
      <c r="I1116" s="2">
        <v>1.7945000000000002</v>
      </c>
      <c r="J1116" s="2">
        <v>37.6845</v>
      </c>
      <c r="K1116" s="12">
        <v>43519</v>
      </c>
      <c r="L1116" s="5">
        <v>0.70277777777777783</v>
      </c>
      <c r="M1116" t="s">
        <v>32</v>
      </c>
      <c r="N1116" s="2">
        <v>35.89</v>
      </c>
      <c r="O1116" s="2">
        <v>1.7945</v>
      </c>
      <c r="P1116" s="3">
        <v>7.9</v>
      </c>
      <c r="Q1116" s="4">
        <f>MONTH(Tabla1[[#This Row],[Fecha]])</f>
        <v>2</v>
      </c>
    </row>
    <row r="1117" spans="1:17" x14ac:dyDescent="0.25">
      <c r="A1117" t="s">
        <v>1149</v>
      </c>
      <c r="B1117" t="s">
        <v>41</v>
      </c>
      <c r="C1117" t="s">
        <v>42</v>
      </c>
      <c r="D1117" t="s">
        <v>26</v>
      </c>
      <c r="E1117" t="s">
        <v>30</v>
      </c>
      <c r="F1117" t="s">
        <v>35</v>
      </c>
      <c r="G1117" s="2">
        <v>54.45</v>
      </c>
      <c r="H1117" s="4">
        <v>1</v>
      </c>
      <c r="I1117" s="2">
        <v>2.7225000000000001</v>
      </c>
      <c r="J1117" s="2">
        <v>57.172499999999999</v>
      </c>
      <c r="K1117" s="12">
        <v>43522</v>
      </c>
      <c r="L1117" s="5">
        <v>0.80833333333333324</v>
      </c>
      <c r="M1117" t="s">
        <v>22</v>
      </c>
      <c r="N1117" s="2">
        <v>54.45</v>
      </c>
      <c r="O1117" s="2">
        <v>2.7225000000000001</v>
      </c>
      <c r="P1117" s="3">
        <v>7.9</v>
      </c>
      <c r="Q1117" s="4">
        <f>MONTH(Tabla1[[#This Row],[Fecha]])</f>
        <v>2</v>
      </c>
    </row>
    <row r="1118" spans="1:17" x14ac:dyDescent="0.25">
      <c r="A1118" t="s">
        <v>1150</v>
      </c>
      <c r="B1118" t="s">
        <v>41</v>
      </c>
      <c r="C1118" t="s">
        <v>42</v>
      </c>
      <c r="D1118" t="s">
        <v>26</v>
      </c>
      <c r="E1118" t="s">
        <v>30</v>
      </c>
      <c r="F1118" t="s">
        <v>27</v>
      </c>
      <c r="G1118" s="2">
        <v>72.13</v>
      </c>
      <c r="H1118" s="4">
        <v>10</v>
      </c>
      <c r="I1118" s="2">
        <v>36.064999999999998</v>
      </c>
      <c r="J1118" s="2">
        <v>757.36500000000001</v>
      </c>
      <c r="K1118" s="12">
        <v>43496</v>
      </c>
      <c r="L1118" s="5">
        <v>0.6333333333333333</v>
      </c>
      <c r="M1118" t="s">
        <v>32</v>
      </c>
      <c r="N1118" s="2">
        <v>721.3</v>
      </c>
      <c r="O1118" s="2">
        <v>36.064999999999998</v>
      </c>
      <c r="P1118" s="3">
        <v>4.2</v>
      </c>
      <c r="Q1118" s="4">
        <f>MONTH(Tabla1[[#This Row],[Fecha]])</f>
        <v>1</v>
      </c>
    </row>
    <row r="1119" spans="1:17" x14ac:dyDescent="0.25">
      <c r="A1119" t="s">
        <v>1151</v>
      </c>
      <c r="B1119" t="s">
        <v>41</v>
      </c>
      <c r="C1119" t="s">
        <v>42</v>
      </c>
      <c r="D1119" t="s">
        <v>26</v>
      </c>
      <c r="E1119" t="s">
        <v>20</v>
      </c>
      <c r="F1119" t="s">
        <v>45</v>
      </c>
      <c r="G1119" s="2">
        <v>47.44</v>
      </c>
      <c r="H1119" s="4">
        <v>1</v>
      </c>
      <c r="I1119" s="2">
        <v>2.3719999999999999</v>
      </c>
      <c r="J1119" s="2">
        <v>49.811999999999998</v>
      </c>
      <c r="K1119" s="12">
        <v>43518</v>
      </c>
      <c r="L1119" s="5">
        <v>0.7631944444444444</v>
      </c>
      <c r="M1119" t="s">
        <v>32</v>
      </c>
      <c r="N1119" s="2">
        <v>47.44</v>
      </c>
      <c r="O1119" s="2">
        <v>2.3719999999999999</v>
      </c>
      <c r="P1119" s="3">
        <v>6.8</v>
      </c>
      <c r="Q1119" s="4">
        <f>MONTH(Tabla1[[#This Row],[Fecha]])</f>
        <v>2</v>
      </c>
    </row>
    <row r="1120" spans="1:17" x14ac:dyDescent="0.25">
      <c r="A1120" t="s">
        <v>1152</v>
      </c>
      <c r="B1120" t="s">
        <v>41</v>
      </c>
      <c r="C1120" t="s">
        <v>42</v>
      </c>
      <c r="D1120" t="s">
        <v>19</v>
      </c>
      <c r="E1120" t="s">
        <v>30</v>
      </c>
      <c r="F1120" t="s">
        <v>35</v>
      </c>
      <c r="G1120" s="2">
        <v>75.819999999999993</v>
      </c>
      <c r="H1120" s="4">
        <v>1</v>
      </c>
      <c r="I1120" s="2">
        <v>3.7909999999999999</v>
      </c>
      <c r="J1120" s="2">
        <v>79.611000000000004</v>
      </c>
      <c r="K1120" s="12">
        <v>43496</v>
      </c>
      <c r="L1120" s="5">
        <v>0.55486111111111114</v>
      </c>
      <c r="M1120" t="s">
        <v>28</v>
      </c>
      <c r="N1120" s="2">
        <v>75.819999999999993</v>
      </c>
      <c r="O1120" s="2">
        <v>3.7909999999999999</v>
      </c>
      <c r="P1120" s="3">
        <v>5.8</v>
      </c>
      <c r="Q1120" s="4">
        <f>MONTH(Tabla1[[#This Row],[Fecha]])</f>
        <v>1</v>
      </c>
    </row>
    <row r="1121" spans="1:17" x14ac:dyDescent="0.25">
      <c r="A1121" t="s">
        <v>1153</v>
      </c>
      <c r="B1121" t="s">
        <v>24</v>
      </c>
      <c r="C1121" t="s">
        <v>25</v>
      </c>
      <c r="D1121" t="s">
        <v>19</v>
      </c>
      <c r="E1121" t="s">
        <v>20</v>
      </c>
      <c r="F1121" t="s">
        <v>31</v>
      </c>
      <c r="G1121" s="2">
        <v>89.25</v>
      </c>
      <c r="H1121" s="4">
        <v>8</v>
      </c>
      <c r="I1121" s="2">
        <v>35.700000000000003</v>
      </c>
      <c r="J1121" s="2">
        <v>749.7</v>
      </c>
      <c r="K1121" s="12">
        <v>43485</v>
      </c>
      <c r="L1121" s="5">
        <v>0.42569444444444443</v>
      </c>
      <c r="M1121" t="s">
        <v>28</v>
      </c>
      <c r="N1121" s="2">
        <v>714</v>
      </c>
      <c r="O1121" s="2">
        <v>35.700000000000003</v>
      </c>
      <c r="P1121" s="3">
        <v>4.7</v>
      </c>
      <c r="Q1121" s="4">
        <f>MONTH(Tabla1[[#This Row],[Fecha]])</f>
        <v>1</v>
      </c>
    </row>
    <row r="1122" spans="1:17" x14ac:dyDescent="0.25">
      <c r="A1122" t="s">
        <v>1154</v>
      </c>
      <c r="B1122" t="s">
        <v>41</v>
      </c>
      <c r="C1122" t="s">
        <v>42</v>
      </c>
      <c r="D1122" t="s">
        <v>19</v>
      </c>
      <c r="E1122" t="s">
        <v>30</v>
      </c>
      <c r="F1122" t="s">
        <v>27</v>
      </c>
      <c r="G1122" s="2">
        <v>39.75</v>
      </c>
      <c r="H1122" s="4">
        <v>1</v>
      </c>
      <c r="I1122" s="2">
        <v>1.9875</v>
      </c>
      <c r="J1122" s="2">
        <v>41.737499999999997</v>
      </c>
      <c r="K1122" s="12">
        <v>43521</v>
      </c>
      <c r="L1122" s="5">
        <v>0.84652777777777777</v>
      </c>
      <c r="M1122" t="s">
        <v>28</v>
      </c>
      <c r="N1122" s="2">
        <v>39.75</v>
      </c>
      <c r="O1122" s="2">
        <v>1.9875</v>
      </c>
      <c r="P1122" s="3">
        <v>6.1</v>
      </c>
      <c r="Q1122" s="4">
        <f>MONTH(Tabla1[[#This Row],[Fecha]])</f>
        <v>2</v>
      </c>
    </row>
    <row r="1123" spans="1:17" x14ac:dyDescent="0.25">
      <c r="A1123" t="s">
        <v>1155</v>
      </c>
      <c r="B1123" t="s">
        <v>17</v>
      </c>
      <c r="C1123" t="s">
        <v>18</v>
      </c>
      <c r="D1123" t="s">
        <v>26</v>
      </c>
      <c r="E1123" t="s">
        <v>30</v>
      </c>
      <c r="F1123" t="s">
        <v>35</v>
      </c>
      <c r="G1123" s="2">
        <v>25.7</v>
      </c>
      <c r="H1123" s="4">
        <v>3</v>
      </c>
      <c r="I1123" s="2">
        <v>3.855</v>
      </c>
      <c r="J1123" s="2">
        <v>80.954999999999998</v>
      </c>
      <c r="K1123" s="12">
        <v>43482</v>
      </c>
      <c r="L1123" s="5">
        <v>0.74930555555555556</v>
      </c>
      <c r="M1123" t="s">
        <v>22</v>
      </c>
      <c r="N1123" s="2">
        <v>77.099999999999994</v>
      </c>
      <c r="O1123" s="2">
        <v>3.855</v>
      </c>
      <c r="P1123" s="3">
        <v>6.1</v>
      </c>
      <c r="Q1123" s="4">
        <f>MONTH(Tabla1[[#This Row],[Fecha]])</f>
        <v>1</v>
      </c>
    </row>
    <row r="1124" spans="1:17" x14ac:dyDescent="0.25">
      <c r="A1124" t="s">
        <v>1156</v>
      </c>
      <c r="B1124" t="s">
        <v>24</v>
      </c>
      <c r="C1124" t="s">
        <v>25</v>
      </c>
      <c r="D1124" t="s">
        <v>19</v>
      </c>
      <c r="E1124" t="s">
        <v>30</v>
      </c>
      <c r="F1124" t="s">
        <v>31</v>
      </c>
      <c r="G1124" s="2">
        <v>35.81</v>
      </c>
      <c r="H1124" s="4">
        <v>5</v>
      </c>
      <c r="I1124" s="2">
        <v>8.9525000000000006</v>
      </c>
      <c r="J1124" s="2">
        <v>188.0025</v>
      </c>
      <c r="K1124" s="12">
        <v>43502</v>
      </c>
      <c r="L1124" s="5">
        <v>0.78055555555555556</v>
      </c>
      <c r="M1124" t="s">
        <v>22</v>
      </c>
      <c r="N1124" s="2">
        <v>179.05</v>
      </c>
      <c r="O1124" s="2">
        <v>8.9525000000000006</v>
      </c>
      <c r="P1124" s="3">
        <v>7.9</v>
      </c>
      <c r="Q1124" s="4">
        <f>MONTH(Tabla1[[#This Row],[Fecha]])</f>
        <v>2</v>
      </c>
    </row>
    <row r="1125" spans="1:17" x14ac:dyDescent="0.25">
      <c r="A1125" t="s">
        <v>1157</v>
      </c>
      <c r="B1125" t="s">
        <v>17</v>
      </c>
      <c r="C1125" t="s">
        <v>18</v>
      </c>
      <c r="D1125" t="s">
        <v>26</v>
      </c>
      <c r="E1125" t="s">
        <v>30</v>
      </c>
      <c r="F1125" t="s">
        <v>27</v>
      </c>
      <c r="G1125" s="2">
        <v>26.23</v>
      </c>
      <c r="H1125" s="4">
        <v>9</v>
      </c>
      <c r="I1125" s="2">
        <v>11.8035</v>
      </c>
      <c r="J1125" s="2">
        <v>247.87350000000001</v>
      </c>
      <c r="K1125" s="12">
        <v>43490</v>
      </c>
      <c r="L1125" s="5">
        <v>0.85</v>
      </c>
      <c r="M1125" t="s">
        <v>22</v>
      </c>
      <c r="N1125" s="2">
        <v>236.07</v>
      </c>
      <c r="O1125" s="2">
        <v>11.8035</v>
      </c>
      <c r="P1125" s="3">
        <v>5.9</v>
      </c>
      <c r="Q1125" s="4">
        <f>MONTH(Tabla1[[#This Row],[Fecha]])</f>
        <v>1</v>
      </c>
    </row>
    <row r="1126" spans="1:17" x14ac:dyDescent="0.25">
      <c r="A1126" t="s">
        <v>1158</v>
      </c>
      <c r="B1126" t="s">
        <v>41</v>
      </c>
      <c r="C1126" t="s">
        <v>42</v>
      </c>
      <c r="D1126" t="s">
        <v>26</v>
      </c>
      <c r="E1126" t="s">
        <v>30</v>
      </c>
      <c r="F1126" t="s">
        <v>35</v>
      </c>
      <c r="G1126" s="2">
        <v>23.01</v>
      </c>
      <c r="H1126" s="4">
        <v>6</v>
      </c>
      <c r="I1126" s="2">
        <v>6.9030000000000005</v>
      </c>
      <c r="J1126" s="2">
        <v>144.96299999999999</v>
      </c>
      <c r="K1126" s="12">
        <v>43477</v>
      </c>
      <c r="L1126" s="5">
        <v>0.69791666666666663</v>
      </c>
      <c r="M1126" t="s">
        <v>22</v>
      </c>
      <c r="N1126" s="2">
        <v>138.06</v>
      </c>
      <c r="O1126" s="2">
        <v>6.9029999999999996</v>
      </c>
      <c r="P1126" s="3">
        <v>7.9</v>
      </c>
      <c r="Q1126" s="4">
        <f>MONTH(Tabla1[[#This Row],[Fecha]])</f>
        <v>1</v>
      </c>
    </row>
    <row r="1127" spans="1:17" x14ac:dyDescent="0.25">
      <c r="A1127" t="s">
        <v>1159</v>
      </c>
      <c r="B1127" t="s">
        <v>17</v>
      </c>
      <c r="C1127" t="s">
        <v>18</v>
      </c>
      <c r="D1127" t="s">
        <v>26</v>
      </c>
      <c r="E1127" t="s">
        <v>20</v>
      </c>
      <c r="F1127" t="s">
        <v>31</v>
      </c>
      <c r="G1127" s="2">
        <v>67.09</v>
      </c>
      <c r="H1127" s="4">
        <v>5</v>
      </c>
      <c r="I1127" s="2">
        <v>16.772500000000004</v>
      </c>
      <c r="J1127" s="2">
        <v>352.22250000000003</v>
      </c>
      <c r="K1127" s="12">
        <v>43468</v>
      </c>
      <c r="L1127" s="5">
        <v>0.69930555555555562</v>
      </c>
      <c r="M1127" t="s">
        <v>32</v>
      </c>
      <c r="N1127" s="2">
        <v>335.45</v>
      </c>
      <c r="O1127" s="2">
        <v>16.772500000000001</v>
      </c>
      <c r="P1127" s="3">
        <v>9.1</v>
      </c>
      <c r="Q1127" s="4">
        <f>MONTH(Tabla1[[#This Row],[Fecha]])</f>
        <v>1</v>
      </c>
    </row>
    <row r="1128" spans="1:17" x14ac:dyDescent="0.25">
      <c r="A1128" t="s">
        <v>1160</v>
      </c>
      <c r="B1128" t="s">
        <v>24</v>
      </c>
      <c r="C1128" t="s">
        <v>25</v>
      </c>
      <c r="D1128" t="s">
        <v>19</v>
      </c>
      <c r="E1128" t="s">
        <v>20</v>
      </c>
      <c r="F1128" t="s">
        <v>45</v>
      </c>
      <c r="G1128" s="2">
        <v>54.07</v>
      </c>
      <c r="H1128" s="4">
        <v>9</v>
      </c>
      <c r="I1128" s="2">
        <v>24.331500000000002</v>
      </c>
      <c r="J1128" s="2">
        <v>510.9615</v>
      </c>
      <c r="K1128" s="12">
        <v>43492</v>
      </c>
      <c r="L1128" s="5">
        <v>0.62152777777777779</v>
      </c>
      <c r="M1128" t="s">
        <v>22</v>
      </c>
      <c r="N1128" s="2">
        <v>486.63</v>
      </c>
      <c r="O1128" s="2">
        <v>24.331499999999998</v>
      </c>
      <c r="P1128" s="3">
        <v>9.5</v>
      </c>
      <c r="Q1128" s="4">
        <f>MONTH(Tabla1[[#This Row],[Fecha]])</f>
        <v>1</v>
      </c>
    </row>
    <row r="1129" spans="1:17" x14ac:dyDescent="0.25">
      <c r="A1129" t="s">
        <v>1161</v>
      </c>
      <c r="B1129" t="s">
        <v>17</v>
      </c>
      <c r="C1129" t="s">
        <v>18</v>
      </c>
      <c r="D1129" t="s">
        <v>26</v>
      </c>
      <c r="E1129" t="s">
        <v>20</v>
      </c>
      <c r="F1129" t="s">
        <v>31</v>
      </c>
      <c r="G1129" s="2">
        <v>56.53</v>
      </c>
      <c r="H1129" s="4">
        <v>4</v>
      </c>
      <c r="I1129" s="2">
        <v>11.306000000000001</v>
      </c>
      <c r="J1129" s="2">
        <v>237.42599999999999</v>
      </c>
      <c r="K1129" s="12">
        <v>43528</v>
      </c>
      <c r="L1129" s="5">
        <v>0.82500000000000007</v>
      </c>
      <c r="M1129" t="s">
        <v>22</v>
      </c>
      <c r="N1129" s="2">
        <v>226.12</v>
      </c>
      <c r="O1129" s="2">
        <v>11.305999999999999</v>
      </c>
      <c r="P1129" s="3">
        <v>5.5</v>
      </c>
      <c r="Q1129" s="4">
        <f>MONTH(Tabla1[[#This Row],[Fecha]])</f>
        <v>3</v>
      </c>
    </row>
    <row r="1130" spans="1:17" x14ac:dyDescent="0.25">
      <c r="A1130" t="s">
        <v>1162</v>
      </c>
      <c r="B1130" t="s">
        <v>17</v>
      </c>
      <c r="C1130" t="s">
        <v>18</v>
      </c>
      <c r="D1130" t="s">
        <v>26</v>
      </c>
      <c r="E1130" t="s">
        <v>20</v>
      </c>
      <c r="F1130" t="s">
        <v>45</v>
      </c>
      <c r="G1130" s="2">
        <v>12.09</v>
      </c>
      <c r="H1130" s="4">
        <v>1</v>
      </c>
      <c r="I1130" s="2">
        <v>0.60450000000000004</v>
      </c>
      <c r="J1130" s="2">
        <v>12.6945</v>
      </c>
      <c r="K1130" s="12">
        <v>43491</v>
      </c>
      <c r="L1130" s="5">
        <v>0.7631944444444444</v>
      </c>
      <c r="M1130" t="s">
        <v>32</v>
      </c>
      <c r="N1130" s="2">
        <v>12.09</v>
      </c>
      <c r="O1130" s="2">
        <v>0.60450000000000004</v>
      </c>
      <c r="P1130" s="3">
        <v>8.1999999999999993</v>
      </c>
      <c r="Q1130" s="4">
        <f>MONTH(Tabla1[[#This Row],[Fecha]])</f>
        <v>1</v>
      </c>
    </row>
    <row r="1131" spans="1:17" x14ac:dyDescent="0.25">
      <c r="A1131" t="s">
        <v>1163</v>
      </c>
      <c r="B1131" t="s">
        <v>17</v>
      </c>
      <c r="C1131" t="s">
        <v>18</v>
      </c>
      <c r="D1131" t="s">
        <v>26</v>
      </c>
      <c r="E1131" t="s">
        <v>30</v>
      </c>
      <c r="F1131" t="s">
        <v>35</v>
      </c>
      <c r="G1131" s="2">
        <v>98.09</v>
      </c>
      <c r="H1131" s="4">
        <v>9</v>
      </c>
      <c r="I1131" s="2">
        <v>44.140500000000003</v>
      </c>
      <c r="J1131" s="2">
        <v>926.95050000000003</v>
      </c>
      <c r="K1131" s="12">
        <v>43513</v>
      </c>
      <c r="L1131" s="5">
        <v>0.82013888888888886</v>
      </c>
      <c r="M1131" t="s">
        <v>28</v>
      </c>
      <c r="N1131" s="2">
        <v>882.81</v>
      </c>
      <c r="O1131" s="2">
        <v>44.140500000000003</v>
      </c>
      <c r="P1131" s="3">
        <v>9.3000000000000007</v>
      </c>
      <c r="Q1131" s="4">
        <f>MONTH(Tabla1[[#This Row],[Fecha]])</f>
        <v>2</v>
      </c>
    </row>
    <row r="1132" spans="1:17" x14ac:dyDescent="0.25">
      <c r="A1132" t="s">
        <v>1064</v>
      </c>
      <c r="B1132" t="s">
        <v>41</v>
      </c>
      <c r="C1132" t="s">
        <v>42</v>
      </c>
      <c r="D1132" t="s">
        <v>26</v>
      </c>
      <c r="E1132" t="s">
        <v>30</v>
      </c>
      <c r="F1132" t="s">
        <v>21</v>
      </c>
      <c r="G1132" s="2">
        <v>10.75</v>
      </c>
      <c r="H1132" s="4">
        <v>8</v>
      </c>
      <c r="I1132" s="2">
        <v>4.3</v>
      </c>
      <c r="J1132" s="2">
        <v>90.3</v>
      </c>
      <c r="K1132" s="12">
        <v>43539</v>
      </c>
      <c r="L1132" s="5">
        <v>0.60972222222222217</v>
      </c>
      <c r="M1132" t="s">
        <v>22</v>
      </c>
      <c r="N1132" s="2">
        <v>86</v>
      </c>
      <c r="O1132" s="2">
        <v>4.3</v>
      </c>
      <c r="P1132" s="3">
        <v>6.2</v>
      </c>
      <c r="Q1132" s="4">
        <f>MONTH(Tabla1[[#This Row],[Fecha]])</f>
        <v>3</v>
      </c>
    </row>
    <row r="1133" spans="1:17" x14ac:dyDescent="0.25">
      <c r="A1133" t="s">
        <v>1164</v>
      </c>
      <c r="B1133" t="s">
        <v>17</v>
      </c>
      <c r="C1133" t="s">
        <v>18</v>
      </c>
      <c r="D1133" t="s">
        <v>26</v>
      </c>
      <c r="E1133" t="s">
        <v>30</v>
      </c>
      <c r="F1133" t="s">
        <v>21</v>
      </c>
      <c r="G1133" s="2">
        <v>59.77</v>
      </c>
      <c r="H1133" s="4">
        <v>2</v>
      </c>
      <c r="I1133" s="2">
        <v>5.9770000000000003</v>
      </c>
      <c r="J1133" s="2">
        <v>125.517</v>
      </c>
      <c r="K1133" s="12">
        <v>43535</v>
      </c>
      <c r="L1133" s="5">
        <v>0.50069444444444444</v>
      </c>
      <c r="M1133" t="s">
        <v>32</v>
      </c>
      <c r="N1133" s="2">
        <v>119.54</v>
      </c>
      <c r="O1133" s="2">
        <v>5.9770000000000003</v>
      </c>
      <c r="P1133" s="3">
        <v>5.8</v>
      </c>
      <c r="Q1133" s="4">
        <f>MONTH(Tabla1[[#This Row],[Fecha]])</f>
        <v>3</v>
      </c>
    </row>
    <row r="1134" spans="1:17" x14ac:dyDescent="0.25">
      <c r="A1134" t="s">
        <v>1165</v>
      </c>
      <c r="B1134" t="s">
        <v>41</v>
      </c>
      <c r="C1134" t="s">
        <v>42</v>
      </c>
      <c r="D1134" t="s">
        <v>19</v>
      </c>
      <c r="E1134" t="s">
        <v>20</v>
      </c>
      <c r="F1134" t="s">
        <v>27</v>
      </c>
      <c r="G1134" s="2">
        <v>26.26</v>
      </c>
      <c r="H1134" s="4">
        <v>7</v>
      </c>
      <c r="I1134" s="2">
        <v>9.1910000000000007</v>
      </c>
      <c r="J1134" s="2">
        <v>193.011</v>
      </c>
      <c r="K1134" s="12">
        <v>43498</v>
      </c>
      <c r="L1134" s="5">
        <v>0.81944444444444453</v>
      </c>
      <c r="M1134" t="s">
        <v>28</v>
      </c>
      <c r="N1134" s="2">
        <v>183.82</v>
      </c>
      <c r="O1134" s="2">
        <v>9.1910000000000007</v>
      </c>
      <c r="P1134" s="3">
        <v>9.9</v>
      </c>
      <c r="Q1134" s="4">
        <f>MONTH(Tabla1[[#This Row],[Fecha]])</f>
        <v>2</v>
      </c>
    </row>
    <row r="1135" spans="1:17" x14ac:dyDescent="0.25">
      <c r="A1135" t="s">
        <v>1166</v>
      </c>
      <c r="B1135" t="s">
        <v>41</v>
      </c>
      <c r="C1135" t="s">
        <v>42</v>
      </c>
      <c r="D1135" t="s">
        <v>26</v>
      </c>
      <c r="E1135" t="s">
        <v>20</v>
      </c>
      <c r="F1135" t="s">
        <v>27</v>
      </c>
      <c r="G1135" s="2">
        <v>74.709999999999994</v>
      </c>
      <c r="H1135" s="4">
        <v>6</v>
      </c>
      <c r="I1135" s="2">
        <v>22.413</v>
      </c>
      <c r="J1135" s="2">
        <v>470.673</v>
      </c>
      <c r="K1135" s="12">
        <v>43466</v>
      </c>
      <c r="L1135" s="5">
        <v>0.79652777777777783</v>
      </c>
      <c r="M1135" t="s">
        <v>28</v>
      </c>
      <c r="N1135" s="2">
        <v>448.26</v>
      </c>
      <c r="O1135" s="2">
        <v>22.413</v>
      </c>
      <c r="P1135" s="3">
        <v>6.7</v>
      </c>
      <c r="Q1135" s="4">
        <f>MONTH(Tabla1[[#This Row],[Fecha]])</f>
        <v>1</v>
      </c>
    </row>
    <row r="1136" spans="1:17" x14ac:dyDescent="0.25">
      <c r="A1136" t="s">
        <v>1167</v>
      </c>
      <c r="B1136" t="s">
        <v>41</v>
      </c>
      <c r="C1136" t="s">
        <v>42</v>
      </c>
      <c r="D1136" t="s">
        <v>26</v>
      </c>
      <c r="E1136" t="s">
        <v>20</v>
      </c>
      <c r="F1136" t="s">
        <v>45</v>
      </c>
      <c r="G1136" s="2">
        <v>39.75</v>
      </c>
      <c r="H1136" s="4">
        <v>5</v>
      </c>
      <c r="I1136" s="2">
        <v>9.9375</v>
      </c>
      <c r="J1136" s="2">
        <v>208.6875</v>
      </c>
      <c r="K1136" s="12">
        <v>43518</v>
      </c>
      <c r="L1136" s="5">
        <v>0.4465277777777778</v>
      </c>
      <c r="M1136" t="s">
        <v>22</v>
      </c>
      <c r="N1136" s="2">
        <v>198.75</v>
      </c>
      <c r="O1136" s="2">
        <v>9.9375</v>
      </c>
      <c r="P1136" s="3">
        <v>9.6</v>
      </c>
      <c r="Q1136" s="4">
        <f>MONTH(Tabla1[[#This Row],[Fecha]])</f>
        <v>2</v>
      </c>
    </row>
    <row r="1137" spans="1:17" x14ac:dyDescent="0.25">
      <c r="A1137" t="s">
        <v>1168</v>
      </c>
      <c r="B1137" t="s">
        <v>41</v>
      </c>
      <c r="C1137" t="s">
        <v>42</v>
      </c>
      <c r="D1137" t="s">
        <v>26</v>
      </c>
      <c r="E1137" t="s">
        <v>30</v>
      </c>
      <c r="F1137" t="s">
        <v>31</v>
      </c>
      <c r="G1137" s="2">
        <v>31.75</v>
      </c>
      <c r="H1137" s="4">
        <v>4</v>
      </c>
      <c r="I1137" s="2">
        <v>6.3500000000000005</v>
      </c>
      <c r="J1137" s="2">
        <v>133.35</v>
      </c>
      <c r="K1137" s="12">
        <v>43504</v>
      </c>
      <c r="L1137" s="5">
        <v>0.6430555555555556</v>
      </c>
      <c r="M1137" t="s">
        <v>28</v>
      </c>
      <c r="N1137" s="2">
        <v>127</v>
      </c>
      <c r="O1137" s="2">
        <v>6.35</v>
      </c>
      <c r="P1137" s="3">
        <v>8.6</v>
      </c>
      <c r="Q1137" s="4">
        <f>MONTH(Tabla1[[#This Row],[Fecha]])</f>
        <v>2</v>
      </c>
    </row>
    <row r="1138" spans="1:17" x14ac:dyDescent="0.25">
      <c r="A1138" t="s">
        <v>1169</v>
      </c>
      <c r="B1138" t="s">
        <v>24</v>
      </c>
      <c r="C1138" t="s">
        <v>25</v>
      </c>
      <c r="D1138" t="s">
        <v>26</v>
      </c>
      <c r="E1138" t="s">
        <v>30</v>
      </c>
      <c r="F1138" t="s">
        <v>21</v>
      </c>
      <c r="G1138" s="2">
        <v>62.87</v>
      </c>
      <c r="H1138" s="4">
        <v>2</v>
      </c>
      <c r="I1138" s="2">
        <v>6.2869999999999999</v>
      </c>
      <c r="J1138" s="2">
        <v>132.02699999999999</v>
      </c>
      <c r="K1138" s="12">
        <v>43466</v>
      </c>
      <c r="L1138" s="5">
        <v>0.48819444444444443</v>
      </c>
      <c r="M1138" t="s">
        <v>28</v>
      </c>
      <c r="N1138" s="2">
        <v>125.74</v>
      </c>
      <c r="O1138" s="2">
        <v>6.2869999999999999</v>
      </c>
      <c r="P1138" s="3">
        <v>5</v>
      </c>
      <c r="Q1138" s="4">
        <f>MONTH(Tabla1[[#This Row],[Fecha]])</f>
        <v>1</v>
      </c>
    </row>
    <row r="1139" spans="1:17" x14ac:dyDescent="0.25">
      <c r="A1139" t="s">
        <v>1170</v>
      </c>
      <c r="B1139" t="s">
        <v>41</v>
      </c>
      <c r="C1139" t="s">
        <v>42</v>
      </c>
      <c r="D1139" t="s">
        <v>26</v>
      </c>
      <c r="E1139" t="s">
        <v>20</v>
      </c>
      <c r="F1139" t="s">
        <v>21</v>
      </c>
      <c r="G1139" s="2">
        <v>17.75</v>
      </c>
      <c r="H1139" s="4">
        <v>1</v>
      </c>
      <c r="I1139" s="2">
        <v>0.88750000000000007</v>
      </c>
      <c r="J1139" s="2">
        <v>18.637499999999999</v>
      </c>
      <c r="K1139" s="12">
        <v>43479</v>
      </c>
      <c r="L1139" s="5">
        <v>0.44305555555555554</v>
      </c>
      <c r="M1139" t="s">
        <v>28</v>
      </c>
      <c r="N1139" s="2">
        <v>17.75</v>
      </c>
      <c r="O1139" s="2">
        <v>0.88749999999999996</v>
      </c>
      <c r="P1139" s="3">
        <v>8.6</v>
      </c>
      <c r="Q1139" s="4">
        <f>MONTH(Tabla1[[#This Row],[Fecha]])</f>
        <v>1</v>
      </c>
    </row>
    <row r="1140" spans="1:17" x14ac:dyDescent="0.25">
      <c r="A1140" t="s">
        <v>1171</v>
      </c>
      <c r="B1140" t="s">
        <v>17</v>
      </c>
      <c r="C1140" t="s">
        <v>18</v>
      </c>
      <c r="D1140" t="s">
        <v>26</v>
      </c>
      <c r="E1140" t="s">
        <v>30</v>
      </c>
      <c r="F1140" t="s">
        <v>43</v>
      </c>
      <c r="G1140" s="2">
        <v>52.2</v>
      </c>
      <c r="H1140" s="4">
        <v>3</v>
      </c>
      <c r="I1140" s="2">
        <v>7.8300000000000018</v>
      </c>
      <c r="J1140" s="2">
        <v>164.43</v>
      </c>
      <c r="K1140" s="12">
        <v>43511</v>
      </c>
      <c r="L1140" s="5">
        <v>0.5625</v>
      </c>
      <c r="M1140" t="s">
        <v>32</v>
      </c>
      <c r="N1140" s="2">
        <v>156.6</v>
      </c>
      <c r="O1140" s="2">
        <v>7.83</v>
      </c>
      <c r="P1140" s="3">
        <v>9.5</v>
      </c>
      <c r="Q1140" s="4">
        <f>MONTH(Tabla1[[#This Row],[Fecha]])</f>
        <v>2</v>
      </c>
    </row>
    <row r="1141" spans="1:17" x14ac:dyDescent="0.25">
      <c r="A1141" t="s">
        <v>1172</v>
      </c>
      <c r="B1141" t="s">
        <v>24</v>
      </c>
      <c r="C1141" t="s">
        <v>25</v>
      </c>
      <c r="D1141" t="s">
        <v>19</v>
      </c>
      <c r="E1141" t="s">
        <v>30</v>
      </c>
      <c r="F1141" t="s">
        <v>21</v>
      </c>
      <c r="G1141" s="2">
        <v>85.6</v>
      </c>
      <c r="H1141" s="4">
        <v>7</v>
      </c>
      <c r="I1141" s="2">
        <v>29.959999999999997</v>
      </c>
      <c r="J1141" s="2">
        <v>629.16</v>
      </c>
      <c r="K1141" s="12">
        <v>43526</v>
      </c>
      <c r="L1141" s="5">
        <v>0.57638888888888895</v>
      </c>
      <c r="M1141" t="s">
        <v>28</v>
      </c>
      <c r="N1141" s="2">
        <v>599.20000000000005</v>
      </c>
      <c r="O1141" s="2">
        <v>29.96</v>
      </c>
      <c r="P1141" s="3">
        <v>5.3</v>
      </c>
      <c r="Q1141" s="4">
        <f>MONTH(Tabla1[[#This Row],[Fecha]])</f>
        <v>3</v>
      </c>
    </row>
    <row r="1142" spans="1:17" x14ac:dyDescent="0.25">
      <c r="A1142" t="s">
        <v>1173</v>
      </c>
      <c r="B1142" t="s">
        <v>17</v>
      </c>
      <c r="C1142" t="s">
        <v>18</v>
      </c>
      <c r="D1142" t="s">
        <v>26</v>
      </c>
      <c r="E1142" t="s">
        <v>20</v>
      </c>
      <c r="F1142" t="s">
        <v>35</v>
      </c>
      <c r="G1142" s="2">
        <v>19.100000000000001</v>
      </c>
      <c r="H1142" s="4">
        <v>7</v>
      </c>
      <c r="I1142" s="2">
        <v>6.6850000000000014</v>
      </c>
      <c r="J1142" s="2">
        <v>140.38499999999999</v>
      </c>
      <c r="K1142" s="12">
        <v>43480</v>
      </c>
      <c r="L1142" s="5">
        <v>0.4465277777777778</v>
      </c>
      <c r="M1142" t="s">
        <v>28</v>
      </c>
      <c r="N1142" s="2">
        <v>133.69999999999999</v>
      </c>
      <c r="O1142" s="2">
        <v>6.6849999999999996</v>
      </c>
      <c r="P1142" s="3">
        <v>9.6999999999999993</v>
      </c>
      <c r="Q1142" s="4">
        <f>MONTH(Tabla1[[#This Row],[Fecha]])</f>
        <v>1</v>
      </c>
    </row>
    <row r="1143" spans="1:17" x14ac:dyDescent="0.25">
      <c r="A1143" t="s">
        <v>1174</v>
      </c>
      <c r="B1143" t="s">
        <v>24</v>
      </c>
      <c r="C1143" t="s">
        <v>25</v>
      </c>
      <c r="D1143" t="s">
        <v>19</v>
      </c>
      <c r="E1143" t="s">
        <v>30</v>
      </c>
      <c r="F1143" t="s">
        <v>43</v>
      </c>
      <c r="G1143" s="2">
        <v>27.66</v>
      </c>
      <c r="H1143" s="4">
        <v>10</v>
      </c>
      <c r="I1143" s="2">
        <v>13.830000000000002</v>
      </c>
      <c r="J1143" s="2">
        <v>290.43</v>
      </c>
      <c r="K1143" s="12">
        <v>43510</v>
      </c>
      <c r="L1143" s="5">
        <v>0.47638888888888892</v>
      </c>
      <c r="M1143" t="s">
        <v>32</v>
      </c>
      <c r="N1143" s="2">
        <v>276.60000000000002</v>
      </c>
      <c r="O1143" s="2">
        <v>13.83</v>
      </c>
      <c r="P1143" s="3">
        <v>8.9</v>
      </c>
      <c r="Q1143" s="4">
        <f>MONTH(Tabla1[[#This Row],[Fecha]])</f>
        <v>2</v>
      </c>
    </row>
    <row r="1144" spans="1:17" x14ac:dyDescent="0.25">
      <c r="A1144" t="s">
        <v>1175</v>
      </c>
      <c r="B1144" t="s">
        <v>17</v>
      </c>
      <c r="C1144" t="s">
        <v>18</v>
      </c>
      <c r="D1144" t="s">
        <v>26</v>
      </c>
      <c r="E1144" t="s">
        <v>20</v>
      </c>
      <c r="F1144" t="s">
        <v>45</v>
      </c>
      <c r="G1144" s="2">
        <v>15.5</v>
      </c>
      <c r="H1144" s="4">
        <v>1</v>
      </c>
      <c r="I1144" s="2">
        <v>0.77500000000000002</v>
      </c>
      <c r="J1144" s="2">
        <v>16.274999999999999</v>
      </c>
      <c r="K1144" s="12">
        <v>43543</v>
      </c>
      <c r="L1144" s="5">
        <v>0.64097222222222217</v>
      </c>
      <c r="M1144" t="s">
        <v>32</v>
      </c>
      <c r="N1144" s="2">
        <v>15.5</v>
      </c>
      <c r="O1144" s="2">
        <v>0.77500000000000002</v>
      </c>
      <c r="P1144" s="3">
        <v>7.4</v>
      </c>
      <c r="Q1144" s="4">
        <f>MONTH(Tabla1[[#This Row],[Fecha]])</f>
        <v>3</v>
      </c>
    </row>
    <row r="1145" spans="1:17" x14ac:dyDescent="0.25">
      <c r="A1145" t="s">
        <v>1176</v>
      </c>
      <c r="B1145" t="s">
        <v>41</v>
      </c>
      <c r="C1145" t="s">
        <v>42</v>
      </c>
      <c r="D1145" t="s">
        <v>26</v>
      </c>
      <c r="E1145" t="s">
        <v>30</v>
      </c>
      <c r="F1145" t="s">
        <v>43</v>
      </c>
      <c r="G1145" s="2">
        <v>19.79</v>
      </c>
      <c r="H1145" s="4">
        <v>8</v>
      </c>
      <c r="I1145" s="2">
        <v>7.9160000000000004</v>
      </c>
      <c r="J1145" s="2">
        <v>166.23599999999999</v>
      </c>
      <c r="K1145" s="12">
        <v>43483</v>
      </c>
      <c r="L1145" s="5">
        <v>0.50277777777777777</v>
      </c>
      <c r="M1145" t="s">
        <v>22</v>
      </c>
      <c r="N1145" s="2">
        <v>158.32</v>
      </c>
      <c r="O1145" s="2">
        <v>7.9160000000000004</v>
      </c>
      <c r="P1145" s="3">
        <v>8.6999999999999993</v>
      </c>
      <c r="Q1145" s="4">
        <f>MONTH(Tabla1[[#This Row],[Fecha]])</f>
        <v>1</v>
      </c>
    </row>
    <row r="1146" spans="1:17" x14ac:dyDescent="0.25">
      <c r="A1146" t="s">
        <v>1177</v>
      </c>
      <c r="B1146" t="s">
        <v>41</v>
      </c>
      <c r="C1146" t="s">
        <v>42</v>
      </c>
      <c r="D1146" t="s">
        <v>26</v>
      </c>
      <c r="E1146" t="s">
        <v>20</v>
      </c>
      <c r="F1146" t="s">
        <v>35</v>
      </c>
      <c r="G1146" s="2">
        <v>34.840000000000003</v>
      </c>
      <c r="H1146" s="4">
        <v>4</v>
      </c>
      <c r="I1146" s="2">
        <v>6.9680000000000009</v>
      </c>
      <c r="J1146" s="2">
        <v>146.328</v>
      </c>
      <c r="K1146" s="12">
        <v>43506</v>
      </c>
      <c r="L1146" s="5">
        <v>0.77500000000000002</v>
      </c>
      <c r="M1146" t="s">
        <v>28</v>
      </c>
      <c r="N1146" s="2">
        <v>139.36000000000001</v>
      </c>
      <c r="O1146" s="2">
        <v>6.968</v>
      </c>
      <c r="P1146" s="3">
        <v>7.4</v>
      </c>
      <c r="Q1146" s="4">
        <f>MONTH(Tabla1[[#This Row],[Fecha]])</f>
        <v>2</v>
      </c>
    </row>
    <row r="1147" spans="1:17" x14ac:dyDescent="0.25">
      <c r="A1147" t="s">
        <v>1178</v>
      </c>
      <c r="B1147" t="s">
        <v>24</v>
      </c>
      <c r="C1147" t="s">
        <v>25</v>
      </c>
      <c r="D1147" t="s">
        <v>19</v>
      </c>
      <c r="E1147" t="s">
        <v>20</v>
      </c>
      <c r="F1147" t="s">
        <v>43</v>
      </c>
      <c r="G1147" s="2">
        <v>49.79</v>
      </c>
      <c r="H1147" s="4">
        <v>4</v>
      </c>
      <c r="I1147" s="2">
        <v>9.9580000000000002</v>
      </c>
      <c r="J1147" s="2">
        <v>209.11799999999999</v>
      </c>
      <c r="K1147" s="12">
        <v>43552</v>
      </c>
      <c r="L1147" s="5">
        <v>0.8027777777777777</v>
      </c>
      <c r="M1147" t="s">
        <v>32</v>
      </c>
      <c r="N1147" s="2">
        <v>199.16</v>
      </c>
      <c r="O1147" s="2">
        <v>9.9580000000000002</v>
      </c>
      <c r="P1147" s="3">
        <v>6.4</v>
      </c>
      <c r="Q1147" s="4">
        <f>MONTH(Tabla1[[#This Row],[Fecha]])</f>
        <v>3</v>
      </c>
    </row>
    <row r="1148" spans="1:17" x14ac:dyDescent="0.25">
      <c r="A1148" t="s">
        <v>1179</v>
      </c>
      <c r="B1148" t="s">
        <v>24</v>
      </c>
      <c r="C1148" t="s">
        <v>25</v>
      </c>
      <c r="D1148" t="s">
        <v>19</v>
      </c>
      <c r="E1148" t="s">
        <v>20</v>
      </c>
      <c r="F1148" t="s">
        <v>45</v>
      </c>
      <c r="G1148" s="2">
        <v>51.89</v>
      </c>
      <c r="H1148" s="4">
        <v>7</v>
      </c>
      <c r="I1148" s="2">
        <v>18.1615</v>
      </c>
      <c r="J1148" s="2">
        <v>381.39150000000001</v>
      </c>
      <c r="K1148" s="12">
        <v>43473</v>
      </c>
      <c r="L1148" s="5">
        <v>0.83888888888888891</v>
      </c>
      <c r="M1148" t="s">
        <v>28</v>
      </c>
      <c r="N1148" s="2">
        <v>363.23</v>
      </c>
      <c r="O1148" s="2">
        <v>18.1615</v>
      </c>
      <c r="P1148" s="3">
        <v>4.5</v>
      </c>
      <c r="Q1148" s="4">
        <f>MONTH(Tabla1[[#This Row],[Fecha]])</f>
        <v>1</v>
      </c>
    </row>
    <row r="1149" spans="1:17" x14ac:dyDescent="0.25">
      <c r="A1149" t="s">
        <v>1180</v>
      </c>
      <c r="B1149" t="s">
        <v>24</v>
      </c>
      <c r="C1149" t="s">
        <v>25</v>
      </c>
      <c r="D1149" t="s">
        <v>26</v>
      </c>
      <c r="E1149" t="s">
        <v>30</v>
      </c>
      <c r="F1149" t="s">
        <v>43</v>
      </c>
      <c r="G1149" s="2">
        <v>89.48</v>
      </c>
      <c r="H1149" s="4">
        <v>10</v>
      </c>
      <c r="I1149" s="2">
        <v>44.740000000000009</v>
      </c>
      <c r="J1149" s="2">
        <v>939.54</v>
      </c>
      <c r="K1149" s="12">
        <v>43471</v>
      </c>
      <c r="L1149" s="5">
        <v>0.53194444444444444</v>
      </c>
      <c r="M1149" t="s">
        <v>32</v>
      </c>
      <c r="N1149" s="2">
        <v>894.8</v>
      </c>
      <c r="O1149" s="2">
        <v>44.74</v>
      </c>
      <c r="P1149" s="3">
        <v>9.6</v>
      </c>
      <c r="Q1149" s="4">
        <f>MONTH(Tabla1[[#This Row],[Fecha]])</f>
        <v>1</v>
      </c>
    </row>
    <row r="1150" spans="1:17" x14ac:dyDescent="0.25">
      <c r="A1150" t="s">
        <v>1181</v>
      </c>
      <c r="B1150" t="s">
        <v>24</v>
      </c>
      <c r="C1150" t="s">
        <v>25</v>
      </c>
      <c r="D1150" t="s">
        <v>19</v>
      </c>
      <c r="E1150" t="s">
        <v>20</v>
      </c>
      <c r="F1150" t="s">
        <v>31</v>
      </c>
      <c r="G1150" s="2">
        <v>88.61</v>
      </c>
      <c r="H1150" s="4">
        <v>1</v>
      </c>
      <c r="I1150" s="2">
        <v>4.4305000000000003</v>
      </c>
      <c r="J1150" s="2">
        <v>93.040499999999994</v>
      </c>
      <c r="K1150" s="12">
        <v>43484</v>
      </c>
      <c r="L1150" s="5">
        <v>0.43124999999999997</v>
      </c>
      <c r="M1150" t="s">
        <v>28</v>
      </c>
      <c r="N1150" s="2">
        <v>88.61</v>
      </c>
      <c r="O1150" s="2">
        <v>4.4305000000000003</v>
      </c>
      <c r="P1150" s="3">
        <v>7.7</v>
      </c>
      <c r="Q1150" s="4">
        <f>MONTH(Tabla1[[#This Row],[Fecha]])</f>
        <v>1</v>
      </c>
    </row>
    <row r="1151" spans="1:17" x14ac:dyDescent="0.25">
      <c r="A1151" t="s">
        <v>1182</v>
      </c>
      <c r="B1151" t="s">
        <v>41</v>
      </c>
      <c r="C1151" t="s">
        <v>42</v>
      </c>
      <c r="D1151" t="s">
        <v>26</v>
      </c>
      <c r="E1151" t="s">
        <v>20</v>
      </c>
      <c r="F1151" t="s">
        <v>35</v>
      </c>
      <c r="G1151" s="2">
        <v>76.599999999999994</v>
      </c>
      <c r="H1151" s="4">
        <v>10</v>
      </c>
      <c r="I1151" s="2">
        <v>38.300000000000004</v>
      </c>
      <c r="J1151" s="2">
        <v>804.3</v>
      </c>
      <c r="K1151" s="12">
        <v>43489</v>
      </c>
      <c r="L1151" s="5">
        <v>0.75694444444444453</v>
      </c>
      <c r="M1151" t="s">
        <v>22</v>
      </c>
      <c r="N1151" s="2">
        <v>766</v>
      </c>
      <c r="O1151" s="2">
        <v>38.299999999999997</v>
      </c>
      <c r="P1151" s="3">
        <v>6</v>
      </c>
      <c r="Q1151" s="4">
        <f>MONTH(Tabla1[[#This Row],[Fecha]])</f>
        <v>1</v>
      </c>
    </row>
    <row r="1152" spans="1:17" x14ac:dyDescent="0.25">
      <c r="A1152" t="s">
        <v>1183</v>
      </c>
      <c r="B1152" t="s">
        <v>17</v>
      </c>
      <c r="C1152" t="s">
        <v>18</v>
      </c>
      <c r="D1152" t="s">
        <v>19</v>
      </c>
      <c r="E1152" t="s">
        <v>30</v>
      </c>
      <c r="F1152" t="s">
        <v>45</v>
      </c>
      <c r="G1152" s="2">
        <v>56.04</v>
      </c>
      <c r="H1152" s="4">
        <v>10</v>
      </c>
      <c r="I1152" s="2">
        <v>28.02</v>
      </c>
      <c r="J1152" s="2">
        <v>588.41999999999996</v>
      </c>
      <c r="K1152" s="12">
        <v>43479</v>
      </c>
      <c r="L1152" s="5">
        <v>0.8125</v>
      </c>
      <c r="M1152" t="s">
        <v>22</v>
      </c>
      <c r="N1152" s="2">
        <v>560.4</v>
      </c>
      <c r="O1152" s="2">
        <v>28.02</v>
      </c>
      <c r="P1152" s="3">
        <v>4.4000000000000004</v>
      </c>
      <c r="Q1152" s="4">
        <f>MONTH(Tabla1[[#This Row],[Fecha]])</f>
        <v>1</v>
      </c>
    </row>
    <row r="1153" spans="1:17" x14ac:dyDescent="0.25">
      <c r="A1153" t="s">
        <v>1184</v>
      </c>
      <c r="B1153" t="s">
        <v>41</v>
      </c>
      <c r="C1153" t="s">
        <v>42</v>
      </c>
      <c r="D1153" t="s">
        <v>19</v>
      </c>
      <c r="E1153" t="s">
        <v>20</v>
      </c>
      <c r="F1153" t="s">
        <v>43</v>
      </c>
      <c r="G1153" s="2">
        <v>98.79</v>
      </c>
      <c r="H1153" s="4">
        <v>3</v>
      </c>
      <c r="I1153" s="2">
        <v>14.8185</v>
      </c>
      <c r="J1153" s="2">
        <v>311.18849999999998</v>
      </c>
      <c r="K1153" s="12">
        <v>43519</v>
      </c>
      <c r="L1153" s="5">
        <v>0.83333333333333337</v>
      </c>
      <c r="M1153" t="s">
        <v>22</v>
      </c>
      <c r="N1153" s="2">
        <v>296.37</v>
      </c>
      <c r="O1153" s="2">
        <v>14.8185</v>
      </c>
      <c r="P1153" s="3">
        <v>6.4</v>
      </c>
      <c r="Q1153" s="4">
        <f>MONTH(Tabla1[[#This Row],[Fecha]])</f>
        <v>2</v>
      </c>
    </row>
    <row r="1154" spans="1:17" x14ac:dyDescent="0.25">
      <c r="A1154" t="s">
        <v>1185</v>
      </c>
      <c r="B1154" t="s">
        <v>24</v>
      </c>
      <c r="C1154" t="s">
        <v>25</v>
      </c>
      <c r="D1154" t="s">
        <v>26</v>
      </c>
      <c r="E1154" t="s">
        <v>20</v>
      </c>
      <c r="F1154" t="s">
        <v>27</v>
      </c>
      <c r="G1154" s="2">
        <v>56.13</v>
      </c>
      <c r="H1154" s="4">
        <v>4</v>
      </c>
      <c r="I1154" s="2">
        <v>11.226000000000001</v>
      </c>
      <c r="J1154" s="2">
        <v>235.74600000000001</v>
      </c>
      <c r="K1154" s="12">
        <v>43484</v>
      </c>
      <c r="L1154" s="5">
        <v>0.48819444444444443</v>
      </c>
      <c r="M1154" t="s">
        <v>22</v>
      </c>
      <c r="N1154" s="2">
        <v>224.52</v>
      </c>
      <c r="O1154" s="2">
        <v>11.226000000000001</v>
      </c>
      <c r="P1154" s="3">
        <v>8.6</v>
      </c>
      <c r="Q1154" s="4">
        <f>MONTH(Tabla1[[#This Row],[Fecha]])</f>
        <v>1</v>
      </c>
    </row>
    <row r="1155" spans="1:17" x14ac:dyDescent="0.25">
      <c r="A1155" t="s">
        <v>1186</v>
      </c>
      <c r="B1155" t="s">
        <v>41</v>
      </c>
      <c r="C1155" t="s">
        <v>42</v>
      </c>
      <c r="D1155" t="s">
        <v>26</v>
      </c>
      <c r="E1155" t="s">
        <v>20</v>
      </c>
      <c r="F1155" t="s">
        <v>45</v>
      </c>
      <c r="G1155" s="2">
        <v>83.25</v>
      </c>
      <c r="H1155" s="4">
        <v>10</v>
      </c>
      <c r="I1155" s="2">
        <v>41.625</v>
      </c>
      <c r="J1155" s="2">
        <v>874.125</v>
      </c>
      <c r="K1155" s="12">
        <v>43477</v>
      </c>
      <c r="L1155" s="5">
        <v>0.47569444444444442</v>
      </c>
      <c r="M1155" t="s">
        <v>32</v>
      </c>
      <c r="N1155" s="2">
        <v>832.5</v>
      </c>
      <c r="O1155" s="2">
        <v>41.625</v>
      </c>
      <c r="P1155" s="3">
        <v>4.4000000000000004</v>
      </c>
      <c r="Q1155" s="4">
        <f>MONTH(Tabla1[[#This Row],[Fecha]])</f>
        <v>1</v>
      </c>
    </row>
    <row r="1156" spans="1:17" x14ac:dyDescent="0.25">
      <c r="A1156" t="s">
        <v>1187</v>
      </c>
      <c r="B1156" t="s">
        <v>17</v>
      </c>
      <c r="C1156" t="s">
        <v>18</v>
      </c>
      <c r="D1156" t="s">
        <v>19</v>
      </c>
      <c r="E1156" t="s">
        <v>30</v>
      </c>
      <c r="F1156" t="s">
        <v>21</v>
      </c>
      <c r="G1156" s="2">
        <v>55.5</v>
      </c>
      <c r="H1156" s="4">
        <v>4</v>
      </c>
      <c r="I1156" s="2">
        <v>11.100000000000001</v>
      </c>
      <c r="J1156" s="2">
        <v>233.1</v>
      </c>
      <c r="K1156" s="12">
        <v>43485</v>
      </c>
      <c r="L1156" s="5">
        <v>0.65833333333333333</v>
      </c>
      <c r="M1156" t="s">
        <v>32</v>
      </c>
      <c r="N1156" s="2">
        <v>222</v>
      </c>
      <c r="O1156" s="2">
        <v>11.1</v>
      </c>
      <c r="P1156" s="3">
        <v>6.6</v>
      </c>
      <c r="Q1156" s="4">
        <f>MONTH(Tabla1[[#This Row],[Fecha]])</f>
        <v>1</v>
      </c>
    </row>
    <row r="1157" spans="1:17" x14ac:dyDescent="0.25">
      <c r="A1157" t="s">
        <v>1188</v>
      </c>
      <c r="B1157" t="s">
        <v>24</v>
      </c>
      <c r="C1157" t="s">
        <v>25</v>
      </c>
      <c r="D1157" t="s">
        <v>26</v>
      </c>
      <c r="E1157" t="s">
        <v>30</v>
      </c>
      <c r="F1157" t="s">
        <v>43</v>
      </c>
      <c r="G1157" s="2">
        <v>84.83</v>
      </c>
      <c r="H1157" s="4">
        <v>1</v>
      </c>
      <c r="I1157" s="2">
        <v>4.2415000000000003</v>
      </c>
      <c r="J1157" s="2">
        <v>89.0715</v>
      </c>
      <c r="K1157" s="12">
        <v>43479</v>
      </c>
      <c r="L1157" s="5">
        <v>0.63888888888888895</v>
      </c>
      <c r="M1157" t="s">
        <v>22</v>
      </c>
      <c r="N1157" s="2">
        <v>84.83</v>
      </c>
      <c r="O1157" s="2">
        <v>4.2415000000000003</v>
      </c>
      <c r="P1157" s="3">
        <v>8.8000000000000007</v>
      </c>
      <c r="Q1157" s="4">
        <f>MONTH(Tabla1[[#This Row],[Fecha]])</f>
        <v>1</v>
      </c>
    </row>
    <row r="1158" spans="1:17" x14ac:dyDescent="0.25">
      <c r="A1158" t="s">
        <v>1189</v>
      </c>
      <c r="B1158" t="s">
        <v>41</v>
      </c>
      <c r="C1158" t="s">
        <v>42</v>
      </c>
      <c r="D1158" t="s">
        <v>19</v>
      </c>
      <c r="E1158" t="s">
        <v>30</v>
      </c>
      <c r="F1158" t="s">
        <v>27</v>
      </c>
      <c r="G1158" s="2">
        <v>87.45</v>
      </c>
      <c r="H1158" s="4">
        <v>6</v>
      </c>
      <c r="I1158" s="2">
        <v>26.235000000000003</v>
      </c>
      <c r="J1158" s="2">
        <v>550.93499999999995</v>
      </c>
      <c r="K1158" s="12">
        <v>43513</v>
      </c>
      <c r="L1158" s="5">
        <v>0.61111111111111105</v>
      </c>
      <c r="M1158" t="s">
        <v>32</v>
      </c>
      <c r="N1158" s="2">
        <v>524.70000000000005</v>
      </c>
      <c r="O1158" s="2">
        <v>26.234999999999999</v>
      </c>
      <c r="P1158" s="3">
        <v>8.8000000000000007</v>
      </c>
      <c r="Q1158" s="4">
        <f>MONTH(Tabla1[[#This Row],[Fecha]])</f>
        <v>2</v>
      </c>
    </row>
    <row r="1159" spans="1:17" x14ac:dyDescent="0.25">
      <c r="A1159" t="s">
        <v>1190</v>
      </c>
      <c r="B1159" t="s">
        <v>17</v>
      </c>
      <c r="C1159" t="s">
        <v>18</v>
      </c>
      <c r="D1159" t="s">
        <v>19</v>
      </c>
      <c r="E1159" t="s">
        <v>20</v>
      </c>
      <c r="F1159" t="s">
        <v>31</v>
      </c>
      <c r="G1159" s="2">
        <v>94.88</v>
      </c>
      <c r="H1159" s="4">
        <v>7</v>
      </c>
      <c r="I1159" s="2">
        <v>33.207999999999998</v>
      </c>
      <c r="J1159" s="2">
        <v>697.36800000000005</v>
      </c>
      <c r="K1159" s="12">
        <v>43499</v>
      </c>
      <c r="L1159" s="5">
        <v>0.60972222222222217</v>
      </c>
      <c r="M1159" t="s">
        <v>28</v>
      </c>
      <c r="N1159" s="2">
        <v>664.16</v>
      </c>
      <c r="O1159" s="2">
        <v>33.207999999999998</v>
      </c>
      <c r="P1159" s="3">
        <v>4.2</v>
      </c>
      <c r="Q1159" s="4">
        <f>MONTH(Tabla1[[#This Row],[Fecha]])</f>
        <v>2</v>
      </c>
    </row>
    <row r="1160" spans="1:17" x14ac:dyDescent="0.25">
      <c r="A1160" t="s">
        <v>1191</v>
      </c>
      <c r="B1160" t="s">
        <v>24</v>
      </c>
      <c r="C1160" t="s">
        <v>25</v>
      </c>
      <c r="D1160" t="s">
        <v>26</v>
      </c>
      <c r="E1160" t="s">
        <v>20</v>
      </c>
      <c r="F1160" t="s">
        <v>21</v>
      </c>
      <c r="G1160" s="2">
        <v>39.42</v>
      </c>
      <c r="H1160" s="4">
        <v>1</v>
      </c>
      <c r="I1160" s="2">
        <v>1.9710000000000001</v>
      </c>
      <c r="J1160" s="2">
        <v>41.390999999999998</v>
      </c>
      <c r="K1160" s="12">
        <v>43483</v>
      </c>
      <c r="L1160" s="5">
        <v>0.63055555555555554</v>
      </c>
      <c r="M1160" t="s">
        <v>28</v>
      </c>
      <c r="N1160" s="2">
        <v>39.42</v>
      </c>
      <c r="O1160" s="2">
        <v>1.9710000000000001</v>
      </c>
      <c r="P1160" s="3">
        <v>8.4</v>
      </c>
      <c r="Q1160" s="4">
        <f>MONTH(Tabla1[[#This Row],[Fecha]])</f>
        <v>1</v>
      </c>
    </row>
    <row r="1161" spans="1:17" x14ac:dyDescent="0.25">
      <c r="A1161" t="s">
        <v>1192</v>
      </c>
      <c r="B1161" t="s">
        <v>24</v>
      </c>
      <c r="C1161" t="s">
        <v>25</v>
      </c>
      <c r="D1161" t="s">
        <v>19</v>
      </c>
      <c r="E1161" t="s">
        <v>30</v>
      </c>
      <c r="F1161" t="s">
        <v>27</v>
      </c>
      <c r="G1161" s="2">
        <v>74.790000000000006</v>
      </c>
      <c r="H1161" s="4">
        <v>5</v>
      </c>
      <c r="I1161" s="2">
        <v>18.697500000000002</v>
      </c>
      <c r="J1161" s="2">
        <v>392.64749999999998</v>
      </c>
      <c r="K1161" s="12">
        <v>43475</v>
      </c>
      <c r="L1161" s="5">
        <v>0.48194444444444445</v>
      </c>
      <c r="M1161" t="s">
        <v>28</v>
      </c>
      <c r="N1161" s="2">
        <v>373.95</v>
      </c>
      <c r="O1161" s="2">
        <v>18.697500000000002</v>
      </c>
      <c r="P1161" s="3">
        <v>4.9000000000000004</v>
      </c>
      <c r="Q1161" s="4">
        <f>MONTH(Tabla1[[#This Row],[Fecha]])</f>
        <v>1</v>
      </c>
    </row>
    <row r="1162" spans="1:17" x14ac:dyDescent="0.25">
      <c r="A1162" t="s">
        <v>1193</v>
      </c>
      <c r="B1162" t="s">
        <v>41</v>
      </c>
      <c r="C1162" t="s">
        <v>42</v>
      </c>
      <c r="D1162" t="s">
        <v>26</v>
      </c>
      <c r="E1162" t="s">
        <v>20</v>
      </c>
      <c r="F1162" t="s">
        <v>31</v>
      </c>
      <c r="G1162" s="2">
        <v>16.37</v>
      </c>
      <c r="H1162" s="4">
        <v>6</v>
      </c>
      <c r="I1162" s="2">
        <v>4.9110000000000005</v>
      </c>
      <c r="J1162" s="2">
        <v>103.131</v>
      </c>
      <c r="K1162" s="12">
        <v>43504</v>
      </c>
      <c r="L1162" s="5">
        <v>0.45694444444444443</v>
      </c>
      <c r="M1162" t="s">
        <v>28</v>
      </c>
      <c r="N1162" s="2">
        <v>98.22</v>
      </c>
      <c r="O1162" s="2">
        <v>4.9109999999999996</v>
      </c>
      <c r="P1162" s="3">
        <v>7</v>
      </c>
      <c r="Q1162" s="4">
        <f>MONTH(Tabla1[[#This Row],[Fecha]])</f>
        <v>2</v>
      </c>
    </row>
    <row r="1163" spans="1:17" x14ac:dyDescent="0.25">
      <c r="A1163" t="s">
        <v>1194</v>
      </c>
      <c r="B1163" t="s">
        <v>17</v>
      </c>
      <c r="C1163" t="s">
        <v>18</v>
      </c>
      <c r="D1163" t="s">
        <v>19</v>
      </c>
      <c r="E1163" t="s">
        <v>30</v>
      </c>
      <c r="F1163" t="s">
        <v>31</v>
      </c>
      <c r="G1163" s="2">
        <v>44.34</v>
      </c>
      <c r="H1163" s="4">
        <v>2</v>
      </c>
      <c r="I1163" s="2">
        <v>4.4340000000000002</v>
      </c>
      <c r="J1163" s="2">
        <v>93.114000000000004</v>
      </c>
      <c r="K1163" s="12">
        <v>43551</v>
      </c>
      <c r="L1163" s="5">
        <v>0.47638888888888892</v>
      </c>
      <c r="M1163" t="s">
        <v>28</v>
      </c>
      <c r="N1163" s="2">
        <v>88.68</v>
      </c>
      <c r="O1163" s="2">
        <v>4.4340000000000002</v>
      </c>
      <c r="P1163" s="3">
        <v>5.8</v>
      </c>
      <c r="Q1163" s="4">
        <f>MONTH(Tabla1[[#This Row],[Fecha]])</f>
        <v>3</v>
      </c>
    </row>
    <row r="1164" spans="1:17" x14ac:dyDescent="0.25">
      <c r="A1164" t="s">
        <v>1195</v>
      </c>
      <c r="B1164" t="s">
        <v>24</v>
      </c>
      <c r="C1164" t="s">
        <v>25</v>
      </c>
      <c r="D1164" t="s">
        <v>26</v>
      </c>
      <c r="E1164" t="s">
        <v>30</v>
      </c>
      <c r="F1164" t="s">
        <v>27</v>
      </c>
      <c r="G1164" s="2">
        <v>84.07</v>
      </c>
      <c r="H1164" s="4">
        <v>4</v>
      </c>
      <c r="I1164" s="2">
        <v>16.814</v>
      </c>
      <c r="J1164" s="2">
        <v>353.09399999999999</v>
      </c>
      <c r="K1164" s="12">
        <v>43531</v>
      </c>
      <c r="L1164" s="5">
        <v>0.70416666666666661</v>
      </c>
      <c r="M1164" t="s">
        <v>22</v>
      </c>
      <c r="N1164" s="2">
        <v>336.28</v>
      </c>
      <c r="O1164" s="2">
        <v>16.814</v>
      </c>
      <c r="P1164" s="3">
        <v>4.4000000000000004</v>
      </c>
      <c r="Q1164" s="4">
        <f>MONTH(Tabla1[[#This Row],[Fecha]])</f>
        <v>3</v>
      </c>
    </row>
    <row r="1165" spans="1:17" x14ac:dyDescent="0.25">
      <c r="A1165" t="s">
        <v>1196</v>
      </c>
      <c r="B1165" t="s">
        <v>24</v>
      </c>
      <c r="C1165" t="s">
        <v>25</v>
      </c>
      <c r="D1165" t="s">
        <v>19</v>
      </c>
      <c r="E1165" t="s">
        <v>20</v>
      </c>
      <c r="F1165" t="s">
        <v>21</v>
      </c>
      <c r="G1165" s="2">
        <v>68.599999999999994</v>
      </c>
      <c r="H1165" s="4">
        <v>10</v>
      </c>
      <c r="I1165" s="2">
        <v>34.300000000000004</v>
      </c>
      <c r="J1165" s="2">
        <v>720.3</v>
      </c>
      <c r="K1165" s="12">
        <v>43501</v>
      </c>
      <c r="L1165" s="5">
        <v>0.83124999999999993</v>
      </c>
      <c r="M1165" t="s">
        <v>28</v>
      </c>
      <c r="N1165" s="2">
        <v>686</v>
      </c>
      <c r="O1165" s="2">
        <v>34.299999999999997</v>
      </c>
      <c r="P1165" s="3">
        <v>9.1</v>
      </c>
      <c r="Q1165" s="4">
        <f>MONTH(Tabla1[[#This Row],[Fecha]])</f>
        <v>2</v>
      </c>
    </row>
    <row r="1166" spans="1:17" x14ac:dyDescent="0.25">
      <c r="A1166" t="s">
        <v>1197</v>
      </c>
      <c r="B1166" t="s">
        <v>24</v>
      </c>
      <c r="C1166" t="s">
        <v>25</v>
      </c>
      <c r="D1166" t="s">
        <v>26</v>
      </c>
      <c r="E1166" t="s">
        <v>30</v>
      </c>
      <c r="F1166" t="s">
        <v>27</v>
      </c>
      <c r="G1166" s="2">
        <v>83.08</v>
      </c>
      <c r="H1166" s="4">
        <v>1</v>
      </c>
      <c r="I1166" s="2">
        <v>4.1539999999999999</v>
      </c>
      <c r="J1166" s="2">
        <v>87.233999999999995</v>
      </c>
      <c r="K1166" s="12">
        <v>43488</v>
      </c>
      <c r="L1166" s="5">
        <v>0.71944444444444444</v>
      </c>
      <c r="M1166" t="s">
        <v>22</v>
      </c>
      <c r="N1166" s="2">
        <v>83.08</v>
      </c>
      <c r="O1166" s="2">
        <v>4.1539999999999999</v>
      </c>
      <c r="P1166" s="3">
        <v>6.4</v>
      </c>
      <c r="Q1166" s="4">
        <f>MONTH(Tabla1[[#This Row],[Fecha]])</f>
        <v>1</v>
      </c>
    </row>
    <row r="1167" spans="1:17" x14ac:dyDescent="0.25">
      <c r="A1167" t="s">
        <v>1198</v>
      </c>
      <c r="B1167" t="s">
        <v>17</v>
      </c>
      <c r="C1167" t="s">
        <v>18</v>
      </c>
      <c r="D1167" t="s">
        <v>26</v>
      </c>
      <c r="E1167" t="s">
        <v>20</v>
      </c>
      <c r="F1167" t="s">
        <v>27</v>
      </c>
      <c r="G1167" s="2">
        <v>46.61</v>
      </c>
      <c r="H1167" s="4">
        <v>2</v>
      </c>
      <c r="I1167" s="2">
        <v>4.6610000000000005</v>
      </c>
      <c r="J1167" s="2">
        <v>97.881</v>
      </c>
      <c r="K1167" s="12">
        <v>43522</v>
      </c>
      <c r="L1167" s="5">
        <v>0.51944444444444449</v>
      </c>
      <c r="M1167" t="s">
        <v>32</v>
      </c>
      <c r="N1167" s="2">
        <v>93.22</v>
      </c>
      <c r="O1167" s="2">
        <v>4.6609999999999996</v>
      </c>
      <c r="P1167" s="3">
        <v>6.6</v>
      </c>
      <c r="Q1167" s="4">
        <f>MONTH(Tabla1[[#This Row],[Fecha]])</f>
        <v>2</v>
      </c>
    </row>
    <row r="1168" spans="1:17" x14ac:dyDescent="0.25">
      <c r="A1168" t="s">
        <v>1199</v>
      </c>
      <c r="B1168" t="s">
        <v>17</v>
      </c>
      <c r="C1168" t="s">
        <v>18</v>
      </c>
      <c r="D1168" t="s">
        <v>26</v>
      </c>
      <c r="E1168" t="s">
        <v>20</v>
      </c>
      <c r="F1168" t="s">
        <v>35</v>
      </c>
      <c r="G1168" s="2">
        <v>12.34</v>
      </c>
      <c r="H1168" s="4">
        <v>7</v>
      </c>
      <c r="I1168" s="2">
        <v>4.319</v>
      </c>
      <c r="J1168" s="2">
        <v>90.698999999999998</v>
      </c>
      <c r="K1168" s="12">
        <v>43528</v>
      </c>
      <c r="L1168" s="5">
        <v>0.47152777777777777</v>
      </c>
      <c r="M1168" t="s">
        <v>32</v>
      </c>
      <c r="N1168" s="2">
        <v>86.38</v>
      </c>
      <c r="O1168" s="2">
        <v>4.319</v>
      </c>
      <c r="P1168" s="3">
        <v>6.7</v>
      </c>
      <c r="Q1168" s="4">
        <f>MONTH(Tabla1[[#This Row],[Fecha]])</f>
        <v>3</v>
      </c>
    </row>
    <row r="1169" spans="1:17" x14ac:dyDescent="0.25">
      <c r="A1169" t="s">
        <v>1200</v>
      </c>
      <c r="B1169" t="s">
        <v>41</v>
      </c>
      <c r="C1169" t="s">
        <v>42</v>
      </c>
      <c r="D1169" t="s">
        <v>19</v>
      </c>
      <c r="E1169" t="s">
        <v>20</v>
      </c>
      <c r="F1169" t="s">
        <v>35</v>
      </c>
      <c r="G1169" s="2">
        <v>90.74</v>
      </c>
      <c r="H1169" s="4">
        <v>7</v>
      </c>
      <c r="I1169" s="2">
        <v>31.759</v>
      </c>
      <c r="J1169" s="2">
        <v>666.93899999999996</v>
      </c>
      <c r="K1169" s="12">
        <v>43481</v>
      </c>
      <c r="L1169" s="5">
        <v>0.75208333333333333</v>
      </c>
      <c r="M1169" t="s">
        <v>32</v>
      </c>
      <c r="N1169" s="2">
        <v>635.17999999999995</v>
      </c>
      <c r="O1169" s="2">
        <v>31.759</v>
      </c>
      <c r="P1169" s="3">
        <v>6.2</v>
      </c>
      <c r="Q1169" s="4">
        <f>MONTH(Tabla1[[#This Row],[Fecha]])</f>
        <v>1</v>
      </c>
    </row>
    <row r="1170" spans="1:17" x14ac:dyDescent="0.25">
      <c r="A1170" t="s">
        <v>1201</v>
      </c>
      <c r="B1170" t="s">
        <v>17</v>
      </c>
      <c r="C1170" t="s">
        <v>18</v>
      </c>
      <c r="D1170" t="s">
        <v>26</v>
      </c>
      <c r="E1170" t="s">
        <v>20</v>
      </c>
      <c r="F1170" t="s">
        <v>43</v>
      </c>
      <c r="G1170" s="2">
        <v>55.39</v>
      </c>
      <c r="H1170" s="4">
        <v>4</v>
      </c>
      <c r="I1170" s="2">
        <v>11.078000000000001</v>
      </c>
      <c r="J1170" s="2">
        <v>232.63800000000001</v>
      </c>
      <c r="K1170" s="12">
        <v>43549</v>
      </c>
      <c r="L1170" s="5">
        <v>0.6381944444444444</v>
      </c>
      <c r="M1170" t="s">
        <v>22</v>
      </c>
      <c r="N1170" s="2">
        <v>221.56</v>
      </c>
      <c r="O1170" s="2">
        <v>11.077999999999999</v>
      </c>
      <c r="P1170" s="3">
        <v>8</v>
      </c>
      <c r="Q1170" s="4">
        <f>MONTH(Tabla1[[#This Row],[Fecha]])</f>
        <v>3</v>
      </c>
    </row>
    <row r="1171" spans="1:17" x14ac:dyDescent="0.25">
      <c r="A1171" t="s">
        <v>1202</v>
      </c>
      <c r="B1171" t="s">
        <v>17</v>
      </c>
      <c r="C1171" t="s">
        <v>18</v>
      </c>
      <c r="D1171" t="s">
        <v>26</v>
      </c>
      <c r="E1171" t="s">
        <v>30</v>
      </c>
      <c r="F1171" t="s">
        <v>43</v>
      </c>
      <c r="G1171" s="2">
        <v>11.53</v>
      </c>
      <c r="H1171" s="4">
        <v>7</v>
      </c>
      <c r="I1171" s="2">
        <v>4.0354999999999999</v>
      </c>
      <c r="J1171" s="2">
        <v>84.745500000000007</v>
      </c>
      <c r="K1171" s="12">
        <v>43493</v>
      </c>
      <c r="L1171" s="5">
        <v>0.73263888888888884</v>
      </c>
      <c r="M1171" t="s">
        <v>28</v>
      </c>
      <c r="N1171" s="2">
        <v>80.709999999999994</v>
      </c>
      <c r="O1171" s="2">
        <v>4.0354999999999999</v>
      </c>
      <c r="P1171" s="3">
        <v>8.1</v>
      </c>
      <c r="Q1171" s="4">
        <f>MONTH(Tabla1[[#This Row],[Fecha]])</f>
        <v>1</v>
      </c>
    </row>
    <row r="1172" spans="1:17" x14ac:dyDescent="0.25">
      <c r="A1172" t="s">
        <v>1203</v>
      </c>
      <c r="B1172" t="s">
        <v>24</v>
      </c>
      <c r="C1172" t="s">
        <v>25</v>
      </c>
      <c r="D1172" t="s">
        <v>26</v>
      </c>
      <c r="E1172" t="s">
        <v>30</v>
      </c>
      <c r="F1172" t="s">
        <v>27</v>
      </c>
      <c r="G1172" s="2">
        <v>96.37</v>
      </c>
      <c r="H1172" s="4">
        <v>7</v>
      </c>
      <c r="I1172" s="2">
        <v>33.729500000000002</v>
      </c>
      <c r="J1172" s="2">
        <v>708.31949999999995</v>
      </c>
      <c r="K1172" s="12">
        <v>43474</v>
      </c>
      <c r="L1172" s="5">
        <v>0.4861111111111111</v>
      </c>
      <c r="M1172" t="s">
        <v>28</v>
      </c>
      <c r="N1172" s="2">
        <v>674.59</v>
      </c>
      <c r="O1172" s="2">
        <v>33.729500000000002</v>
      </c>
      <c r="P1172" s="3">
        <v>6</v>
      </c>
      <c r="Q1172" s="4">
        <f>MONTH(Tabla1[[#This Row],[Fecha]])</f>
        <v>1</v>
      </c>
    </row>
    <row r="1173" spans="1:17" x14ac:dyDescent="0.25">
      <c r="A1173" t="s">
        <v>1204</v>
      </c>
      <c r="B1173" t="s">
        <v>17</v>
      </c>
      <c r="C1173" t="s">
        <v>18</v>
      </c>
      <c r="D1173" t="s">
        <v>26</v>
      </c>
      <c r="E1173" t="s">
        <v>20</v>
      </c>
      <c r="F1173" t="s">
        <v>35</v>
      </c>
      <c r="G1173" s="2">
        <v>32.25</v>
      </c>
      <c r="H1173" s="4">
        <v>5</v>
      </c>
      <c r="I1173" s="2">
        <v>8.0625</v>
      </c>
      <c r="J1173" s="2">
        <v>169.3125</v>
      </c>
      <c r="K1173" s="12">
        <v>43492</v>
      </c>
      <c r="L1173" s="5">
        <v>0.55972222222222223</v>
      </c>
      <c r="M1173" t="s">
        <v>28</v>
      </c>
      <c r="N1173" s="2">
        <v>161.25</v>
      </c>
      <c r="O1173" s="2">
        <v>8.0625</v>
      </c>
      <c r="P1173" s="3">
        <v>9</v>
      </c>
      <c r="Q1173" s="4">
        <f>MONTH(Tabla1[[#This Row],[Fecha]])</f>
        <v>1</v>
      </c>
    </row>
    <row r="1174" spans="1:17" x14ac:dyDescent="0.25">
      <c r="A1174" t="s">
        <v>1205</v>
      </c>
      <c r="B1174" t="s">
        <v>41</v>
      </c>
      <c r="C1174" t="s">
        <v>42</v>
      </c>
      <c r="D1174" t="s">
        <v>26</v>
      </c>
      <c r="E1174" t="s">
        <v>20</v>
      </c>
      <c r="F1174" t="s">
        <v>31</v>
      </c>
      <c r="G1174" s="2">
        <v>77.040000000000006</v>
      </c>
      <c r="H1174" s="4">
        <v>3</v>
      </c>
      <c r="I1174" s="2">
        <v>11.556000000000001</v>
      </c>
      <c r="J1174" s="2">
        <v>242.67599999999999</v>
      </c>
      <c r="K1174" s="12">
        <v>43507</v>
      </c>
      <c r="L1174" s="5">
        <v>0.44375000000000003</v>
      </c>
      <c r="M1174" t="s">
        <v>32</v>
      </c>
      <c r="N1174" s="2">
        <v>231.12</v>
      </c>
      <c r="O1174" s="2">
        <v>11.555999999999999</v>
      </c>
      <c r="P1174" s="3">
        <v>7.2</v>
      </c>
      <c r="Q1174" s="4">
        <f>MONTH(Tabla1[[#This Row],[Fecha]])</f>
        <v>2</v>
      </c>
    </row>
    <row r="1175" spans="1:17" x14ac:dyDescent="0.25">
      <c r="A1175" t="s">
        <v>1206</v>
      </c>
      <c r="B1175" t="s">
        <v>41</v>
      </c>
      <c r="C1175" t="s">
        <v>42</v>
      </c>
      <c r="D1175" t="s">
        <v>26</v>
      </c>
      <c r="E1175" t="s">
        <v>30</v>
      </c>
      <c r="F1175" t="s">
        <v>31</v>
      </c>
      <c r="G1175" s="2">
        <v>31.75</v>
      </c>
      <c r="H1175" s="4">
        <v>4</v>
      </c>
      <c r="I1175" s="2">
        <v>6.3500000000000005</v>
      </c>
      <c r="J1175" s="2">
        <v>133.35</v>
      </c>
      <c r="K1175" s="12">
        <v>43504</v>
      </c>
      <c r="L1175" s="5">
        <v>0.6430555555555556</v>
      </c>
      <c r="M1175" t="s">
        <v>28</v>
      </c>
      <c r="N1175" s="2">
        <v>127</v>
      </c>
      <c r="O1175" s="2">
        <v>6.35</v>
      </c>
      <c r="P1175" s="3">
        <v>8.6</v>
      </c>
      <c r="Q1175" s="4">
        <f>MONTH(Tabla1[[#This Row],[Fecha]])</f>
        <v>2</v>
      </c>
    </row>
    <row r="1176" spans="1:17" x14ac:dyDescent="0.25">
      <c r="A1176" t="s">
        <v>1207</v>
      </c>
      <c r="B1176" t="s">
        <v>41</v>
      </c>
      <c r="C1176" t="s">
        <v>42</v>
      </c>
      <c r="D1176" t="s">
        <v>26</v>
      </c>
      <c r="E1176" t="s">
        <v>20</v>
      </c>
      <c r="F1176" t="s">
        <v>35</v>
      </c>
      <c r="G1176" s="2">
        <v>76.599999999999994</v>
      </c>
      <c r="H1176" s="4">
        <v>10</v>
      </c>
      <c r="I1176" s="2">
        <v>38.300000000000004</v>
      </c>
      <c r="J1176" s="2">
        <v>804.3</v>
      </c>
      <c r="K1176" s="12">
        <v>43489</v>
      </c>
      <c r="L1176" s="5">
        <v>0.75694444444444453</v>
      </c>
      <c r="M1176" t="s">
        <v>22</v>
      </c>
      <c r="N1176" s="2">
        <v>766</v>
      </c>
      <c r="O1176" s="2">
        <v>38.299999999999997</v>
      </c>
      <c r="P1176" s="3">
        <v>6</v>
      </c>
      <c r="Q1176" s="4">
        <f>MONTH(Tabla1[[#This Row],[Fecha]])</f>
        <v>1</v>
      </c>
    </row>
    <row r="1177" spans="1:17" x14ac:dyDescent="0.25">
      <c r="A1177" t="s">
        <v>1208</v>
      </c>
      <c r="B1177" t="s">
        <v>41</v>
      </c>
      <c r="C1177" t="s">
        <v>42</v>
      </c>
      <c r="D1177" t="s">
        <v>26</v>
      </c>
      <c r="E1177" t="s">
        <v>30</v>
      </c>
      <c r="F1177" t="s">
        <v>45</v>
      </c>
      <c r="G1177" s="2">
        <v>94.13</v>
      </c>
      <c r="H1177" s="4">
        <v>5</v>
      </c>
      <c r="I1177" s="2">
        <v>23.532499999999999</v>
      </c>
      <c r="J1177" s="2">
        <v>494.1825</v>
      </c>
      <c r="K1177" s="12">
        <v>43521</v>
      </c>
      <c r="L1177" s="5">
        <v>0.81874999999999998</v>
      </c>
      <c r="M1177" t="s">
        <v>32</v>
      </c>
      <c r="N1177" s="2">
        <v>470.65</v>
      </c>
      <c r="O1177" s="2">
        <v>23.532499999999999</v>
      </c>
      <c r="P1177" s="3">
        <v>4.8</v>
      </c>
      <c r="Q1177" s="4">
        <f>MONTH(Tabla1[[#This Row],[Fecha]])</f>
        <v>2</v>
      </c>
    </row>
    <row r="1178" spans="1:17" x14ac:dyDescent="0.25">
      <c r="A1178" t="s">
        <v>1209</v>
      </c>
      <c r="B1178" t="s">
        <v>24</v>
      </c>
      <c r="C1178" t="s">
        <v>25</v>
      </c>
      <c r="D1178" t="s">
        <v>19</v>
      </c>
      <c r="E1178" t="s">
        <v>20</v>
      </c>
      <c r="F1178" t="s">
        <v>43</v>
      </c>
      <c r="G1178" s="2">
        <v>49.79</v>
      </c>
      <c r="H1178" s="4">
        <v>4</v>
      </c>
      <c r="I1178" s="2">
        <v>9.9580000000000002</v>
      </c>
      <c r="J1178" s="2">
        <v>209.11799999999999</v>
      </c>
      <c r="K1178" s="12">
        <v>43552</v>
      </c>
      <c r="L1178" s="5">
        <v>0.8027777777777777</v>
      </c>
      <c r="M1178" t="s">
        <v>32</v>
      </c>
      <c r="N1178" s="2">
        <v>199.16</v>
      </c>
      <c r="O1178" s="2">
        <v>9.9580000000000002</v>
      </c>
      <c r="P1178" s="3">
        <v>6.4</v>
      </c>
      <c r="Q1178" s="4">
        <f>MONTH(Tabla1[[#This Row],[Fecha]])</f>
        <v>3</v>
      </c>
    </row>
    <row r="1179" spans="1:17" x14ac:dyDescent="0.25">
      <c r="A1179" t="s">
        <v>1210</v>
      </c>
      <c r="B1179" t="s">
        <v>24</v>
      </c>
      <c r="C1179" t="s">
        <v>25</v>
      </c>
      <c r="D1179" t="s">
        <v>26</v>
      </c>
      <c r="E1179" t="s">
        <v>20</v>
      </c>
      <c r="F1179" t="s">
        <v>21</v>
      </c>
      <c r="G1179" s="2">
        <v>20.38</v>
      </c>
      <c r="H1179" s="4">
        <v>5</v>
      </c>
      <c r="I1179" s="2">
        <v>5.0949999999999998</v>
      </c>
      <c r="J1179" s="2">
        <v>106.995</v>
      </c>
      <c r="K1179" s="12">
        <v>43487</v>
      </c>
      <c r="L1179" s="5">
        <v>0.78888888888888886</v>
      </c>
      <c r="M1179" t="s">
        <v>28</v>
      </c>
      <c r="N1179" s="2">
        <v>101.9</v>
      </c>
      <c r="O1179" s="2">
        <v>5.0949999999999998</v>
      </c>
      <c r="P1179" s="3">
        <v>6</v>
      </c>
      <c r="Q1179" s="4">
        <f>MONTH(Tabla1[[#This Row],[Fecha]])</f>
        <v>1</v>
      </c>
    </row>
    <row r="1180" spans="1:17" x14ac:dyDescent="0.25">
      <c r="A1180" t="s">
        <v>1211</v>
      </c>
      <c r="B1180" t="s">
        <v>17</v>
      </c>
      <c r="C1180" t="s">
        <v>18</v>
      </c>
      <c r="D1180" t="s">
        <v>19</v>
      </c>
      <c r="E1180" t="s">
        <v>20</v>
      </c>
      <c r="F1180" t="s">
        <v>35</v>
      </c>
      <c r="G1180" s="2">
        <v>27.93</v>
      </c>
      <c r="H1180" s="4">
        <v>5</v>
      </c>
      <c r="I1180" s="2">
        <v>6.9825000000000008</v>
      </c>
      <c r="J1180" s="2">
        <v>146.63249999999999</v>
      </c>
      <c r="K1180" s="12">
        <v>43494</v>
      </c>
      <c r="L1180" s="5">
        <v>0.65833333333333333</v>
      </c>
      <c r="M1180" t="s">
        <v>28</v>
      </c>
      <c r="N1180" s="2">
        <v>139.65</v>
      </c>
      <c r="O1180" s="2">
        <v>6.9824999999999999</v>
      </c>
      <c r="P1180" s="3">
        <v>5.9</v>
      </c>
      <c r="Q1180" s="4">
        <f>MONTH(Tabla1[[#This Row],[Fecha]])</f>
        <v>1</v>
      </c>
    </row>
    <row r="1181" spans="1:17" x14ac:dyDescent="0.25">
      <c r="A1181" t="s">
        <v>1212</v>
      </c>
      <c r="B1181" t="s">
        <v>17</v>
      </c>
      <c r="C1181" t="s">
        <v>18</v>
      </c>
      <c r="D1181" t="s">
        <v>26</v>
      </c>
      <c r="E1181" t="s">
        <v>30</v>
      </c>
      <c r="F1181" t="s">
        <v>21</v>
      </c>
      <c r="G1181" s="2">
        <v>25.43</v>
      </c>
      <c r="H1181" s="4">
        <v>6</v>
      </c>
      <c r="I1181" s="2">
        <v>7.6289999999999996</v>
      </c>
      <c r="J1181" s="2">
        <v>160.209</v>
      </c>
      <c r="K1181" s="12">
        <v>43508</v>
      </c>
      <c r="L1181" s="5">
        <v>0.79236111111111107</v>
      </c>
      <c r="M1181" t="s">
        <v>22</v>
      </c>
      <c r="N1181" s="2">
        <v>152.58000000000001</v>
      </c>
      <c r="O1181" s="2">
        <v>7.6289999999999996</v>
      </c>
      <c r="P1181" s="3">
        <v>7</v>
      </c>
      <c r="Q1181" s="4">
        <f>MONTH(Tabla1[[#This Row],[Fecha]])</f>
        <v>2</v>
      </c>
    </row>
    <row r="1182" spans="1:17" x14ac:dyDescent="0.25">
      <c r="A1182" t="s">
        <v>1213</v>
      </c>
      <c r="B1182" t="s">
        <v>41</v>
      </c>
      <c r="C1182" t="s">
        <v>42</v>
      </c>
      <c r="D1182" t="s">
        <v>19</v>
      </c>
      <c r="E1182" t="s">
        <v>20</v>
      </c>
      <c r="F1182" t="s">
        <v>31</v>
      </c>
      <c r="G1182" s="2">
        <v>77.680000000000007</v>
      </c>
      <c r="H1182" s="4">
        <v>9</v>
      </c>
      <c r="I1182" s="2">
        <v>34.95600000000001</v>
      </c>
      <c r="J1182" s="2">
        <v>734.07600000000002</v>
      </c>
      <c r="K1182" s="12">
        <v>43500</v>
      </c>
      <c r="L1182" s="5">
        <v>0.55625000000000002</v>
      </c>
      <c r="M1182" t="s">
        <v>22</v>
      </c>
      <c r="N1182" s="2">
        <v>699.12</v>
      </c>
      <c r="O1182" s="2">
        <v>34.956000000000003</v>
      </c>
      <c r="P1182" s="3">
        <v>9.8000000000000007</v>
      </c>
      <c r="Q1182" s="4">
        <f>MONTH(Tabla1[[#This Row],[Fecha]])</f>
        <v>2</v>
      </c>
    </row>
    <row r="1183" spans="1:17" x14ac:dyDescent="0.25">
      <c r="A1183" t="s">
        <v>1214</v>
      </c>
      <c r="B1183" t="s">
        <v>41</v>
      </c>
      <c r="C1183" t="s">
        <v>42</v>
      </c>
      <c r="D1183" t="s">
        <v>19</v>
      </c>
      <c r="E1183" t="s">
        <v>30</v>
      </c>
      <c r="F1183" t="s">
        <v>45</v>
      </c>
      <c r="G1183" s="2">
        <v>93.22</v>
      </c>
      <c r="H1183" s="4">
        <v>3</v>
      </c>
      <c r="I1183" s="2">
        <v>13.982999999999999</v>
      </c>
      <c r="J1183" s="2">
        <v>293.64299999999997</v>
      </c>
      <c r="K1183" s="12">
        <v>43489</v>
      </c>
      <c r="L1183" s="5">
        <v>0.48958333333333331</v>
      </c>
      <c r="M1183" t="s">
        <v>28</v>
      </c>
      <c r="N1183" s="2">
        <v>279.66000000000003</v>
      </c>
      <c r="O1183" s="2">
        <v>13.983000000000001</v>
      </c>
      <c r="P1183" s="3">
        <v>7.2</v>
      </c>
      <c r="Q1183" s="4">
        <f>MONTH(Tabla1[[#This Row],[Fecha]])</f>
        <v>1</v>
      </c>
    </row>
    <row r="1184" spans="1:17" x14ac:dyDescent="0.25">
      <c r="A1184" t="s">
        <v>1215</v>
      </c>
      <c r="B1184" t="s">
        <v>41</v>
      </c>
      <c r="C1184" t="s">
        <v>42</v>
      </c>
      <c r="D1184" t="s">
        <v>19</v>
      </c>
      <c r="E1184" t="s">
        <v>30</v>
      </c>
      <c r="F1184" t="s">
        <v>27</v>
      </c>
      <c r="G1184" s="2">
        <v>52.89</v>
      </c>
      <c r="H1184" s="4">
        <v>6</v>
      </c>
      <c r="I1184" s="2">
        <v>15.867000000000003</v>
      </c>
      <c r="J1184" s="2">
        <v>333.20699999999999</v>
      </c>
      <c r="K1184" s="12">
        <v>43484</v>
      </c>
      <c r="L1184" s="5">
        <v>0.7319444444444444</v>
      </c>
      <c r="M1184" t="s">
        <v>32</v>
      </c>
      <c r="N1184" s="2">
        <v>317.33999999999997</v>
      </c>
      <c r="O1184" s="2">
        <v>15.867000000000001</v>
      </c>
      <c r="P1184" s="3">
        <v>9.8000000000000007</v>
      </c>
      <c r="Q1184" s="4">
        <f>MONTH(Tabla1[[#This Row],[Fecha]])</f>
        <v>1</v>
      </c>
    </row>
    <row r="1185" spans="1:17" x14ac:dyDescent="0.25">
      <c r="A1185" t="s">
        <v>1216</v>
      </c>
      <c r="B1185" t="s">
        <v>24</v>
      </c>
      <c r="C1185" t="s">
        <v>25</v>
      </c>
      <c r="D1185" t="s">
        <v>19</v>
      </c>
      <c r="E1185" t="s">
        <v>30</v>
      </c>
      <c r="F1185" t="s">
        <v>21</v>
      </c>
      <c r="G1185" s="2">
        <v>81.95</v>
      </c>
      <c r="H1185" s="4">
        <v>10</v>
      </c>
      <c r="I1185" s="2">
        <v>40.975000000000001</v>
      </c>
      <c r="J1185" s="2">
        <v>860.47500000000002</v>
      </c>
      <c r="K1185" s="12">
        <v>43534</v>
      </c>
      <c r="L1185" s="5">
        <v>0.52708333333333335</v>
      </c>
      <c r="M1185" t="s">
        <v>32</v>
      </c>
      <c r="N1185" s="2">
        <v>819.5</v>
      </c>
      <c r="O1185" s="2">
        <v>40.975000000000001</v>
      </c>
      <c r="P1185" s="3">
        <v>6</v>
      </c>
      <c r="Q1185" s="4">
        <f>MONTH(Tabla1[[#This Row],[Fecha]])</f>
        <v>3</v>
      </c>
    </row>
    <row r="1186" spans="1:17" x14ac:dyDescent="0.25">
      <c r="A1186" t="s">
        <v>1217</v>
      </c>
      <c r="B1186" t="s">
        <v>24</v>
      </c>
      <c r="C1186" t="s">
        <v>25</v>
      </c>
      <c r="D1186" t="s">
        <v>19</v>
      </c>
      <c r="E1186" t="s">
        <v>30</v>
      </c>
      <c r="F1186" t="s">
        <v>27</v>
      </c>
      <c r="G1186" s="2">
        <v>81.97</v>
      </c>
      <c r="H1186" s="4">
        <v>10</v>
      </c>
      <c r="I1186" s="2">
        <v>40.985000000000007</v>
      </c>
      <c r="J1186" s="2">
        <v>860.68499999999995</v>
      </c>
      <c r="K1186" s="12">
        <v>43527</v>
      </c>
      <c r="L1186" s="5">
        <v>0.60416666666666663</v>
      </c>
      <c r="M1186" t="s">
        <v>28</v>
      </c>
      <c r="N1186" s="2">
        <v>819.7</v>
      </c>
      <c r="O1186" s="2">
        <v>40.984999999999999</v>
      </c>
      <c r="P1186" s="3">
        <v>9.1999999999999993</v>
      </c>
      <c r="Q1186" s="4">
        <f>MONTH(Tabla1[[#This Row],[Fecha]])</f>
        <v>3</v>
      </c>
    </row>
    <row r="1187" spans="1:17" x14ac:dyDescent="0.25">
      <c r="A1187" t="s">
        <v>1218</v>
      </c>
      <c r="B1187" t="s">
        <v>17</v>
      </c>
      <c r="C1187" t="s">
        <v>18</v>
      </c>
      <c r="D1187" t="s">
        <v>19</v>
      </c>
      <c r="E1187" t="s">
        <v>30</v>
      </c>
      <c r="F1187" t="s">
        <v>43</v>
      </c>
      <c r="G1187" s="2">
        <v>24.82</v>
      </c>
      <c r="H1187" s="4">
        <v>7</v>
      </c>
      <c r="I1187" s="2">
        <v>8.6870000000000012</v>
      </c>
      <c r="J1187" s="2">
        <v>182.42699999999999</v>
      </c>
      <c r="K1187" s="12">
        <v>43512</v>
      </c>
      <c r="L1187" s="5">
        <v>0.43958333333333338</v>
      </c>
      <c r="M1187" t="s">
        <v>32</v>
      </c>
      <c r="N1187" s="2">
        <v>173.74</v>
      </c>
      <c r="O1187" s="2">
        <v>8.6869999999999994</v>
      </c>
      <c r="P1187" s="3">
        <v>7.1</v>
      </c>
      <c r="Q1187" s="4">
        <f>MONTH(Tabla1[[#This Row],[Fecha]])</f>
        <v>2</v>
      </c>
    </row>
    <row r="1188" spans="1:17" x14ac:dyDescent="0.25">
      <c r="A1188" t="s">
        <v>1219</v>
      </c>
      <c r="B1188" t="s">
        <v>17</v>
      </c>
      <c r="C1188" t="s">
        <v>18</v>
      </c>
      <c r="D1188" t="s">
        <v>19</v>
      </c>
      <c r="E1188" t="s">
        <v>20</v>
      </c>
      <c r="F1188" t="s">
        <v>35</v>
      </c>
      <c r="G1188" s="2">
        <v>22.01</v>
      </c>
      <c r="H1188" s="4">
        <v>4</v>
      </c>
      <c r="I1188" s="2">
        <v>4.4020000000000001</v>
      </c>
      <c r="J1188" s="2">
        <v>92.441999999999993</v>
      </c>
      <c r="K1188" s="12">
        <v>43494</v>
      </c>
      <c r="L1188" s="5">
        <v>0.76041666666666663</v>
      </c>
      <c r="M1188" t="s">
        <v>32</v>
      </c>
      <c r="N1188" s="2">
        <v>88.04</v>
      </c>
      <c r="O1188" s="2">
        <v>4.4020000000000001</v>
      </c>
      <c r="P1188" s="3">
        <v>6.6</v>
      </c>
      <c r="Q1188" s="4">
        <f>MONTH(Tabla1[[#This Row],[Fecha]])</f>
        <v>1</v>
      </c>
    </row>
    <row r="1189" spans="1:17" x14ac:dyDescent="0.25">
      <c r="A1189" t="s">
        <v>1220</v>
      </c>
      <c r="B1189" t="s">
        <v>24</v>
      </c>
      <c r="C1189" t="s">
        <v>25</v>
      </c>
      <c r="D1189" t="s">
        <v>19</v>
      </c>
      <c r="E1189" t="s">
        <v>20</v>
      </c>
      <c r="F1189" t="s">
        <v>45</v>
      </c>
      <c r="G1189" s="2">
        <v>82.63</v>
      </c>
      <c r="H1189" s="4">
        <v>10</v>
      </c>
      <c r="I1189" s="2">
        <v>41.314999999999998</v>
      </c>
      <c r="J1189" s="2">
        <v>867.61500000000001</v>
      </c>
      <c r="K1189" s="12">
        <v>43543</v>
      </c>
      <c r="L1189" s="5">
        <v>0.71388888888888891</v>
      </c>
      <c r="M1189" t="s">
        <v>22</v>
      </c>
      <c r="N1189" s="2">
        <v>826.3</v>
      </c>
      <c r="O1189" s="2">
        <v>41.314999999999998</v>
      </c>
      <c r="P1189" s="3">
        <v>7.9</v>
      </c>
      <c r="Q1189" s="4">
        <f>MONTH(Tabla1[[#This Row],[Fecha]])</f>
        <v>3</v>
      </c>
    </row>
    <row r="1190" spans="1:17" x14ac:dyDescent="0.25">
      <c r="A1190" t="s">
        <v>1221</v>
      </c>
      <c r="B1190" t="s">
        <v>24</v>
      </c>
      <c r="C1190" t="s">
        <v>25</v>
      </c>
      <c r="D1190" t="s">
        <v>19</v>
      </c>
      <c r="E1190" t="s">
        <v>30</v>
      </c>
      <c r="F1190" t="s">
        <v>31</v>
      </c>
      <c r="G1190" s="2">
        <v>85.72</v>
      </c>
      <c r="H1190" s="4">
        <v>3</v>
      </c>
      <c r="I1190" s="2">
        <v>12.857999999999999</v>
      </c>
      <c r="J1190" s="2">
        <v>270.01799999999997</v>
      </c>
      <c r="K1190" s="12">
        <v>43489</v>
      </c>
      <c r="L1190" s="5">
        <v>0.87430555555555556</v>
      </c>
      <c r="M1190" t="s">
        <v>22</v>
      </c>
      <c r="N1190" s="2">
        <v>257.16000000000003</v>
      </c>
      <c r="O1190" s="2">
        <v>12.858000000000001</v>
      </c>
      <c r="P1190" s="3">
        <v>5.0999999999999996</v>
      </c>
      <c r="Q1190" s="4">
        <f>MONTH(Tabla1[[#This Row],[Fecha]])</f>
        <v>1</v>
      </c>
    </row>
    <row r="1191" spans="1:17" x14ac:dyDescent="0.25">
      <c r="A1191" t="s">
        <v>1222</v>
      </c>
      <c r="B1191" t="s">
        <v>17</v>
      </c>
      <c r="C1191" t="s">
        <v>18</v>
      </c>
      <c r="D1191" t="s">
        <v>19</v>
      </c>
      <c r="E1191" t="s">
        <v>20</v>
      </c>
      <c r="F1191" t="s">
        <v>45</v>
      </c>
      <c r="G1191" s="2">
        <v>63.88</v>
      </c>
      <c r="H1191" s="4">
        <v>8</v>
      </c>
      <c r="I1191" s="2">
        <v>25.552000000000003</v>
      </c>
      <c r="J1191" s="2">
        <v>536.59199999999998</v>
      </c>
      <c r="K1191" s="12">
        <v>43485</v>
      </c>
      <c r="L1191" s="5">
        <v>0.7416666666666667</v>
      </c>
      <c r="M1191" t="s">
        <v>22</v>
      </c>
      <c r="N1191" s="2">
        <v>511.04</v>
      </c>
      <c r="O1191" s="2">
        <v>25.552</v>
      </c>
      <c r="P1191" s="3">
        <v>9.9</v>
      </c>
      <c r="Q1191" s="4">
        <f>MONTH(Tabla1[[#This Row],[Fecha]])</f>
        <v>1</v>
      </c>
    </row>
    <row r="1192" spans="1:17" x14ac:dyDescent="0.25">
      <c r="A1192" t="s">
        <v>1223</v>
      </c>
      <c r="B1192" t="s">
        <v>24</v>
      </c>
      <c r="C1192" t="s">
        <v>25</v>
      </c>
      <c r="D1192" t="s">
        <v>19</v>
      </c>
      <c r="E1192" t="s">
        <v>20</v>
      </c>
      <c r="F1192" t="s">
        <v>27</v>
      </c>
      <c r="G1192" s="2">
        <v>51.92</v>
      </c>
      <c r="H1192" s="4">
        <v>5</v>
      </c>
      <c r="I1192" s="2">
        <v>12.980000000000002</v>
      </c>
      <c r="J1192" s="2">
        <v>272.58</v>
      </c>
      <c r="K1192" s="12">
        <v>43527</v>
      </c>
      <c r="L1192" s="5">
        <v>0.5708333333333333</v>
      </c>
      <c r="M1192" t="s">
        <v>28</v>
      </c>
      <c r="N1192" s="2">
        <v>259.60000000000002</v>
      </c>
      <c r="O1192" s="2">
        <v>12.98</v>
      </c>
      <c r="P1192" s="3">
        <v>7.5</v>
      </c>
      <c r="Q1192" s="4">
        <f>MONTH(Tabla1[[#This Row],[Fecha]])</f>
        <v>3</v>
      </c>
    </row>
    <row r="1193" spans="1:17" x14ac:dyDescent="0.25">
      <c r="A1193" t="s">
        <v>1224</v>
      </c>
      <c r="B1193" t="s">
        <v>17</v>
      </c>
      <c r="C1193" t="s">
        <v>18</v>
      </c>
      <c r="D1193" t="s">
        <v>19</v>
      </c>
      <c r="E1193" t="s">
        <v>20</v>
      </c>
      <c r="F1193" t="s">
        <v>27</v>
      </c>
      <c r="G1193" s="2">
        <v>17.420000000000002</v>
      </c>
      <c r="H1193" s="4">
        <v>10</v>
      </c>
      <c r="I1193" s="2">
        <v>8.7100000000000009</v>
      </c>
      <c r="J1193" s="2">
        <v>182.91</v>
      </c>
      <c r="K1193" s="12">
        <v>43518</v>
      </c>
      <c r="L1193" s="5">
        <v>0.52083333333333337</v>
      </c>
      <c r="M1193" t="s">
        <v>22</v>
      </c>
      <c r="N1193" s="2">
        <v>174.2</v>
      </c>
      <c r="O1193" s="2">
        <v>8.7100000000000009</v>
      </c>
      <c r="P1193" s="3">
        <v>7</v>
      </c>
      <c r="Q1193" s="4">
        <f>MONTH(Tabla1[[#This Row],[Fecha]])</f>
        <v>2</v>
      </c>
    </row>
    <row r="1194" spans="1:17" x14ac:dyDescent="0.25">
      <c r="A1194" t="s">
        <v>1225</v>
      </c>
      <c r="B1194" t="s">
        <v>17</v>
      </c>
      <c r="C1194" t="s">
        <v>18</v>
      </c>
      <c r="D1194" t="s">
        <v>26</v>
      </c>
      <c r="E1194" t="s">
        <v>20</v>
      </c>
      <c r="F1194" t="s">
        <v>31</v>
      </c>
      <c r="G1194" s="2">
        <v>28.32</v>
      </c>
      <c r="H1194" s="4">
        <v>5</v>
      </c>
      <c r="I1194" s="2">
        <v>7.08</v>
      </c>
      <c r="J1194" s="2">
        <v>148.68</v>
      </c>
      <c r="K1194" s="12">
        <v>43535</v>
      </c>
      <c r="L1194" s="5">
        <v>0.56111111111111112</v>
      </c>
      <c r="M1194" t="s">
        <v>22</v>
      </c>
      <c r="N1194" s="2">
        <v>141.6</v>
      </c>
      <c r="O1194" s="2">
        <v>7.08</v>
      </c>
      <c r="P1194" s="3">
        <v>6.2</v>
      </c>
      <c r="Q1194" s="4">
        <f>MONTH(Tabla1[[#This Row],[Fecha]])</f>
        <v>3</v>
      </c>
    </row>
    <row r="1195" spans="1:17" x14ac:dyDescent="0.25">
      <c r="A1195" t="s">
        <v>1226</v>
      </c>
      <c r="B1195" t="s">
        <v>41</v>
      </c>
      <c r="C1195" t="s">
        <v>42</v>
      </c>
      <c r="D1195" t="s">
        <v>26</v>
      </c>
      <c r="E1195" t="s">
        <v>20</v>
      </c>
      <c r="F1195" t="s">
        <v>43</v>
      </c>
      <c r="G1195" s="2">
        <v>71.2</v>
      </c>
      <c r="H1195" s="4">
        <v>1</v>
      </c>
      <c r="I1195" s="2">
        <v>3.5600000000000005</v>
      </c>
      <c r="J1195" s="2">
        <v>74.760000000000005</v>
      </c>
      <c r="K1195" s="12">
        <v>43470</v>
      </c>
      <c r="L1195" s="5">
        <v>0.86111111111111116</v>
      </c>
      <c r="M1195" t="s">
        <v>32</v>
      </c>
      <c r="N1195" s="2">
        <v>71.2</v>
      </c>
      <c r="O1195" s="2">
        <v>3.56</v>
      </c>
      <c r="P1195" s="3">
        <v>9.1999999999999993</v>
      </c>
      <c r="Q1195" s="4">
        <f>MONTH(Tabla1[[#This Row],[Fecha]])</f>
        <v>1</v>
      </c>
    </row>
    <row r="1196" spans="1:17" x14ac:dyDescent="0.25">
      <c r="A1196" t="s">
        <v>1227</v>
      </c>
      <c r="B1196" t="s">
        <v>41</v>
      </c>
      <c r="C1196" t="s">
        <v>42</v>
      </c>
      <c r="D1196" t="s">
        <v>26</v>
      </c>
      <c r="E1196" t="s">
        <v>20</v>
      </c>
      <c r="F1196" t="s">
        <v>27</v>
      </c>
      <c r="G1196" s="2">
        <v>25.45</v>
      </c>
      <c r="H1196" s="4">
        <v>1</v>
      </c>
      <c r="I1196" s="2">
        <v>1.2725</v>
      </c>
      <c r="J1196" s="2">
        <v>26.7225</v>
      </c>
      <c r="K1196" s="12">
        <v>43534</v>
      </c>
      <c r="L1196" s="5">
        <v>0.75694444444444453</v>
      </c>
      <c r="M1196" t="s">
        <v>32</v>
      </c>
      <c r="N1196" s="2">
        <v>25.45</v>
      </c>
      <c r="O1196" s="2">
        <v>1.2725</v>
      </c>
      <c r="P1196" s="3">
        <v>5.0999999999999996</v>
      </c>
      <c r="Q1196" s="4">
        <f>MONTH(Tabla1[[#This Row],[Fecha]])</f>
        <v>3</v>
      </c>
    </row>
    <row r="1197" spans="1:17" x14ac:dyDescent="0.25">
      <c r="A1197" t="s">
        <v>1228</v>
      </c>
      <c r="B1197" t="s">
        <v>24</v>
      </c>
      <c r="C1197" t="s">
        <v>25</v>
      </c>
      <c r="D1197" t="s">
        <v>26</v>
      </c>
      <c r="E1197" t="s">
        <v>30</v>
      </c>
      <c r="F1197" t="s">
        <v>45</v>
      </c>
      <c r="G1197" s="2">
        <v>45.74</v>
      </c>
      <c r="H1197" s="4">
        <v>3</v>
      </c>
      <c r="I1197" s="2">
        <v>6.8610000000000007</v>
      </c>
      <c r="J1197" s="2">
        <v>144.08099999999999</v>
      </c>
      <c r="K1197" s="12">
        <v>43534</v>
      </c>
      <c r="L1197" s="5">
        <v>0.73472222222222217</v>
      </c>
      <c r="M1197" t="s">
        <v>32</v>
      </c>
      <c r="N1197" s="2">
        <v>137.22</v>
      </c>
      <c r="O1197" s="2">
        <v>6.8609999999999998</v>
      </c>
      <c r="P1197" s="3">
        <v>6.5</v>
      </c>
      <c r="Q1197" s="4">
        <f>MONTH(Tabla1[[#This Row],[Fecha]])</f>
        <v>3</v>
      </c>
    </row>
    <row r="1198" spans="1:17" x14ac:dyDescent="0.25">
      <c r="A1198" t="s">
        <v>1229</v>
      </c>
      <c r="B1198" t="s">
        <v>17</v>
      </c>
      <c r="C1198" t="s">
        <v>18</v>
      </c>
      <c r="D1198" t="s">
        <v>19</v>
      </c>
      <c r="E1198" t="s">
        <v>30</v>
      </c>
      <c r="F1198" t="s">
        <v>21</v>
      </c>
      <c r="G1198" s="2">
        <v>10.08</v>
      </c>
      <c r="H1198" s="4">
        <v>7</v>
      </c>
      <c r="I1198" s="2">
        <v>3.5280000000000005</v>
      </c>
      <c r="J1198" s="2">
        <v>74.087999999999994</v>
      </c>
      <c r="K1198" s="12">
        <v>43552</v>
      </c>
      <c r="L1198" s="5">
        <v>0.84305555555555556</v>
      </c>
      <c r="M1198" t="s">
        <v>28</v>
      </c>
      <c r="N1198" s="2">
        <v>70.56</v>
      </c>
      <c r="O1198" s="2">
        <v>3.528</v>
      </c>
      <c r="P1198" s="3">
        <v>4.2</v>
      </c>
      <c r="Q1198" s="4">
        <f>MONTH(Tabla1[[#This Row],[Fecha]])</f>
        <v>3</v>
      </c>
    </row>
    <row r="1199" spans="1:17" x14ac:dyDescent="0.25">
      <c r="A1199" t="s">
        <v>1230</v>
      </c>
      <c r="B1199" t="s">
        <v>17</v>
      </c>
      <c r="C1199" t="s">
        <v>18</v>
      </c>
      <c r="D1199" t="s">
        <v>26</v>
      </c>
      <c r="E1199" t="s">
        <v>30</v>
      </c>
      <c r="F1199" t="s">
        <v>31</v>
      </c>
      <c r="G1199" s="2">
        <v>21.52</v>
      </c>
      <c r="H1199" s="4">
        <v>6</v>
      </c>
      <c r="I1199" s="2">
        <v>6.4560000000000004</v>
      </c>
      <c r="J1199" s="2">
        <v>135.57599999999999</v>
      </c>
      <c r="K1199" s="12">
        <v>43482</v>
      </c>
      <c r="L1199" s="5">
        <v>0.53333333333333333</v>
      </c>
      <c r="M1199" t="s">
        <v>32</v>
      </c>
      <c r="N1199" s="2">
        <v>129.12</v>
      </c>
      <c r="O1199" s="2">
        <v>6.4560000000000004</v>
      </c>
      <c r="P1199" s="3">
        <v>9.4</v>
      </c>
      <c r="Q1199" s="4">
        <f>MONTH(Tabla1[[#This Row],[Fecha]])</f>
        <v>1</v>
      </c>
    </row>
    <row r="1200" spans="1:17" x14ac:dyDescent="0.25">
      <c r="A1200" t="s">
        <v>1231</v>
      </c>
      <c r="B1200" t="s">
        <v>17</v>
      </c>
      <c r="C1200" t="s">
        <v>18</v>
      </c>
      <c r="D1200" t="s">
        <v>19</v>
      </c>
      <c r="E1200" t="s">
        <v>30</v>
      </c>
      <c r="F1200" t="s">
        <v>35</v>
      </c>
      <c r="G1200" s="2">
        <v>76.92</v>
      </c>
      <c r="H1200" s="4">
        <v>10</v>
      </c>
      <c r="I1200" s="2">
        <v>38.460000000000008</v>
      </c>
      <c r="J1200" s="2">
        <v>807.66</v>
      </c>
      <c r="K1200" s="12">
        <v>43541</v>
      </c>
      <c r="L1200" s="5">
        <v>0.82847222222222217</v>
      </c>
      <c r="M1200" t="s">
        <v>22</v>
      </c>
      <c r="N1200" s="2">
        <v>769.2</v>
      </c>
      <c r="O1200" s="2">
        <v>38.46</v>
      </c>
      <c r="P1200" s="3">
        <v>5.6</v>
      </c>
      <c r="Q1200" s="4">
        <f>MONTH(Tabla1[[#This Row],[Fecha]])</f>
        <v>3</v>
      </c>
    </row>
    <row r="1201" spans="1:17" x14ac:dyDescent="0.25">
      <c r="A1201" t="s">
        <v>1232</v>
      </c>
      <c r="B1201" t="s">
        <v>24</v>
      </c>
      <c r="C1201" t="s">
        <v>25</v>
      </c>
      <c r="D1201" t="s">
        <v>26</v>
      </c>
      <c r="E1201" t="s">
        <v>30</v>
      </c>
      <c r="F1201" t="s">
        <v>31</v>
      </c>
      <c r="G1201" s="2">
        <v>65.260000000000005</v>
      </c>
      <c r="H1201" s="4">
        <v>8</v>
      </c>
      <c r="I1201" s="2">
        <v>26.104000000000003</v>
      </c>
      <c r="J1201" s="2">
        <v>548.18399999999997</v>
      </c>
      <c r="K1201" s="12">
        <v>43539</v>
      </c>
      <c r="L1201" s="5">
        <v>0.58611111111111114</v>
      </c>
      <c r="M1201" t="s">
        <v>22</v>
      </c>
      <c r="N1201" s="2">
        <v>522.08000000000004</v>
      </c>
      <c r="O1201" s="2">
        <v>26.103999999999999</v>
      </c>
      <c r="P1201" s="3">
        <v>6.3</v>
      </c>
      <c r="Q1201" s="4">
        <f>MONTH(Tabla1[[#This Row],[Fecha]])</f>
        <v>3</v>
      </c>
    </row>
    <row r="1202" spans="1:17" x14ac:dyDescent="0.25">
      <c r="A1202" t="s">
        <v>1233</v>
      </c>
      <c r="B1202" t="s">
        <v>24</v>
      </c>
      <c r="C1202" t="s">
        <v>25</v>
      </c>
      <c r="D1202" t="s">
        <v>26</v>
      </c>
      <c r="E1202" t="s">
        <v>30</v>
      </c>
      <c r="F1202" t="s">
        <v>45</v>
      </c>
      <c r="G1202" s="2">
        <v>76.52</v>
      </c>
      <c r="H1202" s="4">
        <v>5</v>
      </c>
      <c r="I1202" s="2">
        <v>19.13</v>
      </c>
      <c r="J1202" s="2">
        <v>401.73</v>
      </c>
      <c r="K1202" s="12">
        <v>43549</v>
      </c>
      <c r="L1202" s="5">
        <v>0.43263888888888885</v>
      </c>
      <c r="M1202" t="s">
        <v>28</v>
      </c>
      <c r="N1202" s="2">
        <v>382.6</v>
      </c>
      <c r="O1202" s="2">
        <v>19.13</v>
      </c>
      <c r="P1202" s="3">
        <v>9.9</v>
      </c>
      <c r="Q1202" s="4">
        <f>MONTH(Tabla1[[#This Row],[Fecha]])</f>
        <v>3</v>
      </c>
    </row>
    <row r="1203" spans="1:17" x14ac:dyDescent="0.25">
      <c r="A1203" t="s">
        <v>1234</v>
      </c>
      <c r="B1203" t="s">
        <v>41</v>
      </c>
      <c r="C1203" t="s">
        <v>42</v>
      </c>
      <c r="D1203" t="s">
        <v>26</v>
      </c>
      <c r="E1203" t="s">
        <v>30</v>
      </c>
      <c r="F1203" t="s">
        <v>21</v>
      </c>
      <c r="G1203" s="2">
        <v>62.57</v>
      </c>
      <c r="H1203" s="4">
        <v>4</v>
      </c>
      <c r="I1203" s="2">
        <v>12.514000000000001</v>
      </c>
      <c r="J1203" s="2">
        <v>262.79399999999998</v>
      </c>
      <c r="K1203" s="12">
        <v>43521</v>
      </c>
      <c r="L1203" s="5">
        <v>0.77569444444444446</v>
      </c>
      <c r="M1203" t="s">
        <v>28</v>
      </c>
      <c r="N1203" s="2">
        <v>250.28</v>
      </c>
      <c r="O1203" s="2">
        <v>12.513999999999999</v>
      </c>
      <c r="P1203" s="3">
        <v>9.5</v>
      </c>
      <c r="Q1203" s="4">
        <f>MONTH(Tabla1[[#This Row],[Fecha]])</f>
        <v>2</v>
      </c>
    </row>
    <row r="1204" spans="1:17" x14ac:dyDescent="0.25">
      <c r="A1204" t="s">
        <v>1235</v>
      </c>
      <c r="B1204" t="s">
        <v>24</v>
      </c>
      <c r="C1204" t="s">
        <v>25</v>
      </c>
      <c r="D1204" t="s">
        <v>26</v>
      </c>
      <c r="E1204" t="s">
        <v>20</v>
      </c>
      <c r="F1204" t="s">
        <v>27</v>
      </c>
      <c r="G1204" s="2">
        <v>63.22</v>
      </c>
      <c r="H1204" s="4">
        <v>2</v>
      </c>
      <c r="I1204" s="2">
        <v>6.3220000000000001</v>
      </c>
      <c r="J1204" s="2">
        <v>132.762</v>
      </c>
      <c r="K1204" s="12">
        <v>43466</v>
      </c>
      <c r="L1204" s="5">
        <v>0.66041666666666665</v>
      </c>
      <c r="M1204" t="s">
        <v>28</v>
      </c>
      <c r="N1204" s="2">
        <v>126.44</v>
      </c>
      <c r="O1204" s="2">
        <v>6.3220000000000001</v>
      </c>
      <c r="P1204" s="3">
        <v>8.5</v>
      </c>
      <c r="Q1204" s="4">
        <f>MONTH(Tabla1[[#This Row],[Fecha]])</f>
        <v>1</v>
      </c>
    </row>
    <row r="1205" spans="1:17" x14ac:dyDescent="0.25">
      <c r="A1205" t="s">
        <v>1236</v>
      </c>
      <c r="B1205" t="s">
        <v>17</v>
      </c>
      <c r="C1205" t="s">
        <v>18</v>
      </c>
      <c r="D1205" t="s">
        <v>26</v>
      </c>
      <c r="E1205" t="s">
        <v>20</v>
      </c>
      <c r="F1205" t="s">
        <v>31</v>
      </c>
      <c r="G1205" s="2">
        <v>67.09</v>
      </c>
      <c r="H1205" s="4">
        <v>5</v>
      </c>
      <c r="I1205" s="2">
        <v>16.772500000000004</v>
      </c>
      <c r="J1205" s="2">
        <v>352.22250000000003</v>
      </c>
      <c r="K1205" s="12">
        <v>43468</v>
      </c>
      <c r="L1205" s="5">
        <v>0.69930555555555562</v>
      </c>
      <c r="M1205" t="s">
        <v>32</v>
      </c>
      <c r="N1205" s="2">
        <v>335.45</v>
      </c>
      <c r="O1205" s="2">
        <v>16.772500000000001</v>
      </c>
      <c r="P1205" s="3">
        <v>9.1</v>
      </c>
      <c r="Q1205" s="4">
        <f>MONTH(Tabla1[[#This Row],[Fecha]])</f>
        <v>1</v>
      </c>
    </row>
    <row r="1206" spans="1:17" x14ac:dyDescent="0.25">
      <c r="A1206" t="s">
        <v>1237</v>
      </c>
      <c r="B1206" t="s">
        <v>17</v>
      </c>
      <c r="C1206" t="s">
        <v>18</v>
      </c>
      <c r="D1206" t="s">
        <v>19</v>
      </c>
      <c r="E1206" t="s">
        <v>20</v>
      </c>
      <c r="F1206" t="s">
        <v>21</v>
      </c>
      <c r="G1206" s="2">
        <v>39.619999999999997</v>
      </c>
      <c r="H1206" s="4">
        <v>9</v>
      </c>
      <c r="I1206" s="2">
        <v>17.829000000000001</v>
      </c>
      <c r="J1206" s="2">
        <v>374.40899999999999</v>
      </c>
      <c r="K1206" s="12">
        <v>43478</v>
      </c>
      <c r="L1206" s="5">
        <v>0.74583333333333324</v>
      </c>
      <c r="M1206" t="s">
        <v>32</v>
      </c>
      <c r="N1206" s="2">
        <v>356.58</v>
      </c>
      <c r="O1206" s="2">
        <v>17.829000000000001</v>
      </c>
      <c r="P1206" s="3">
        <v>6.8</v>
      </c>
      <c r="Q1206" s="4">
        <f>MONTH(Tabla1[[#This Row],[Fecha]])</f>
        <v>1</v>
      </c>
    </row>
    <row r="1207" spans="1:17" x14ac:dyDescent="0.25">
      <c r="A1207" t="s">
        <v>1238</v>
      </c>
      <c r="B1207" t="s">
        <v>17</v>
      </c>
      <c r="C1207" t="s">
        <v>18</v>
      </c>
      <c r="D1207" t="s">
        <v>26</v>
      </c>
      <c r="E1207" t="s">
        <v>30</v>
      </c>
      <c r="F1207" t="s">
        <v>27</v>
      </c>
      <c r="G1207" s="2">
        <v>32.71</v>
      </c>
      <c r="H1207" s="4">
        <v>5</v>
      </c>
      <c r="I1207" s="2">
        <v>8.1775000000000002</v>
      </c>
      <c r="J1207" s="2">
        <v>171.72749999999999</v>
      </c>
      <c r="K1207" s="12">
        <v>43543</v>
      </c>
      <c r="L1207" s="5">
        <v>0.47916666666666669</v>
      </c>
      <c r="M1207" t="s">
        <v>32</v>
      </c>
      <c r="N1207" s="2">
        <v>163.55000000000001</v>
      </c>
      <c r="O1207" s="2">
        <v>8.1775000000000002</v>
      </c>
      <c r="P1207" s="3">
        <v>9.9</v>
      </c>
      <c r="Q1207" s="4">
        <f>MONTH(Tabla1[[#This Row],[Fecha]])</f>
        <v>3</v>
      </c>
    </row>
    <row r="1208" spans="1:17" x14ac:dyDescent="0.25">
      <c r="A1208" t="s">
        <v>1239</v>
      </c>
      <c r="B1208" t="s">
        <v>41</v>
      </c>
      <c r="C1208" t="s">
        <v>42</v>
      </c>
      <c r="D1208" t="s">
        <v>26</v>
      </c>
      <c r="E1208" t="s">
        <v>30</v>
      </c>
      <c r="F1208" t="s">
        <v>31</v>
      </c>
      <c r="G1208" s="2">
        <v>93.87</v>
      </c>
      <c r="H1208" s="4">
        <v>8</v>
      </c>
      <c r="I1208" s="2">
        <v>37.548000000000002</v>
      </c>
      <c r="J1208" s="2">
        <v>788.50800000000004</v>
      </c>
      <c r="K1208" s="12">
        <v>43498</v>
      </c>
      <c r="L1208" s="5">
        <v>0.77916666666666667</v>
      </c>
      <c r="M1208" t="s">
        <v>32</v>
      </c>
      <c r="N1208" s="2">
        <v>750.96</v>
      </c>
      <c r="O1208" s="2">
        <v>37.548000000000002</v>
      </c>
      <c r="P1208" s="3">
        <v>8.3000000000000007</v>
      </c>
      <c r="Q1208" s="4">
        <f>MONTH(Tabla1[[#This Row],[Fecha]])</f>
        <v>2</v>
      </c>
    </row>
    <row r="1209" spans="1:17" x14ac:dyDescent="0.25">
      <c r="A1209" t="s">
        <v>1240</v>
      </c>
      <c r="B1209" t="s">
        <v>41</v>
      </c>
      <c r="C1209" t="s">
        <v>42</v>
      </c>
      <c r="D1209" t="s">
        <v>19</v>
      </c>
      <c r="E1209" t="s">
        <v>20</v>
      </c>
      <c r="F1209" t="s">
        <v>35</v>
      </c>
      <c r="G1209" s="2">
        <v>69.12</v>
      </c>
      <c r="H1209" s="4">
        <v>6</v>
      </c>
      <c r="I1209" s="2">
        <v>20.736000000000004</v>
      </c>
      <c r="J1209" s="2">
        <v>435.45600000000002</v>
      </c>
      <c r="K1209" s="12">
        <v>43504</v>
      </c>
      <c r="L1209" s="5">
        <v>0.54375000000000007</v>
      </c>
      <c r="M1209" t="s">
        <v>28</v>
      </c>
      <c r="N1209" s="2">
        <v>414.72</v>
      </c>
      <c r="O1209" s="2">
        <v>20.736000000000001</v>
      </c>
      <c r="P1209" s="3">
        <v>5.6</v>
      </c>
      <c r="Q1209" s="4">
        <f>MONTH(Tabla1[[#This Row],[Fecha]])</f>
        <v>2</v>
      </c>
    </row>
    <row r="1210" spans="1:17" x14ac:dyDescent="0.25">
      <c r="A1210" t="s">
        <v>1241</v>
      </c>
      <c r="B1210" t="s">
        <v>17</v>
      </c>
      <c r="C1210" t="s">
        <v>18</v>
      </c>
      <c r="D1210" t="s">
        <v>26</v>
      </c>
      <c r="E1210" t="s">
        <v>20</v>
      </c>
      <c r="F1210" t="s">
        <v>31</v>
      </c>
      <c r="G1210" s="2">
        <v>28.32</v>
      </c>
      <c r="H1210" s="4">
        <v>5</v>
      </c>
      <c r="I1210" s="2">
        <v>7.08</v>
      </c>
      <c r="J1210" s="2">
        <v>148.68</v>
      </c>
      <c r="K1210" s="12">
        <v>43535</v>
      </c>
      <c r="L1210" s="5">
        <v>0.56111111111111112</v>
      </c>
      <c r="M1210" t="s">
        <v>22</v>
      </c>
      <c r="N1210" s="2">
        <v>141.6</v>
      </c>
      <c r="O1210" s="2">
        <v>7.08</v>
      </c>
      <c r="P1210" s="3">
        <v>6.2</v>
      </c>
      <c r="Q1210" s="4">
        <f>MONTH(Tabla1[[#This Row],[Fecha]])</f>
        <v>3</v>
      </c>
    </row>
    <row r="1211" spans="1:17" x14ac:dyDescent="0.25">
      <c r="A1211" t="s">
        <v>1242</v>
      </c>
      <c r="B1211" t="s">
        <v>41</v>
      </c>
      <c r="C1211" t="s">
        <v>42</v>
      </c>
      <c r="D1211" t="s">
        <v>19</v>
      </c>
      <c r="E1211" t="s">
        <v>30</v>
      </c>
      <c r="F1211" t="s">
        <v>45</v>
      </c>
      <c r="G1211" s="2">
        <v>91.35</v>
      </c>
      <c r="H1211" s="4">
        <v>1</v>
      </c>
      <c r="I1211" s="2">
        <v>4.5674999999999999</v>
      </c>
      <c r="J1211" s="2">
        <v>95.917500000000004</v>
      </c>
      <c r="K1211" s="12">
        <v>43512</v>
      </c>
      <c r="L1211" s="5">
        <v>0.65416666666666667</v>
      </c>
      <c r="M1211" t="s">
        <v>28</v>
      </c>
      <c r="N1211" s="2">
        <v>91.35</v>
      </c>
      <c r="O1211" s="2">
        <v>4.5674999999999999</v>
      </c>
      <c r="P1211" s="3">
        <v>6.8</v>
      </c>
      <c r="Q1211" s="4">
        <f>MONTH(Tabla1[[#This Row],[Fecha]])</f>
        <v>2</v>
      </c>
    </row>
    <row r="1212" spans="1:17" x14ac:dyDescent="0.25">
      <c r="A1212" t="s">
        <v>1243</v>
      </c>
      <c r="B1212" t="s">
        <v>41</v>
      </c>
      <c r="C1212" t="s">
        <v>42</v>
      </c>
      <c r="D1212" t="s">
        <v>19</v>
      </c>
      <c r="E1212" t="s">
        <v>30</v>
      </c>
      <c r="F1212" t="s">
        <v>21</v>
      </c>
      <c r="G1212" s="2">
        <v>66.47</v>
      </c>
      <c r="H1212" s="4">
        <v>10</v>
      </c>
      <c r="I1212" s="2">
        <v>33.235000000000007</v>
      </c>
      <c r="J1212" s="2">
        <v>697.93499999999995</v>
      </c>
      <c r="K1212" s="12">
        <v>43480</v>
      </c>
      <c r="L1212" s="5">
        <v>0.62569444444444444</v>
      </c>
      <c r="M1212" t="s">
        <v>32</v>
      </c>
      <c r="N1212" s="2">
        <v>664.7</v>
      </c>
      <c r="O1212" s="2">
        <v>33.234999999999999</v>
      </c>
      <c r="P1212" s="3">
        <v>5</v>
      </c>
      <c r="Q1212" s="4">
        <f>MONTH(Tabla1[[#This Row],[Fecha]])</f>
        <v>1</v>
      </c>
    </row>
    <row r="1213" spans="1:17" x14ac:dyDescent="0.25">
      <c r="A1213" t="s">
        <v>1244</v>
      </c>
      <c r="B1213" t="s">
        <v>24</v>
      </c>
      <c r="C1213" t="s">
        <v>25</v>
      </c>
      <c r="D1213" t="s">
        <v>26</v>
      </c>
      <c r="E1213" t="s">
        <v>30</v>
      </c>
      <c r="F1213" t="s">
        <v>43</v>
      </c>
      <c r="G1213" s="2">
        <v>21.58</v>
      </c>
      <c r="H1213" s="4">
        <v>1</v>
      </c>
      <c r="I1213" s="2">
        <v>1.079</v>
      </c>
      <c r="J1213" s="2">
        <v>22.658999999999999</v>
      </c>
      <c r="K1213" s="12">
        <v>43505</v>
      </c>
      <c r="L1213" s="5">
        <v>0.41805555555555557</v>
      </c>
      <c r="M1213" t="s">
        <v>22</v>
      </c>
      <c r="N1213" s="2">
        <v>21.58</v>
      </c>
      <c r="O1213" s="2">
        <v>1.079</v>
      </c>
      <c r="P1213" s="3">
        <v>7.2</v>
      </c>
      <c r="Q1213" s="4">
        <f>MONTH(Tabla1[[#This Row],[Fecha]])</f>
        <v>2</v>
      </c>
    </row>
    <row r="1214" spans="1:17" x14ac:dyDescent="0.25">
      <c r="A1214" t="s">
        <v>1192</v>
      </c>
      <c r="B1214" t="s">
        <v>17</v>
      </c>
      <c r="C1214" t="s">
        <v>18</v>
      </c>
      <c r="D1214" t="s">
        <v>19</v>
      </c>
      <c r="E1214" t="s">
        <v>20</v>
      </c>
      <c r="F1214" t="s">
        <v>21</v>
      </c>
      <c r="G1214" s="2">
        <v>77.680000000000007</v>
      </c>
      <c r="H1214" s="4">
        <v>4</v>
      </c>
      <c r="I1214" s="2">
        <v>15.536000000000001</v>
      </c>
      <c r="J1214" s="2">
        <v>326.25599999999997</v>
      </c>
      <c r="K1214" s="12">
        <v>43497</v>
      </c>
      <c r="L1214" s="5">
        <v>0.82916666666666661</v>
      </c>
      <c r="M1214" t="s">
        <v>28</v>
      </c>
      <c r="N1214" s="2">
        <v>310.72000000000003</v>
      </c>
      <c r="O1214" s="2">
        <v>15.536</v>
      </c>
      <c r="P1214" s="3">
        <v>8.4</v>
      </c>
      <c r="Q1214" s="4">
        <f>MONTH(Tabla1[[#This Row],[Fecha]])</f>
        <v>2</v>
      </c>
    </row>
    <row r="1215" spans="1:17" x14ac:dyDescent="0.25">
      <c r="A1215" t="s">
        <v>1245</v>
      </c>
      <c r="B1215" t="s">
        <v>17</v>
      </c>
      <c r="C1215" t="s">
        <v>18</v>
      </c>
      <c r="D1215" t="s">
        <v>26</v>
      </c>
      <c r="E1215" t="s">
        <v>30</v>
      </c>
      <c r="F1215" t="s">
        <v>31</v>
      </c>
      <c r="G1215" s="2">
        <v>97.94</v>
      </c>
      <c r="H1215" s="4">
        <v>1</v>
      </c>
      <c r="I1215" s="2">
        <v>4.8970000000000002</v>
      </c>
      <c r="J1215" s="2">
        <v>102.837</v>
      </c>
      <c r="K1215" s="12">
        <v>43531</v>
      </c>
      <c r="L1215" s="5">
        <v>0.48888888888888887</v>
      </c>
      <c r="M1215" t="s">
        <v>22</v>
      </c>
      <c r="N1215" s="2">
        <v>97.94</v>
      </c>
      <c r="O1215" s="2">
        <v>4.8970000000000002</v>
      </c>
      <c r="P1215" s="3">
        <v>6.9</v>
      </c>
      <c r="Q1215" s="4">
        <f>MONTH(Tabla1[[#This Row],[Fecha]])</f>
        <v>3</v>
      </c>
    </row>
    <row r="1216" spans="1:17" x14ac:dyDescent="0.25">
      <c r="A1216" t="s">
        <v>1246</v>
      </c>
      <c r="B1216" t="s">
        <v>24</v>
      </c>
      <c r="C1216" t="s">
        <v>25</v>
      </c>
      <c r="D1216" t="s">
        <v>26</v>
      </c>
      <c r="E1216" t="s">
        <v>20</v>
      </c>
      <c r="F1216" t="s">
        <v>43</v>
      </c>
      <c r="G1216" s="2">
        <v>93.26</v>
      </c>
      <c r="H1216" s="4">
        <v>9</v>
      </c>
      <c r="I1216" s="2">
        <v>41.967000000000006</v>
      </c>
      <c r="J1216" s="2">
        <v>881.30700000000002</v>
      </c>
      <c r="K1216" s="12">
        <v>43481</v>
      </c>
      <c r="L1216" s="5">
        <v>0.75555555555555554</v>
      </c>
      <c r="M1216" t="s">
        <v>28</v>
      </c>
      <c r="N1216" s="2">
        <v>839.34</v>
      </c>
      <c r="O1216" s="2">
        <v>41.966999999999999</v>
      </c>
      <c r="P1216" s="3">
        <v>8.8000000000000007</v>
      </c>
      <c r="Q1216" s="4">
        <f>MONTH(Tabla1[[#This Row],[Fecha]])</f>
        <v>1</v>
      </c>
    </row>
    <row r="1217" spans="1:17" x14ac:dyDescent="0.25">
      <c r="A1217" t="s">
        <v>1247</v>
      </c>
      <c r="B1217" t="s">
        <v>24</v>
      </c>
      <c r="C1217" t="s">
        <v>25</v>
      </c>
      <c r="D1217" t="s">
        <v>19</v>
      </c>
      <c r="E1217" t="s">
        <v>30</v>
      </c>
      <c r="F1217" t="s">
        <v>31</v>
      </c>
      <c r="G1217" s="2">
        <v>13.98</v>
      </c>
      <c r="H1217" s="4">
        <v>1</v>
      </c>
      <c r="I1217" s="2">
        <v>0.69900000000000007</v>
      </c>
      <c r="J1217" s="2">
        <v>14.679</v>
      </c>
      <c r="K1217" s="12">
        <v>43500</v>
      </c>
      <c r="L1217" s="5">
        <v>0.56805555555555554</v>
      </c>
      <c r="M1217" t="s">
        <v>22</v>
      </c>
      <c r="N1217" s="2">
        <v>13.98</v>
      </c>
      <c r="O1217" s="2">
        <v>0.69899999999999995</v>
      </c>
      <c r="P1217" s="3">
        <v>9.8000000000000007</v>
      </c>
      <c r="Q1217" s="4">
        <f>MONTH(Tabla1[[#This Row],[Fecha]])</f>
        <v>2</v>
      </c>
    </row>
    <row r="1218" spans="1:17" x14ac:dyDescent="0.25">
      <c r="A1218" t="s">
        <v>1248</v>
      </c>
      <c r="B1218" t="s">
        <v>24</v>
      </c>
      <c r="C1218" t="s">
        <v>25</v>
      </c>
      <c r="D1218" t="s">
        <v>19</v>
      </c>
      <c r="E1218" t="s">
        <v>20</v>
      </c>
      <c r="F1218" t="s">
        <v>45</v>
      </c>
      <c r="G1218" s="2">
        <v>99.3</v>
      </c>
      <c r="H1218" s="4">
        <v>10</v>
      </c>
      <c r="I1218" s="2">
        <v>49.650000000000006</v>
      </c>
      <c r="J1218" s="2">
        <v>1042.6500000000001</v>
      </c>
      <c r="K1218" s="12">
        <v>43511</v>
      </c>
      <c r="L1218" s="5">
        <v>0.62013888888888891</v>
      </c>
      <c r="M1218" t="s">
        <v>32</v>
      </c>
      <c r="N1218" s="2">
        <v>993</v>
      </c>
      <c r="O1218" s="2">
        <v>49.65</v>
      </c>
      <c r="P1218" s="3">
        <v>6.6</v>
      </c>
      <c r="Q1218" s="4">
        <f>MONTH(Tabla1[[#This Row],[Fecha]])</f>
        <v>2</v>
      </c>
    </row>
    <row r="1219" spans="1:17" x14ac:dyDescent="0.25">
      <c r="A1219" t="s">
        <v>1249</v>
      </c>
      <c r="B1219" t="s">
        <v>24</v>
      </c>
      <c r="C1219" t="s">
        <v>25</v>
      </c>
      <c r="D1219" t="s">
        <v>19</v>
      </c>
      <c r="E1219" t="s">
        <v>20</v>
      </c>
      <c r="F1219" t="s">
        <v>31</v>
      </c>
      <c r="G1219" s="2">
        <v>83.77</v>
      </c>
      <c r="H1219" s="4">
        <v>6</v>
      </c>
      <c r="I1219" s="2">
        <v>25.131</v>
      </c>
      <c r="J1219" s="2">
        <v>527.75099999999998</v>
      </c>
      <c r="K1219" s="12">
        <v>43488</v>
      </c>
      <c r="L1219" s="5">
        <v>0.50694444444444442</v>
      </c>
      <c r="M1219" t="s">
        <v>22</v>
      </c>
      <c r="N1219" s="2">
        <v>502.62</v>
      </c>
      <c r="O1219" s="2">
        <v>25.131</v>
      </c>
      <c r="P1219" s="3">
        <v>5.4</v>
      </c>
      <c r="Q1219" s="4">
        <f>MONTH(Tabla1[[#This Row],[Fecha]])</f>
        <v>1</v>
      </c>
    </row>
    <row r="1220" spans="1:17" x14ac:dyDescent="0.25">
      <c r="A1220" t="s">
        <v>1250</v>
      </c>
      <c r="B1220" t="s">
        <v>41</v>
      </c>
      <c r="C1220" t="s">
        <v>42</v>
      </c>
      <c r="D1220" t="s">
        <v>26</v>
      </c>
      <c r="E1220" t="s">
        <v>20</v>
      </c>
      <c r="F1220" t="s">
        <v>35</v>
      </c>
      <c r="G1220" s="2">
        <v>24.77</v>
      </c>
      <c r="H1220" s="4">
        <v>5</v>
      </c>
      <c r="I1220" s="2">
        <v>6.1924999999999999</v>
      </c>
      <c r="J1220" s="2">
        <v>130.04249999999999</v>
      </c>
      <c r="K1220" s="12">
        <v>43548</v>
      </c>
      <c r="L1220" s="5">
        <v>0.76874999999999993</v>
      </c>
      <c r="M1220" t="s">
        <v>28</v>
      </c>
      <c r="N1220" s="2">
        <v>123.85</v>
      </c>
      <c r="O1220" s="2">
        <v>6.1924999999999999</v>
      </c>
      <c r="P1220" s="3">
        <v>8.5</v>
      </c>
      <c r="Q1220" s="4">
        <f>MONTH(Tabla1[[#This Row],[Fecha]])</f>
        <v>3</v>
      </c>
    </row>
    <row r="1221" spans="1:17" x14ac:dyDescent="0.25">
      <c r="A1221" t="s">
        <v>1251</v>
      </c>
      <c r="B1221" t="s">
        <v>17</v>
      </c>
      <c r="C1221" t="s">
        <v>18</v>
      </c>
      <c r="D1221" t="s">
        <v>19</v>
      </c>
      <c r="E1221" t="s">
        <v>30</v>
      </c>
      <c r="F1221" t="s">
        <v>35</v>
      </c>
      <c r="G1221" s="2">
        <v>15.81</v>
      </c>
      <c r="H1221" s="4">
        <v>10</v>
      </c>
      <c r="I1221" s="2">
        <v>7.9050000000000002</v>
      </c>
      <c r="J1221" s="2">
        <v>166.005</v>
      </c>
      <c r="K1221" s="12">
        <v>43530</v>
      </c>
      <c r="L1221" s="5">
        <v>0.51874999999999993</v>
      </c>
      <c r="M1221" t="s">
        <v>32</v>
      </c>
      <c r="N1221" s="2">
        <v>158.1</v>
      </c>
      <c r="O1221" s="2">
        <v>7.9050000000000002</v>
      </c>
      <c r="P1221" s="3">
        <v>8.6</v>
      </c>
      <c r="Q1221" s="4">
        <f>MONTH(Tabla1[[#This Row],[Fecha]])</f>
        <v>3</v>
      </c>
    </row>
    <row r="1222" spans="1:17" x14ac:dyDescent="0.25">
      <c r="A1222" t="s">
        <v>1252</v>
      </c>
      <c r="B1222" t="s">
        <v>24</v>
      </c>
      <c r="C1222" t="s">
        <v>25</v>
      </c>
      <c r="D1222" t="s">
        <v>26</v>
      </c>
      <c r="E1222" t="s">
        <v>30</v>
      </c>
      <c r="F1222" t="s">
        <v>45</v>
      </c>
      <c r="G1222" s="2">
        <v>97.26</v>
      </c>
      <c r="H1222" s="4">
        <v>4</v>
      </c>
      <c r="I1222" s="2">
        <v>19.452000000000002</v>
      </c>
      <c r="J1222" s="2">
        <v>408.49200000000002</v>
      </c>
      <c r="K1222" s="12">
        <v>43540</v>
      </c>
      <c r="L1222" s="5">
        <v>0.6479166666666667</v>
      </c>
      <c r="M1222" t="s">
        <v>22</v>
      </c>
      <c r="N1222" s="2">
        <v>389.04</v>
      </c>
      <c r="O1222" s="2">
        <v>19.452000000000002</v>
      </c>
      <c r="P1222" s="3">
        <v>6.8</v>
      </c>
      <c r="Q1222" s="4">
        <f>MONTH(Tabla1[[#This Row],[Fecha]])</f>
        <v>3</v>
      </c>
    </row>
    <row r="1223" spans="1:17" x14ac:dyDescent="0.25">
      <c r="A1223" t="s">
        <v>1253</v>
      </c>
      <c r="B1223" t="s">
        <v>41</v>
      </c>
      <c r="C1223" t="s">
        <v>42</v>
      </c>
      <c r="D1223" t="s">
        <v>26</v>
      </c>
      <c r="E1223" t="s">
        <v>20</v>
      </c>
      <c r="F1223" t="s">
        <v>27</v>
      </c>
      <c r="G1223" s="2">
        <v>43</v>
      </c>
      <c r="H1223" s="4">
        <v>4</v>
      </c>
      <c r="I1223" s="2">
        <v>8.6</v>
      </c>
      <c r="J1223" s="2">
        <v>180.6</v>
      </c>
      <c r="K1223" s="12">
        <v>43496</v>
      </c>
      <c r="L1223" s="5">
        <v>0.8666666666666667</v>
      </c>
      <c r="M1223" t="s">
        <v>22</v>
      </c>
      <c r="N1223" s="2">
        <v>172</v>
      </c>
      <c r="O1223" s="2">
        <v>8.6</v>
      </c>
      <c r="P1223" s="3">
        <v>7.6</v>
      </c>
      <c r="Q1223" s="4">
        <f>MONTH(Tabla1[[#This Row],[Fecha]])</f>
        <v>1</v>
      </c>
    </row>
    <row r="1224" spans="1:17" x14ac:dyDescent="0.25">
      <c r="A1224" t="s">
        <v>1254</v>
      </c>
      <c r="B1224" t="s">
        <v>17</v>
      </c>
      <c r="C1224" t="s">
        <v>18</v>
      </c>
      <c r="D1224" t="s">
        <v>19</v>
      </c>
      <c r="E1224" t="s">
        <v>30</v>
      </c>
      <c r="F1224" t="s">
        <v>31</v>
      </c>
      <c r="G1224" s="2">
        <v>60.01</v>
      </c>
      <c r="H1224" s="4">
        <v>4</v>
      </c>
      <c r="I1224" s="2">
        <v>12.002000000000001</v>
      </c>
      <c r="J1224" s="2">
        <v>252.042</v>
      </c>
      <c r="K1224" s="12">
        <v>43490</v>
      </c>
      <c r="L1224" s="5">
        <v>0.66249999999999998</v>
      </c>
      <c r="M1224" t="s">
        <v>28</v>
      </c>
      <c r="N1224" s="2">
        <v>240.04</v>
      </c>
      <c r="O1224" s="2">
        <v>12.002000000000001</v>
      </c>
      <c r="P1224" s="3">
        <v>4.5</v>
      </c>
      <c r="Q1224" s="4">
        <f>MONTH(Tabla1[[#This Row],[Fecha]])</f>
        <v>1</v>
      </c>
    </row>
    <row r="1225" spans="1:17" x14ac:dyDescent="0.25">
      <c r="A1225" t="s">
        <v>1255</v>
      </c>
      <c r="B1225" t="s">
        <v>41</v>
      </c>
      <c r="C1225" t="s">
        <v>42</v>
      </c>
      <c r="D1225" t="s">
        <v>19</v>
      </c>
      <c r="E1225" t="s">
        <v>20</v>
      </c>
      <c r="F1225" t="s">
        <v>43</v>
      </c>
      <c r="G1225" s="2">
        <v>62.85</v>
      </c>
      <c r="H1225" s="4">
        <v>4</v>
      </c>
      <c r="I1225" s="2">
        <v>12.57</v>
      </c>
      <c r="J1225" s="2">
        <v>263.97000000000003</v>
      </c>
      <c r="K1225" s="12">
        <v>43521</v>
      </c>
      <c r="L1225" s="5">
        <v>0.55694444444444446</v>
      </c>
      <c r="M1225" t="s">
        <v>22</v>
      </c>
      <c r="N1225" s="2">
        <v>251.4</v>
      </c>
      <c r="O1225" s="2">
        <v>12.57</v>
      </c>
      <c r="P1225" s="3">
        <v>8.6999999999999993</v>
      </c>
      <c r="Q1225" s="4">
        <f>MONTH(Tabla1[[#This Row],[Fecha]])</f>
        <v>2</v>
      </c>
    </row>
    <row r="1226" spans="1:17" x14ac:dyDescent="0.25">
      <c r="A1226" t="s">
        <v>1256</v>
      </c>
      <c r="B1226" t="s">
        <v>41</v>
      </c>
      <c r="C1226" t="s">
        <v>42</v>
      </c>
      <c r="D1226" t="s">
        <v>26</v>
      </c>
      <c r="E1226" t="s">
        <v>20</v>
      </c>
      <c r="F1226" t="s">
        <v>35</v>
      </c>
      <c r="G1226" s="2">
        <v>40.619999999999997</v>
      </c>
      <c r="H1226" s="4">
        <v>2</v>
      </c>
      <c r="I1226" s="2">
        <v>4.0620000000000003</v>
      </c>
      <c r="J1226" s="2">
        <v>85.302000000000007</v>
      </c>
      <c r="K1226" s="12">
        <v>43482</v>
      </c>
      <c r="L1226" s="5">
        <v>0.41736111111111113</v>
      </c>
      <c r="M1226" t="s">
        <v>32</v>
      </c>
      <c r="N1226" s="2">
        <v>81.239999999999995</v>
      </c>
      <c r="O1226" s="2">
        <v>4.0620000000000003</v>
      </c>
      <c r="P1226" s="3">
        <v>4.0999999999999996</v>
      </c>
      <c r="Q1226" s="4">
        <f>MONTH(Tabla1[[#This Row],[Fecha]])</f>
        <v>1</v>
      </c>
    </row>
    <row r="1227" spans="1:17" x14ac:dyDescent="0.25">
      <c r="A1227" t="s">
        <v>1257</v>
      </c>
      <c r="B1227" t="s">
        <v>41</v>
      </c>
      <c r="C1227" t="s">
        <v>42</v>
      </c>
      <c r="D1227" t="s">
        <v>19</v>
      </c>
      <c r="E1227" t="s">
        <v>20</v>
      </c>
      <c r="F1227" t="s">
        <v>27</v>
      </c>
      <c r="G1227" s="2">
        <v>81.400000000000006</v>
      </c>
      <c r="H1227" s="4">
        <v>3</v>
      </c>
      <c r="I1227" s="2">
        <v>12.21</v>
      </c>
      <c r="J1227" s="2">
        <v>256.41000000000003</v>
      </c>
      <c r="K1227" s="12">
        <v>43505</v>
      </c>
      <c r="L1227" s="5">
        <v>0.82152777777777775</v>
      </c>
      <c r="M1227" t="s">
        <v>28</v>
      </c>
      <c r="N1227" s="2">
        <v>244.2</v>
      </c>
      <c r="O1227" s="2">
        <v>12.21</v>
      </c>
      <c r="P1227" s="3">
        <v>4.8</v>
      </c>
      <c r="Q1227" s="4">
        <f>MONTH(Tabla1[[#This Row],[Fecha]])</f>
        <v>2</v>
      </c>
    </row>
    <row r="1228" spans="1:17" x14ac:dyDescent="0.25">
      <c r="A1228" t="s">
        <v>1258</v>
      </c>
      <c r="B1228" t="s">
        <v>24</v>
      </c>
      <c r="C1228" t="s">
        <v>25</v>
      </c>
      <c r="D1228" t="s">
        <v>19</v>
      </c>
      <c r="E1228" t="s">
        <v>30</v>
      </c>
      <c r="F1228" t="s">
        <v>43</v>
      </c>
      <c r="G1228" s="2">
        <v>65.650000000000006</v>
      </c>
      <c r="H1228" s="4">
        <v>2</v>
      </c>
      <c r="I1228" s="2">
        <v>6.5650000000000013</v>
      </c>
      <c r="J1228" s="2">
        <v>137.86500000000001</v>
      </c>
      <c r="K1228" s="12">
        <v>43482</v>
      </c>
      <c r="L1228" s="5">
        <v>0.69861111111111107</v>
      </c>
      <c r="M1228" t="s">
        <v>28</v>
      </c>
      <c r="N1228" s="2">
        <v>131.30000000000001</v>
      </c>
      <c r="O1228" s="2">
        <v>6.5650000000000004</v>
      </c>
      <c r="P1228" s="3">
        <v>6</v>
      </c>
      <c r="Q1228" s="4">
        <f>MONTH(Tabla1[[#This Row],[Fecha]])</f>
        <v>1</v>
      </c>
    </row>
    <row r="1229" spans="1:17" x14ac:dyDescent="0.25">
      <c r="A1229" t="s">
        <v>1259</v>
      </c>
      <c r="B1229" t="s">
        <v>17</v>
      </c>
      <c r="C1229" t="s">
        <v>18</v>
      </c>
      <c r="D1229" t="s">
        <v>19</v>
      </c>
      <c r="E1229" t="s">
        <v>30</v>
      </c>
      <c r="F1229" t="s">
        <v>35</v>
      </c>
      <c r="G1229" s="2">
        <v>44.02</v>
      </c>
      <c r="H1229" s="4">
        <v>10</v>
      </c>
      <c r="I1229" s="2">
        <v>22.010000000000005</v>
      </c>
      <c r="J1229" s="2">
        <v>462.21</v>
      </c>
      <c r="K1229" s="12">
        <v>43544</v>
      </c>
      <c r="L1229" s="5">
        <v>0.83124999999999993</v>
      </c>
      <c r="M1229" t="s">
        <v>32</v>
      </c>
      <c r="N1229" s="2">
        <v>440.2</v>
      </c>
      <c r="O1229" s="2">
        <v>22.01</v>
      </c>
      <c r="P1229" s="3">
        <v>9.6</v>
      </c>
      <c r="Q1229" s="4">
        <f>MONTH(Tabla1[[#This Row],[Fecha]])</f>
        <v>3</v>
      </c>
    </row>
    <row r="1230" spans="1:17" x14ac:dyDescent="0.25">
      <c r="A1230" t="s">
        <v>1260</v>
      </c>
      <c r="B1230" t="s">
        <v>41</v>
      </c>
      <c r="C1230" t="s">
        <v>42</v>
      </c>
      <c r="D1230" t="s">
        <v>26</v>
      </c>
      <c r="E1230" t="s">
        <v>30</v>
      </c>
      <c r="F1230" t="s">
        <v>21</v>
      </c>
      <c r="G1230" s="2">
        <v>87.98</v>
      </c>
      <c r="H1230" s="4">
        <v>3</v>
      </c>
      <c r="I1230" s="2">
        <v>13.197000000000001</v>
      </c>
      <c r="J1230" s="2">
        <v>277.137</v>
      </c>
      <c r="K1230" s="12">
        <v>43529</v>
      </c>
      <c r="L1230" s="5">
        <v>0.44444444444444442</v>
      </c>
      <c r="M1230" t="s">
        <v>22</v>
      </c>
      <c r="N1230" s="2">
        <v>263.94</v>
      </c>
      <c r="O1230" s="2">
        <v>13.196999999999999</v>
      </c>
      <c r="P1230" s="3">
        <v>5.0999999999999996</v>
      </c>
      <c r="Q1230" s="4">
        <f>MONTH(Tabla1[[#This Row],[Fecha]])</f>
        <v>3</v>
      </c>
    </row>
    <row r="1231" spans="1:17" x14ac:dyDescent="0.25">
      <c r="A1231" t="s">
        <v>1261</v>
      </c>
      <c r="B1231" t="s">
        <v>24</v>
      </c>
      <c r="C1231" t="s">
        <v>25</v>
      </c>
      <c r="D1231" t="s">
        <v>26</v>
      </c>
      <c r="E1231" t="s">
        <v>30</v>
      </c>
      <c r="F1231" t="s">
        <v>31</v>
      </c>
      <c r="G1231" s="2">
        <v>95.58</v>
      </c>
      <c r="H1231" s="4">
        <v>10</v>
      </c>
      <c r="I1231" s="2">
        <v>47.79</v>
      </c>
      <c r="J1231" s="2">
        <v>1003.59</v>
      </c>
      <c r="K1231" s="12">
        <v>43481</v>
      </c>
      <c r="L1231" s="5">
        <v>0.56388888888888888</v>
      </c>
      <c r="M1231" t="s">
        <v>28</v>
      </c>
      <c r="N1231" s="2">
        <v>955.8</v>
      </c>
      <c r="O1231" s="2">
        <v>47.79</v>
      </c>
      <c r="P1231" s="3">
        <v>4.8</v>
      </c>
      <c r="Q1231" s="4">
        <f>MONTH(Tabla1[[#This Row],[Fecha]])</f>
        <v>1</v>
      </c>
    </row>
    <row r="1232" spans="1:17" x14ac:dyDescent="0.25">
      <c r="A1232" t="s">
        <v>1262</v>
      </c>
      <c r="B1232" t="s">
        <v>17</v>
      </c>
      <c r="C1232" t="s">
        <v>18</v>
      </c>
      <c r="D1232" t="s">
        <v>26</v>
      </c>
      <c r="E1232" t="s">
        <v>20</v>
      </c>
      <c r="F1232" t="s">
        <v>21</v>
      </c>
      <c r="G1232" s="2">
        <v>77.5</v>
      </c>
      <c r="H1232" s="4">
        <v>5</v>
      </c>
      <c r="I1232" s="2">
        <v>19.375</v>
      </c>
      <c r="J1232" s="2">
        <v>406.875</v>
      </c>
      <c r="K1232" s="12">
        <v>43489</v>
      </c>
      <c r="L1232" s="5">
        <v>0.85833333333333339</v>
      </c>
      <c r="M1232" t="s">
        <v>22</v>
      </c>
      <c r="N1232" s="2">
        <v>387.5</v>
      </c>
      <c r="O1232" s="2">
        <v>19.375</v>
      </c>
      <c r="P1232" s="3">
        <v>4.3</v>
      </c>
      <c r="Q1232" s="4">
        <f>MONTH(Tabla1[[#This Row],[Fecha]])</f>
        <v>1</v>
      </c>
    </row>
    <row r="1233" spans="1:17" x14ac:dyDescent="0.25">
      <c r="A1233" t="s">
        <v>1263</v>
      </c>
      <c r="B1233" t="s">
        <v>24</v>
      </c>
      <c r="C1233" t="s">
        <v>25</v>
      </c>
      <c r="D1233" t="s">
        <v>19</v>
      </c>
      <c r="E1233" t="s">
        <v>30</v>
      </c>
      <c r="F1233" t="s">
        <v>43</v>
      </c>
      <c r="G1233" s="2">
        <v>91.4</v>
      </c>
      <c r="H1233" s="4">
        <v>7</v>
      </c>
      <c r="I1233" s="2">
        <v>31.990000000000006</v>
      </c>
      <c r="J1233" s="2">
        <v>671.79</v>
      </c>
      <c r="K1233" s="12">
        <v>43499</v>
      </c>
      <c r="L1233" s="5">
        <v>0.42986111111111108</v>
      </c>
      <c r="M1233" t="s">
        <v>28</v>
      </c>
      <c r="N1233" s="2">
        <v>639.79999999999995</v>
      </c>
      <c r="O1233" s="2">
        <v>31.99</v>
      </c>
      <c r="P1233" s="3">
        <v>9.5</v>
      </c>
      <c r="Q1233" s="4">
        <f>MONTH(Tabla1[[#This Row],[Fecha]])</f>
        <v>2</v>
      </c>
    </row>
    <row r="1234" spans="1:17" x14ac:dyDescent="0.25">
      <c r="A1234" t="s">
        <v>1264</v>
      </c>
      <c r="B1234" t="s">
        <v>17</v>
      </c>
      <c r="C1234" t="s">
        <v>18</v>
      </c>
      <c r="D1234" t="s">
        <v>19</v>
      </c>
      <c r="E1234" t="s">
        <v>30</v>
      </c>
      <c r="F1234" t="s">
        <v>35</v>
      </c>
      <c r="G1234" s="2">
        <v>12.76</v>
      </c>
      <c r="H1234" s="4">
        <v>2</v>
      </c>
      <c r="I1234" s="2">
        <v>1.276</v>
      </c>
      <c r="J1234" s="2">
        <v>26.795999999999999</v>
      </c>
      <c r="K1234" s="12">
        <v>43473</v>
      </c>
      <c r="L1234" s="5">
        <v>0.75416666666666676</v>
      </c>
      <c r="M1234" t="s">
        <v>22</v>
      </c>
      <c r="N1234" s="2">
        <v>25.52</v>
      </c>
      <c r="O1234" s="2">
        <v>1.276</v>
      </c>
      <c r="P1234" s="3">
        <v>7.8</v>
      </c>
      <c r="Q1234" s="4">
        <f>MONTH(Tabla1[[#This Row],[Fecha]])</f>
        <v>1</v>
      </c>
    </row>
    <row r="1235" spans="1:17" x14ac:dyDescent="0.25">
      <c r="A1235" t="s">
        <v>1265</v>
      </c>
      <c r="B1235" t="s">
        <v>17</v>
      </c>
      <c r="C1235" t="s">
        <v>18</v>
      </c>
      <c r="D1235" t="s">
        <v>26</v>
      </c>
      <c r="E1235" t="s">
        <v>20</v>
      </c>
      <c r="F1235" t="s">
        <v>43</v>
      </c>
      <c r="G1235" s="2">
        <v>52.34</v>
      </c>
      <c r="H1235" s="4">
        <v>3</v>
      </c>
      <c r="I1235" s="2">
        <v>7.8510000000000009</v>
      </c>
      <c r="J1235" s="2">
        <v>164.87100000000001</v>
      </c>
      <c r="K1235" s="12">
        <v>43551</v>
      </c>
      <c r="L1235" s="5">
        <v>0.5854166666666667</v>
      </c>
      <c r="M1235" t="s">
        <v>28</v>
      </c>
      <c r="N1235" s="2">
        <v>157.02000000000001</v>
      </c>
      <c r="O1235" s="2">
        <v>7.851</v>
      </c>
      <c r="P1235" s="3">
        <v>9.1999999999999993</v>
      </c>
      <c r="Q1235" s="4">
        <f>MONTH(Tabla1[[#This Row],[Fecha]])</f>
        <v>3</v>
      </c>
    </row>
    <row r="1236" spans="1:17" x14ac:dyDescent="0.25">
      <c r="A1236" t="s">
        <v>1266</v>
      </c>
      <c r="B1236" t="s">
        <v>41</v>
      </c>
      <c r="C1236" t="s">
        <v>42</v>
      </c>
      <c r="D1236" t="s">
        <v>26</v>
      </c>
      <c r="E1236" t="s">
        <v>30</v>
      </c>
      <c r="F1236" t="s">
        <v>21</v>
      </c>
      <c r="G1236" s="2">
        <v>30.35</v>
      </c>
      <c r="H1236" s="4">
        <v>7</v>
      </c>
      <c r="I1236" s="2">
        <v>10.622500000000002</v>
      </c>
      <c r="J1236" s="2">
        <v>223.07249999999999</v>
      </c>
      <c r="K1236" s="12">
        <v>43543</v>
      </c>
      <c r="L1236" s="5">
        <v>0.7631944444444444</v>
      </c>
      <c r="M1236" t="s">
        <v>28</v>
      </c>
      <c r="N1236" s="2">
        <v>212.45</v>
      </c>
      <c r="O1236" s="2">
        <v>10.6225</v>
      </c>
      <c r="P1236" s="3">
        <v>8</v>
      </c>
      <c r="Q1236" s="4">
        <f>MONTH(Tabla1[[#This Row],[Fecha]])</f>
        <v>3</v>
      </c>
    </row>
    <row r="1237" spans="1:17" x14ac:dyDescent="0.25">
      <c r="A1237" t="s">
        <v>1267</v>
      </c>
      <c r="B1237" t="s">
        <v>24</v>
      </c>
      <c r="C1237" t="s">
        <v>25</v>
      </c>
      <c r="D1237" t="s">
        <v>26</v>
      </c>
      <c r="E1237" t="s">
        <v>30</v>
      </c>
      <c r="F1237" t="s">
        <v>45</v>
      </c>
      <c r="G1237" s="2">
        <v>59.61</v>
      </c>
      <c r="H1237" s="4">
        <v>10</v>
      </c>
      <c r="I1237" s="2">
        <v>29.805000000000003</v>
      </c>
      <c r="J1237" s="2">
        <v>625.90499999999997</v>
      </c>
      <c r="K1237" s="12">
        <v>43538</v>
      </c>
      <c r="L1237" s="5">
        <v>0.46319444444444446</v>
      </c>
      <c r="M1237" t="s">
        <v>28</v>
      </c>
      <c r="N1237" s="2">
        <v>596.1</v>
      </c>
      <c r="O1237" s="2">
        <v>29.805</v>
      </c>
      <c r="P1237" s="3">
        <v>5.3</v>
      </c>
      <c r="Q1237" s="4">
        <f>MONTH(Tabla1[[#This Row],[Fecha]])</f>
        <v>3</v>
      </c>
    </row>
    <row r="1238" spans="1:17" x14ac:dyDescent="0.25">
      <c r="A1238" t="s">
        <v>1268</v>
      </c>
      <c r="B1238" t="s">
        <v>17</v>
      </c>
      <c r="C1238" t="s">
        <v>18</v>
      </c>
      <c r="D1238" t="s">
        <v>26</v>
      </c>
      <c r="E1238" t="s">
        <v>20</v>
      </c>
      <c r="F1238" t="s">
        <v>43</v>
      </c>
      <c r="G1238" s="2">
        <v>27.28</v>
      </c>
      <c r="H1238" s="4">
        <v>5</v>
      </c>
      <c r="I1238" s="2">
        <v>6.82</v>
      </c>
      <c r="J1238" s="2">
        <v>143.22</v>
      </c>
      <c r="K1238" s="12">
        <v>43499</v>
      </c>
      <c r="L1238" s="5">
        <v>0.4381944444444445</v>
      </c>
      <c r="M1238" t="s">
        <v>32</v>
      </c>
      <c r="N1238" s="2">
        <v>136.4</v>
      </c>
      <c r="O1238" s="2">
        <v>6.82</v>
      </c>
      <c r="P1238" s="3">
        <v>8.6</v>
      </c>
      <c r="Q1238" s="4">
        <f>MONTH(Tabla1[[#This Row],[Fecha]])</f>
        <v>2</v>
      </c>
    </row>
    <row r="1239" spans="1:17" x14ac:dyDescent="0.25">
      <c r="A1239" t="s">
        <v>1269</v>
      </c>
      <c r="B1239" t="s">
        <v>17</v>
      </c>
      <c r="C1239" t="s">
        <v>18</v>
      </c>
      <c r="D1239" t="s">
        <v>26</v>
      </c>
      <c r="E1239" t="s">
        <v>20</v>
      </c>
      <c r="F1239" t="s">
        <v>27</v>
      </c>
      <c r="G1239" s="2">
        <v>99.56</v>
      </c>
      <c r="H1239" s="4">
        <v>8</v>
      </c>
      <c r="I1239" s="2">
        <v>39.824000000000005</v>
      </c>
      <c r="J1239" s="2">
        <v>836.30399999999997</v>
      </c>
      <c r="K1239" s="12">
        <v>43510</v>
      </c>
      <c r="L1239" s="5">
        <v>0.7104166666666667</v>
      </c>
      <c r="M1239" t="s">
        <v>32</v>
      </c>
      <c r="N1239" s="2">
        <v>796.48</v>
      </c>
      <c r="O1239" s="2">
        <v>39.823999999999998</v>
      </c>
      <c r="P1239" s="3">
        <v>5.2</v>
      </c>
      <c r="Q1239" s="4">
        <f>MONTH(Tabla1[[#This Row],[Fecha]])</f>
        <v>2</v>
      </c>
    </row>
    <row r="1240" spans="1:17" x14ac:dyDescent="0.25">
      <c r="A1240" t="s">
        <v>1270</v>
      </c>
      <c r="B1240" t="s">
        <v>41</v>
      </c>
      <c r="C1240" t="s">
        <v>42</v>
      </c>
      <c r="D1240" t="s">
        <v>26</v>
      </c>
      <c r="E1240" t="s">
        <v>20</v>
      </c>
      <c r="F1240" t="s">
        <v>27</v>
      </c>
      <c r="G1240" s="2">
        <v>88.25</v>
      </c>
      <c r="H1240" s="4">
        <v>9</v>
      </c>
      <c r="I1240" s="2">
        <v>39.712500000000006</v>
      </c>
      <c r="J1240" s="2">
        <v>833.96249999999998</v>
      </c>
      <c r="K1240" s="12">
        <v>43511</v>
      </c>
      <c r="L1240" s="5">
        <v>0.86875000000000002</v>
      </c>
      <c r="M1240" t="s">
        <v>32</v>
      </c>
      <c r="N1240" s="2">
        <v>794.25</v>
      </c>
      <c r="O1240" s="2">
        <v>39.712499999999999</v>
      </c>
      <c r="P1240" s="3">
        <v>7.6</v>
      </c>
      <c r="Q1240" s="4">
        <f>MONTH(Tabla1[[#This Row],[Fecha]])</f>
        <v>2</v>
      </c>
    </row>
    <row r="1241" spans="1:17" x14ac:dyDescent="0.25">
      <c r="A1241" t="s">
        <v>1271</v>
      </c>
      <c r="B1241" t="s">
        <v>24</v>
      </c>
      <c r="C1241" t="s">
        <v>25</v>
      </c>
      <c r="D1241" t="s">
        <v>19</v>
      </c>
      <c r="E1241" t="s">
        <v>20</v>
      </c>
      <c r="F1241" t="s">
        <v>45</v>
      </c>
      <c r="G1241" s="2">
        <v>97.21</v>
      </c>
      <c r="H1241" s="4">
        <v>10</v>
      </c>
      <c r="I1241" s="2">
        <v>48.604999999999997</v>
      </c>
      <c r="J1241" s="2">
        <v>1020.705</v>
      </c>
      <c r="K1241" s="12">
        <v>43504</v>
      </c>
      <c r="L1241" s="5">
        <v>0.54166666666666663</v>
      </c>
      <c r="M1241" t="s">
        <v>32</v>
      </c>
      <c r="N1241" s="2">
        <v>972.1</v>
      </c>
      <c r="O1241" s="2">
        <v>48.604999999999997</v>
      </c>
      <c r="P1241" s="3">
        <v>8.6999999999999993</v>
      </c>
      <c r="Q1241" s="4">
        <f>MONTH(Tabla1[[#This Row],[Fecha]])</f>
        <v>2</v>
      </c>
    </row>
    <row r="1242" spans="1:17" x14ac:dyDescent="0.25">
      <c r="A1242" t="s">
        <v>1272</v>
      </c>
      <c r="B1242" t="s">
        <v>17</v>
      </c>
      <c r="C1242" t="s">
        <v>18</v>
      </c>
      <c r="D1242" t="s">
        <v>26</v>
      </c>
      <c r="E1242" t="s">
        <v>30</v>
      </c>
      <c r="F1242" t="s">
        <v>21</v>
      </c>
      <c r="G1242" s="2">
        <v>28.95</v>
      </c>
      <c r="H1242" s="4">
        <v>7</v>
      </c>
      <c r="I1242" s="2">
        <v>10.1325</v>
      </c>
      <c r="J1242" s="2">
        <v>212.7825</v>
      </c>
      <c r="K1242" s="12">
        <v>43527</v>
      </c>
      <c r="L1242" s="5">
        <v>0.85486111111111107</v>
      </c>
      <c r="M1242" t="s">
        <v>32</v>
      </c>
      <c r="N1242" s="2">
        <v>202.65</v>
      </c>
      <c r="O1242" s="2">
        <v>10.1325</v>
      </c>
      <c r="P1242" s="3">
        <v>6</v>
      </c>
      <c r="Q1242" s="4">
        <f>MONTH(Tabla1[[#This Row],[Fecha]])</f>
        <v>3</v>
      </c>
    </row>
    <row r="1243" spans="1:17" x14ac:dyDescent="0.25">
      <c r="A1243" t="s">
        <v>1273</v>
      </c>
      <c r="B1243" t="s">
        <v>24</v>
      </c>
      <c r="C1243" t="s">
        <v>25</v>
      </c>
      <c r="D1243" t="s">
        <v>26</v>
      </c>
      <c r="E1243" t="s">
        <v>30</v>
      </c>
      <c r="F1243" t="s">
        <v>45</v>
      </c>
      <c r="G1243" s="2">
        <v>16.28</v>
      </c>
      <c r="H1243" s="4">
        <v>1</v>
      </c>
      <c r="I1243" s="2">
        <v>0.81400000000000006</v>
      </c>
      <c r="J1243" s="2">
        <v>17.094000000000001</v>
      </c>
      <c r="K1243" s="12">
        <v>43533</v>
      </c>
      <c r="L1243" s="5">
        <v>0.65</v>
      </c>
      <c r="M1243" t="s">
        <v>28</v>
      </c>
      <c r="N1243" s="2">
        <v>16.28</v>
      </c>
      <c r="O1243" s="2">
        <v>0.81399999999999995</v>
      </c>
      <c r="P1243" s="3">
        <v>5</v>
      </c>
      <c r="Q1243" s="4">
        <f>MONTH(Tabla1[[#This Row],[Fecha]])</f>
        <v>3</v>
      </c>
    </row>
    <row r="1244" spans="1:17" x14ac:dyDescent="0.25">
      <c r="A1244" t="s">
        <v>1274</v>
      </c>
      <c r="B1244" t="s">
        <v>17</v>
      </c>
      <c r="C1244" t="s">
        <v>18</v>
      </c>
      <c r="D1244" t="s">
        <v>26</v>
      </c>
      <c r="E1244" t="s">
        <v>20</v>
      </c>
      <c r="F1244" t="s">
        <v>43</v>
      </c>
      <c r="G1244" s="2">
        <v>81.209999999999994</v>
      </c>
      <c r="H1244" s="4">
        <v>10</v>
      </c>
      <c r="I1244" s="2">
        <v>40.604999999999997</v>
      </c>
      <c r="J1244" s="2">
        <v>852.70500000000004</v>
      </c>
      <c r="K1244" s="12">
        <v>43482</v>
      </c>
      <c r="L1244" s="5">
        <v>0.54236111111111118</v>
      </c>
      <c r="M1244" t="s">
        <v>32</v>
      </c>
      <c r="N1244" s="2">
        <v>812.1</v>
      </c>
      <c r="O1244" s="2">
        <v>40.604999999999997</v>
      </c>
      <c r="P1244" s="3">
        <v>6.3</v>
      </c>
      <c r="Q1244" s="4">
        <f>MONTH(Tabla1[[#This Row],[Fecha]])</f>
        <v>1</v>
      </c>
    </row>
    <row r="1245" spans="1:17" x14ac:dyDescent="0.25">
      <c r="A1245" t="s">
        <v>1275</v>
      </c>
      <c r="B1245" t="s">
        <v>41</v>
      </c>
      <c r="C1245" t="s">
        <v>42</v>
      </c>
      <c r="D1245" t="s">
        <v>19</v>
      </c>
      <c r="E1245" t="s">
        <v>30</v>
      </c>
      <c r="F1245" t="s">
        <v>45</v>
      </c>
      <c r="G1245" s="2">
        <v>60.18</v>
      </c>
      <c r="H1245" s="4">
        <v>4</v>
      </c>
      <c r="I1245" s="2">
        <v>12.036000000000001</v>
      </c>
      <c r="J1245" s="2">
        <v>252.756</v>
      </c>
      <c r="K1245" s="12">
        <v>43512</v>
      </c>
      <c r="L1245" s="5">
        <v>0.75277777777777777</v>
      </c>
      <c r="M1245" t="s">
        <v>32</v>
      </c>
      <c r="N1245" s="2">
        <v>240.72</v>
      </c>
      <c r="O1245" s="2">
        <v>12.036</v>
      </c>
      <c r="P1245" s="3">
        <v>9.4</v>
      </c>
      <c r="Q1245" s="4">
        <f>MONTH(Tabla1[[#This Row],[Fecha]])</f>
        <v>2</v>
      </c>
    </row>
    <row r="1246" spans="1:17" x14ac:dyDescent="0.25">
      <c r="A1246" t="s">
        <v>1276</v>
      </c>
      <c r="B1246" t="s">
        <v>41</v>
      </c>
      <c r="C1246" t="s">
        <v>42</v>
      </c>
      <c r="D1246" t="s">
        <v>19</v>
      </c>
      <c r="E1246" t="s">
        <v>30</v>
      </c>
      <c r="F1246" t="s">
        <v>21</v>
      </c>
      <c r="G1246" s="2">
        <v>75.739999999999995</v>
      </c>
      <c r="H1246" s="4">
        <v>4</v>
      </c>
      <c r="I1246" s="2">
        <v>15.148</v>
      </c>
      <c r="J1246" s="2">
        <v>318.108</v>
      </c>
      <c r="K1246" s="12">
        <v>43510</v>
      </c>
      <c r="L1246" s="5">
        <v>0.60763888888888895</v>
      </c>
      <c r="M1246" t="s">
        <v>28</v>
      </c>
      <c r="N1246" s="2">
        <v>302.95999999999998</v>
      </c>
      <c r="O1246" s="2">
        <v>15.148</v>
      </c>
      <c r="P1246" s="3">
        <v>7.6</v>
      </c>
      <c r="Q1246" s="4">
        <f>MONTH(Tabla1[[#This Row],[Fecha]])</f>
        <v>2</v>
      </c>
    </row>
    <row r="1247" spans="1:17" x14ac:dyDescent="0.25">
      <c r="A1247" t="s">
        <v>1277</v>
      </c>
      <c r="B1247" t="s">
        <v>24</v>
      </c>
      <c r="C1247" t="s">
        <v>25</v>
      </c>
      <c r="D1247" t="s">
        <v>26</v>
      </c>
      <c r="E1247" t="s">
        <v>20</v>
      </c>
      <c r="F1247" t="s">
        <v>45</v>
      </c>
      <c r="G1247" s="2">
        <v>45.44</v>
      </c>
      <c r="H1247" s="4">
        <v>7</v>
      </c>
      <c r="I1247" s="2">
        <v>15.904</v>
      </c>
      <c r="J1247" s="2">
        <v>333.98399999999998</v>
      </c>
      <c r="K1247" s="12">
        <v>43488</v>
      </c>
      <c r="L1247" s="5">
        <v>0.46875</v>
      </c>
      <c r="M1247" t="s">
        <v>28</v>
      </c>
      <c r="N1247" s="2">
        <v>318.08</v>
      </c>
      <c r="O1247" s="2">
        <v>15.904</v>
      </c>
      <c r="P1247" s="3">
        <v>9.1999999999999993</v>
      </c>
      <c r="Q1247" s="4">
        <f>MONTH(Tabla1[[#This Row],[Fecha]])</f>
        <v>1</v>
      </c>
    </row>
    <row r="1248" spans="1:17" x14ac:dyDescent="0.25">
      <c r="A1248" t="s">
        <v>1278</v>
      </c>
      <c r="B1248" t="s">
        <v>41</v>
      </c>
      <c r="C1248" t="s">
        <v>42</v>
      </c>
      <c r="D1248" t="s">
        <v>19</v>
      </c>
      <c r="E1248" t="s">
        <v>20</v>
      </c>
      <c r="F1248" t="s">
        <v>31</v>
      </c>
      <c r="G1248" s="2">
        <v>49.1</v>
      </c>
      <c r="H1248" s="4">
        <v>2</v>
      </c>
      <c r="I1248" s="2">
        <v>4.91</v>
      </c>
      <c r="J1248" s="2">
        <v>103.11</v>
      </c>
      <c r="K1248" s="12">
        <v>43473</v>
      </c>
      <c r="L1248" s="5">
        <v>0.54027777777777775</v>
      </c>
      <c r="M1248" t="s">
        <v>32</v>
      </c>
      <c r="N1248" s="2">
        <v>98.2</v>
      </c>
      <c r="O1248" s="2">
        <v>4.91</v>
      </c>
      <c r="P1248" s="3">
        <v>6.4</v>
      </c>
      <c r="Q1248" s="4">
        <f>MONTH(Tabla1[[#This Row],[Fecha]])</f>
        <v>1</v>
      </c>
    </row>
    <row r="1249" spans="1:17" x14ac:dyDescent="0.25">
      <c r="A1249" t="s">
        <v>1279</v>
      </c>
      <c r="B1249" t="s">
        <v>41</v>
      </c>
      <c r="C1249" t="s">
        <v>42</v>
      </c>
      <c r="D1249" t="s">
        <v>26</v>
      </c>
      <c r="E1249" t="s">
        <v>30</v>
      </c>
      <c r="F1249" t="s">
        <v>35</v>
      </c>
      <c r="G1249" s="2">
        <v>54.45</v>
      </c>
      <c r="H1249" s="4">
        <v>1</v>
      </c>
      <c r="I1249" s="2">
        <v>2.7225000000000001</v>
      </c>
      <c r="J1249" s="2">
        <v>57.172499999999999</v>
      </c>
      <c r="K1249" s="12">
        <v>43522</v>
      </c>
      <c r="L1249" s="5">
        <v>0.80833333333333324</v>
      </c>
      <c r="M1249" t="s">
        <v>22</v>
      </c>
      <c r="N1249" s="2">
        <v>54.45</v>
      </c>
      <c r="O1249" s="2">
        <v>2.7225000000000001</v>
      </c>
      <c r="P1249" s="3">
        <v>7.9</v>
      </c>
      <c r="Q1249" s="4">
        <f>MONTH(Tabla1[[#This Row],[Fecha]])</f>
        <v>2</v>
      </c>
    </row>
    <row r="1250" spans="1:17" x14ac:dyDescent="0.25">
      <c r="A1250" t="s">
        <v>1280</v>
      </c>
      <c r="B1250" t="s">
        <v>17</v>
      </c>
      <c r="C1250" t="s">
        <v>18</v>
      </c>
      <c r="D1250" t="s">
        <v>26</v>
      </c>
      <c r="E1250" t="s">
        <v>20</v>
      </c>
      <c r="F1250" t="s">
        <v>31</v>
      </c>
      <c r="G1250" s="2">
        <v>25.29</v>
      </c>
      <c r="H1250" s="4">
        <v>1</v>
      </c>
      <c r="I1250" s="2">
        <v>1.2645</v>
      </c>
      <c r="J1250" s="2">
        <v>26.554500000000001</v>
      </c>
      <c r="K1250" s="12">
        <v>43547</v>
      </c>
      <c r="L1250" s="5">
        <v>0.42569444444444443</v>
      </c>
      <c r="M1250" t="s">
        <v>22</v>
      </c>
      <c r="N1250" s="2">
        <v>25.29</v>
      </c>
      <c r="O1250" s="2">
        <v>1.2645</v>
      </c>
      <c r="P1250" s="3">
        <v>6.1</v>
      </c>
      <c r="Q1250" s="4">
        <f>MONTH(Tabla1[[#This Row],[Fecha]])</f>
        <v>3</v>
      </c>
    </row>
    <row r="1251" spans="1:17" x14ac:dyDescent="0.25">
      <c r="A1251" t="s">
        <v>1281</v>
      </c>
      <c r="B1251" t="s">
        <v>24</v>
      </c>
      <c r="C1251" t="s">
        <v>25</v>
      </c>
      <c r="D1251" t="s">
        <v>26</v>
      </c>
      <c r="E1251" t="s">
        <v>30</v>
      </c>
      <c r="F1251" t="s">
        <v>43</v>
      </c>
      <c r="G1251" s="2">
        <v>84.83</v>
      </c>
      <c r="H1251" s="4">
        <v>1</v>
      </c>
      <c r="I1251" s="2">
        <v>4.2415000000000003</v>
      </c>
      <c r="J1251" s="2">
        <v>89.0715</v>
      </c>
      <c r="K1251" s="12">
        <v>43479</v>
      </c>
      <c r="L1251" s="5">
        <v>0.63888888888888895</v>
      </c>
      <c r="M1251" t="s">
        <v>22</v>
      </c>
      <c r="N1251" s="2">
        <v>84.83</v>
      </c>
      <c r="O1251" s="2">
        <v>4.2415000000000003</v>
      </c>
      <c r="P1251" s="3">
        <v>8.8000000000000007</v>
      </c>
      <c r="Q1251" s="4">
        <f>MONTH(Tabla1[[#This Row],[Fecha]])</f>
        <v>1</v>
      </c>
    </row>
    <row r="1252" spans="1:17" x14ac:dyDescent="0.25">
      <c r="A1252" t="s">
        <v>1282</v>
      </c>
      <c r="B1252" t="s">
        <v>41</v>
      </c>
      <c r="C1252" t="s">
        <v>42</v>
      </c>
      <c r="D1252" t="s">
        <v>26</v>
      </c>
      <c r="E1252" t="s">
        <v>30</v>
      </c>
      <c r="F1252" t="s">
        <v>35</v>
      </c>
      <c r="G1252" s="2">
        <v>54.45</v>
      </c>
      <c r="H1252" s="4">
        <v>1</v>
      </c>
      <c r="I1252" s="2">
        <v>2.7225000000000001</v>
      </c>
      <c r="J1252" s="2">
        <v>57.172499999999999</v>
      </c>
      <c r="K1252" s="12">
        <v>43522</v>
      </c>
      <c r="L1252" s="5">
        <v>0.80833333333333324</v>
      </c>
      <c r="M1252" t="s">
        <v>22</v>
      </c>
      <c r="N1252" s="2">
        <v>54.45</v>
      </c>
      <c r="O1252" s="2">
        <v>2.7225000000000001</v>
      </c>
      <c r="P1252" s="3">
        <v>7.9</v>
      </c>
      <c r="Q1252" s="4">
        <f>MONTH(Tabla1[[#This Row],[Fecha]])</f>
        <v>2</v>
      </c>
    </row>
    <row r="1253" spans="1:17" x14ac:dyDescent="0.25">
      <c r="A1253" t="s">
        <v>1283</v>
      </c>
      <c r="B1253" t="s">
        <v>17</v>
      </c>
      <c r="C1253" t="s">
        <v>18</v>
      </c>
      <c r="D1253" t="s">
        <v>19</v>
      </c>
      <c r="E1253" t="s">
        <v>20</v>
      </c>
      <c r="F1253" t="s">
        <v>45</v>
      </c>
      <c r="G1253" s="2">
        <v>20.010000000000002</v>
      </c>
      <c r="H1253" s="4">
        <v>9</v>
      </c>
      <c r="I1253" s="2">
        <v>9.0045000000000002</v>
      </c>
      <c r="J1253" s="2">
        <v>189.09450000000001</v>
      </c>
      <c r="K1253" s="12">
        <v>43477</v>
      </c>
      <c r="L1253" s="5">
        <v>0.65833333333333333</v>
      </c>
      <c r="M1253" t="s">
        <v>32</v>
      </c>
      <c r="N1253" s="2">
        <v>180.09</v>
      </c>
      <c r="O1253" s="2">
        <v>9.0045000000000002</v>
      </c>
      <c r="P1253" s="3">
        <v>5.7</v>
      </c>
      <c r="Q1253" s="4">
        <f>MONTH(Tabla1[[#This Row],[Fecha]])</f>
        <v>1</v>
      </c>
    </row>
    <row r="1254" spans="1:17" x14ac:dyDescent="0.25">
      <c r="A1254" t="s">
        <v>1284</v>
      </c>
      <c r="B1254" t="s">
        <v>24</v>
      </c>
      <c r="C1254" t="s">
        <v>25</v>
      </c>
      <c r="D1254" t="s">
        <v>19</v>
      </c>
      <c r="E1254" t="s">
        <v>20</v>
      </c>
      <c r="F1254" t="s">
        <v>45</v>
      </c>
      <c r="G1254" s="2">
        <v>51.47</v>
      </c>
      <c r="H1254" s="4">
        <v>1</v>
      </c>
      <c r="I1254" s="2">
        <v>2.5735000000000001</v>
      </c>
      <c r="J1254" s="2">
        <v>54.043500000000002</v>
      </c>
      <c r="K1254" s="12">
        <v>43542</v>
      </c>
      <c r="L1254" s="5">
        <v>0.66111111111111109</v>
      </c>
      <c r="M1254" t="s">
        <v>22</v>
      </c>
      <c r="N1254" s="2">
        <v>51.47</v>
      </c>
      <c r="O1254" s="2">
        <v>2.5735000000000001</v>
      </c>
      <c r="P1254" s="3">
        <v>8.5</v>
      </c>
      <c r="Q1254" s="4">
        <f>MONTH(Tabla1[[#This Row],[Fecha]])</f>
        <v>3</v>
      </c>
    </row>
    <row r="1255" spans="1:17" x14ac:dyDescent="0.25">
      <c r="A1255" t="s">
        <v>1285</v>
      </c>
      <c r="B1255" t="s">
        <v>24</v>
      </c>
      <c r="C1255" t="s">
        <v>25</v>
      </c>
      <c r="D1255" t="s">
        <v>26</v>
      </c>
      <c r="E1255" t="s">
        <v>20</v>
      </c>
      <c r="F1255" t="s">
        <v>45</v>
      </c>
      <c r="G1255" s="2">
        <v>64.989999999999995</v>
      </c>
      <c r="H1255" s="4">
        <v>1</v>
      </c>
      <c r="I1255" s="2">
        <v>3.2494999999999998</v>
      </c>
      <c r="J1255" s="2">
        <v>68.239500000000007</v>
      </c>
      <c r="K1255" s="12">
        <v>43491</v>
      </c>
      <c r="L1255" s="5">
        <v>0.42083333333333334</v>
      </c>
      <c r="M1255" t="s">
        <v>32</v>
      </c>
      <c r="N1255" s="2">
        <v>64.989999999999995</v>
      </c>
      <c r="O1255" s="2">
        <v>3.2494999999999998</v>
      </c>
      <c r="P1255" s="3">
        <v>4.5</v>
      </c>
      <c r="Q1255" s="4">
        <f>MONTH(Tabla1[[#This Row],[Fecha]])</f>
        <v>1</v>
      </c>
    </row>
    <row r="1256" spans="1:17" x14ac:dyDescent="0.25">
      <c r="A1256" t="s">
        <v>1286</v>
      </c>
      <c r="B1256" t="s">
        <v>24</v>
      </c>
      <c r="C1256" t="s">
        <v>25</v>
      </c>
      <c r="D1256" t="s">
        <v>26</v>
      </c>
      <c r="E1256" t="s">
        <v>30</v>
      </c>
      <c r="F1256" t="s">
        <v>45</v>
      </c>
      <c r="G1256" s="2">
        <v>97.26</v>
      </c>
      <c r="H1256" s="4">
        <v>4</v>
      </c>
      <c r="I1256" s="2">
        <v>19.452000000000002</v>
      </c>
      <c r="J1256" s="2">
        <v>408.49200000000002</v>
      </c>
      <c r="K1256" s="12">
        <v>43540</v>
      </c>
      <c r="L1256" s="5">
        <v>0.6479166666666667</v>
      </c>
      <c r="M1256" t="s">
        <v>22</v>
      </c>
      <c r="N1256" s="2">
        <v>389.04</v>
      </c>
      <c r="O1256" s="2">
        <v>19.452000000000002</v>
      </c>
      <c r="P1256" s="3">
        <v>6.8</v>
      </c>
      <c r="Q1256" s="4">
        <f>MONTH(Tabla1[[#This Row],[Fecha]])</f>
        <v>3</v>
      </c>
    </row>
    <row r="1257" spans="1:17" x14ac:dyDescent="0.25">
      <c r="A1257" t="s">
        <v>1287</v>
      </c>
      <c r="B1257" t="s">
        <v>24</v>
      </c>
      <c r="C1257" t="s">
        <v>25</v>
      </c>
      <c r="D1257" t="s">
        <v>19</v>
      </c>
      <c r="E1257" t="s">
        <v>20</v>
      </c>
      <c r="F1257" t="s">
        <v>43</v>
      </c>
      <c r="G1257" s="2">
        <v>78.31</v>
      </c>
      <c r="H1257" s="4">
        <v>10</v>
      </c>
      <c r="I1257" s="2">
        <v>39.155000000000001</v>
      </c>
      <c r="J1257" s="2">
        <v>822.255</v>
      </c>
      <c r="K1257" s="12">
        <v>43529</v>
      </c>
      <c r="L1257" s="5">
        <v>0.68333333333333324</v>
      </c>
      <c r="M1257" t="s">
        <v>22</v>
      </c>
      <c r="N1257" s="2">
        <v>783.1</v>
      </c>
      <c r="O1257" s="2">
        <v>39.155000000000001</v>
      </c>
      <c r="P1257" s="3">
        <v>6.6</v>
      </c>
      <c r="Q1257" s="4">
        <f>MONTH(Tabla1[[#This Row],[Fecha]])</f>
        <v>3</v>
      </c>
    </row>
    <row r="1258" spans="1:17" x14ac:dyDescent="0.25">
      <c r="A1258" t="s">
        <v>1288</v>
      </c>
      <c r="B1258" t="s">
        <v>41</v>
      </c>
      <c r="C1258" t="s">
        <v>42</v>
      </c>
      <c r="D1258" t="s">
        <v>19</v>
      </c>
      <c r="E1258" t="s">
        <v>30</v>
      </c>
      <c r="F1258" t="s">
        <v>27</v>
      </c>
      <c r="G1258" s="2">
        <v>72.17</v>
      </c>
      <c r="H1258" s="4">
        <v>1</v>
      </c>
      <c r="I1258" s="2">
        <v>3.6085000000000003</v>
      </c>
      <c r="J1258" s="2">
        <v>75.778499999999994</v>
      </c>
      <c r="K1258" s="12">
        <v>43469</v>
      </c>
      <c r="L1258" s="5">
        <v>0.81944444444444453</v>
      </c>
      <c r="M1258" t="s">
        <v>28</v>
      </c>
      <c r="N1258" s="2">
        <v>72.17</v>
      </c>
      <c r="O1258" s="2">
        <v>3.6084999999999998</v>
      </c>
      <c r="P1258" s="3">
        <v>6.1</v>
      </c>
      <c r="Q1258" s="4">
        <f>MONTH(Tabla1[[#This Row],[Fecha]])</f>
        <v>1</v>
      </c>
    </row>
    <row r="1259" spans="1:17" x14ac:dyDescent="0.25">
      <c r="A1259" t="s">
        <v>1289</v>
      </c>
      <c r="B1259" t="s">
        <v>17</v>
      </c>
      <c r="C1259" t="s">
        <v>18</v>
      </c>
      <c r="D1259" t="s">
        <v>19</v>
      </c>
      <c r="E1259" t="s">
        <v>20</v>
      </c>
      <c r="F1259" t="s">
        <v>31</v>
      </c>
      <c r="G1259" s="2">
        <v>87.37</v>
      </c>
      <c r="H1259" s="4">
        <v>5</v>
      </c>
      <c r="I1259" s="2">
        <v>21.842500000000001</v>
      </c>
      <c r="J1259" s="2">
        <v>458.6925</v>
      </c>
      <c r="K1259" s="12">
        <v>43494</v>
      </c>
      <c r="L1259" s="5">
        <v>0.82291666666666663</v>
      </c>
      <c r="M1259" t="s">
        <v>28</v>
      </c>
      <c r="N1259" s="2">
        <v>436.85</v>
      </c>
      <c r="O1259" s="2">
        <v>21.842500000000001</v>
      </c>
      <c r="P1259" s="3">
        <v>6.6</v>
      </c>
      <c r="Q1259" s="4">
        <f>MONTH(Tabla1[[#This Row],[Fecha]])</f>
        <v>1</v>
      </c>
    </row>
    <row r="1260" spans="1:17" x14ac:dyDescent="0.25">
      <c r="A1260" t="s">
        <v>1195</v>
      </c>
      <c r="B1260" t="s">
        <v>41</v>
      </c>
      <c r="C1260" t="s">
        <v>42</v>
      </c>
      <c r="D1260" t="s">
        <v>19</v>
      </c>
      <c r="E1260" t="s">
        <v>30</v>
      </c>
      <c r="F1260" t="s">
        <v>21</v>
      </c>
      <c r="G1260" s="2">
        <v>66.47</v>
      </c>
      <c r="H1260" s="4">
        <v>10</v>
      </c>
      <c r="I1260" s="2">
        <v>33.235000000000007</v>
      </c>
      <c r="J1260" s="2">
        <v>697.93499999999995</v>
      </c>
      <c r="K1260" s="12">
        <v>43480</v>
      </c>
      <c r="L1260" s="5">
        <v>0.62569444444444444</v>
      </c>
      <c r="M1260" t="s">
        <v>32</v>
      </c>
      <c r="N1260" s="2">
        <v>664.7</v>
      </c>
      <c r="O1260" s="2">
        <v>33.234999999999999</v>
      </c>
      <c r="P1260" s="3">
        <v>5</v>
      </c>
      <c r="Q1260" s="4">
        <f>MONTH(Tabla1[[#This Row],[Fecha]])</f>
        <v>1</v>
      </c>
    </row>
    <row r="1261" spans="1:17" x14ac:dyDescent="0.25">
      <c r="A1261" t="s">
        <v>1290</v>
      </c>
      <c r="B1261" t="s">
        <v>17</v>
      </c>
      <c r="C1261" t="s">
        <v>18</v>
      </c>
      <c r="D1261" t="s">
        <v>26</v>
      </c>
      <c r="E1261" t="s">
        <v>20</v>
      </c>
      <c r="F1261" t="s">
        <v>31</v>
      </c>
      <c r="G1261" s="2">
        <v>63.42</v>
      </c>
      <c r="H1261" s="4">
        <v>8</v>
      </c>
      <c r="I1261" s="2">
        <v>25.368000000000002</v>
      </c>
      <c r="J1261" s="2">
        <v>532.72799999999995</v>
      </c>
      <c r="K1261" s="12">
        <v>43535</v>
      </c>
      <c r="L1261" s="5">
        <v>0.53819444444444442</v>
      </c>
      <c r="M1261" t="s">
        <v>22</v>
      </c>
      <c r="N1261" s="2">
        <v>507.36</v>
      </c>
      <c r="O1261" s="2">
        <v>25.367999999999999</v>
      </c>
      <c r="P1261" s="3">
        <v>7.4</v>
      </c>
      <c r="Q1261" s="4">
        <f>MONTH(Tabla1[[#This Row],[Fecha]])</f>
        <v>3</v>
      </c>
    </row>
    <row r="1262" spans="1:17" x14ac:dyDescent="0.25">
      <c r="A1262" t="s">
        <v>1291</v>
      </c>
      <c r="B1262" t="s">
        <v>17</v>
      </c>
      <c r="C1262" t="s">
        <v>18</v>
      </c>
      <c r="D1262" t="s">
        <v>26</v>
      </c>
      <c r="E1262" t="s">
        <v>20</v>
      </c>
      <c r="F1262" t="s">
        <v>43</v>
      </c>
      <c r="G1262" s="2">
        <v>55.39</v>
      </c>
      <c r="H1262" s="4">
        <v>4</v>
      </c>
      <c r="I1262" s="2">
        <v>11.078000000000001</v>
      </c>
      <c r="J1262" s="2">
        <v>232.63800000000001</v>
      </c>
      <c r="K1262" s="12">
        <v>43549</v>
      </c>
      <c r="L1262" s="5">
        <v>0.6381944444444444</v>
      </c>
      <c r="M1262" t="s">
        <v>22</v>
      </c>
      <c r="N1262" s="2">
        <v>221.56</v>
      </c>
      <c r="O1262" s="2">
        <v>11.077999999999999</v>
      </c>
      <c r="P1262" s="3">
        <v>8</v>
      </c>
      <c r="Q1262" s="4">
        <f>MONTH(Tabla1[[#This Row],[Fecha]])</f>
        <v>3</v>
      </c>
    </row>
    <row r="1263" spans="1:17" x14ac:dyDescent="0.25">
      <c r="A1263" t="s">
        <v>1292</v>
      </c>
      <c r="B1263" t="s">
        <v>24</v>
      </c>
      <c r="C1263" t="s">
        <v>25</v>
      </c>
      <c r="D1263" t="s">
        <v>26</v>
      </c>
      <c r="E1263" t="s">
        <v>30</v>
      </c>
      <c r="F1263" t="s">
        <v>27</v>
      </c>
      <c r="G1263" s="2">
        <v>24.74</v>
      </c>
      <c r="H1263" s="4">
        <v>10</v>
      </c>
      <c r="I1263" s="2">
        <v>12.37</v>
      </c>
      <c r="J1263" s="2">
        <v>259.77</v>
      </c>
      <c r="K1263" s="12">
        <v>43520</v>
      </c>
      <c r="L1263" s="5">
        <v>0.6972222222222223</v>
      </c>
      <c r="M1263" t="s">
        <v>28</v>
      </c>
      <c r="N1263" s="2">
        <v>247.4</v>
      </c>
      <c r="O1263" s="2">
        <v>12.37</v>
      </c>
      <c r="P1263" s="3">
        <v>7.1</v>
      </c>
      <c r="Q1263" s="4">
        <f>MONTH(Tabla1[[#This Row],[Fecha]])</f>
        <v>2</v>
      </c>
    </row>
    <row r="1264" spans="1:17" x14ac:dyDescent="0.25">
      <c r="A1264" t="s">
        <v>1293</v>
      </c>
      <c r="B1264" t="s">
        <v>17</v>
      </c>
      <c r="C1264" t="s">
        <v>18</v>
      </c>
      <c r="D1264" t="s">
        <v>26</v>
      </c>
      <c r="E1264" t="s">
        <v>30</v>
      </c>
      <c r="F1264" t="s">
        <v>21</v>
      </c>
      <c r="G1264" s="2">
        <v>32.46</v>
      </c>
      <c r="H1264" s="4">
        <v>8</v>
      </c>
      <c r="I1264" s="2">
        <v>12.984000000000002</v>
      </c>
      <c r="J1264" s="2">
        <v>272.66399999999999</v>
      </c>
      <c r="K1264" s="12">
        <v>43551</v>
      </c>
      <c r="L1264" s="5">
        <v>0.57500000000000007</v>
      </c>
      <c r="M1264" t="s">
        <v>32</v>
      </c>
      <c r="N1264" s="2">
        <v>259.68</v>
      </c>
      <c r="O1264" s="2">
        <v>12.984</v>
      </c>
      <c r="P1264" s="3">
        <v>4.9000000000000004</v>
      </c>
      <c r="Q1264" s="4">
        <f>MONTH(Tabla1[[#This Row],[Fecha]])</f>
        <v>3</v>
      </c>
    </row>
    <row r="1265" spans="1:17" x14ac:dyDescent="0.25">
      <c r="A1265" t="s">
        <v>1294</v>
      </c>
      <c r="B1265" t="s">
        <v>17</v>
      </c>
      <c r="C1265" t="s">
        <v>18</v>
      </c>
      <c r="D1265" t="s">
        <v>26</v>
      </c>
      <c r="E1265" t="s">
        <v>20</v>
      </c>
      <c r="F1265" t="s">
        <v>31</v>
      </c>
      <c r="G1265" s="2">
        <v>45.68</v>
      </c>
      <c r="H1265" s="4">
        <v>10</v>
      </c>
      <c r="I1265" s="2">
        <v>22.840000000000003</v>
      </c>
      <c r="J1265" s="2">
        <v>479.64</v>
      </c>
      <c r="K1265" s="12">
        <v>43484</v>
      </c>
      <c r="L1265" s="5">
        <v>0.8125</v>
      </c>
      <c r="M1265" t="s">
        <v>22</v>
      </c>
      <c r="N1265" s="2">
        <v>456.8</v>
      </c>
      <c r="O1265" s="2">
        <v>22.84</v>
      </c>
      <c r="P1265" s="3">
        <v>5.7</v>
      </c>
      <c r="Q1265" s="4">
        <f>MONTH(Tabla1[[#This Row],[Fecha]])</f>
        <v>1</v>
      </c>
    </row>
    <row r="1266" spans="1:17" x14ac:dyDescent="0.25">
      <c r="A1266" t="s">
        <v>1295</v>
      </c>
      <c r="B1266" t="s">
        <v>41</v>
      </c>
      <c r="C1266" t="s">
        <v>42</v>
      </c>
      <c r="D1266" t="s">
        <v>19</v>
      </c>
      <c r="E1266" t="s">
        <v>30</v>
      </c>
      <c r="F1266" t="s">
        <v>45</v>
      </c>
      <c r="G1266" s="2">
        <v>33.630000000000003</v>
      </c>
      <c r="H1266" s="4">
        <v>1</v>
      </c>
      <c r="I1266" s="2">
        <v>1.6815000000000002</v>
      </c>
      <c r="J1266" s="2">
        <v>35.311500000000002</v>
      </c>
      <c r="K1266" s="12">
        <v>43544</v>
      </c>
      <c r="L1266" s="5">
        <v>0.82986111111111116</v>
      </c>
      <c r="M1266" t="s">
        <v>28</v>
      </c>
      <c r="N1266" s="2">
        <v>33.630000000000003</v>
      </c>
      <c r="O1266" s="2">
        <v>1.6815</v>
      </c>
      <c r="P1266" s="3">
        <v>5.6</v>
      </c>
      <c r="Q1266" s="4">
        <f>MONTH(Tabla1[[#This Row],[Fecha]])</f>
        <v>3</v>
      </c>
    </row>
    <row r="1267" spans="1:17" x14ac:dyDescent="0.25">
      <c r="A1267" t="s">
        <v>1296</v>
      </c>
      <c r="B1267" t="s">
        <v>41</v>
      </c>
      <c r="C1267" t="s">
        <v>42</v>
      </c>
      <c r="D1267" t="s">
        <v>19</v>
      </c>
      <c r="E1267" t="s">
        <v>30</v>
      </c>
      <c r="F1267" t="s">
        <v>43</v>
      </c>
      <c r="G1267" s="2">
        <v>57.89</v>
      </c>
      <c r="H1267" s="4">
        <v>2</v>
      </c>
      <c r="I1267" s="2">
        <v>5.7890000000000006</v>
      </c>
      <c r="J1267" s="2">
        <v>121.569</v>
      </c>
      <c r="K1267" s="12">
        <v>43482</v>
      </c>
      <c r="L1267" s="5">
        <v>0.44236111111111115</v>
      </c>
      <c r="M1267" t="s">
        <v>22</v>
      </c>
      <c r="N1267" s="2">
        <v>115.78</v>
      </c>
      <c r="O1267" s="2">
        <v>5.7889999999999997</v>
      </c>
      <c r="P1267" s="3">
        <v>8.9</v>
      </c>
      <c r="Q1267" s="4">
        <f>MONTH(Tabla1[[#This Row],[Fecha]])</f>
        <v>1</v>
      </c>
    </row>
    <row r="1268" spans="1:17" x14ac:dyDescent="0.25">
      <c r="A1268" t="s">
        <v>1297</v>
      </c>
      <c r="B1268" t="s">
        <v>24</v>
      </c>
      <c r="C1268" t="s">
        <v>25</v>
      </c>
      <c r="D1268" t="s">
        <v>19</v>
      </c>
      <c r="E1268" t="s">
        <v>20</v>
      </c>
      <c r="F1268" t="s">
        <v>31</v>
      </c>
      <c r="G1268" s="2">
        <v>80.790000000000006</v>
      </c>
      <c r="H1268" s="4">
        <v>9</v>
      </c>
      <c r="I1268" s="2">
        <v>36.355499999999999</v>
      </c>
      <c r="J1268" s="2">
        <v>763.46550000000002</v>
      </c>
      <c r="K1268" s="12">
        <v>43497</v>
      </c>
      <c r="L1268" s="5">
        <v>0.85486111111111107</v>
      </c>
      <c r="M1268" t="s">
        <v>32</v>
      </c>
      <c r="N1268" s="2">
        <v>727.11</v>
      </c>
      <c r="O1268" s="2">
        <v>36.355499999999999</v>
      </c>
      <c r="P1268" s="3">
        <v>9.5</v>
      </c>
      <c r="Q1268" s="4">
        <f>MONTH(Tabla1[[#This Row],[Fecha]])</f>
        <v>2</v>
      </c>
    </row>
    <row r="1269" spans="1:17" x14ac:dyDescent="0.25">
      <c r="A1269" t="s">
        <v>1298</v>
      </c>
      <c r="B1269" t="s">
        <v>41</v>
      </c>
      <c r="C1269" t="s">
        <v>42</v>
      </c>
      <c r="D1269" t="s">
        <v>19</v>
      </c>
      <c r="E1269" t="s">
        <v>30</v>
      </c>
      <c r="F1269" t="s">
        <v>45</v>
      </c>
      <c r="G1269" s="2">
        <v>53.78</v>
      </c>
      <c r="H1269" s="4">
        <v>1</v>
      </c>
      <c r="I1269" s="2">
        <v>2.6890000000000001</v>
      </c>
      <c r="J1269" s="2">
        <v>56.469000000000001</v>
      </c>
      <c r="K1269" s="12">
        <v>43499</v>
      </c>
      <c r="L1269" s="5">
        <v>0.84236111111111101</v>
      </c>
      <c r="M1269" t="s">
        <v>22</v>
      </c>
      <c r="N1269" s="2">
        <v>53.78</v>
      </c>
      <c r="O1269" s="2">
        <v>2.6890000000000001</v>
      </c>
      <c r="P1269" s="3">
        <v>4.7</v>
      </c>
      <c r="Q1269" s="4">
        <f>MONTH(Tabla1[[#This Row],[Fecha]])</f>
        <v>2</v>
      </c>
    </row>
    <row r="1270" spans="1:17" x14ac:dyDescent="0.25">
      <c r="A1270" t="s">
        <v>1240</v>
      </c>
      <c r="B1270" t="s">
        <v>17</v>
      </c>
      <c r="C1270" t="s">
        <v>18</v>
      </c>
      <c r="D1270" t="s">
        <v>19</v>
      </c>
      <c r="E1270" t="s">
        <v>30</v>
      </c>
      <c r="F1270" t="s">
        <v>21</v>
      </c>
      <c r="G1270" s="2">
        <v>20.97</v>
      </c>
      <c r="H1270" s="4">
        <v>5</v>
      </c>
      <c r="I1270" s="2">
        <v>5.2424999999999997</v>
      </c>
      <c r="J1270" s="2">
        <v>110.0925</v>
      </c>
      <c r="K1270" s="12">
        <v>43469</v>
      </c>
      <c r="L1270" s="5">
        <v>0.55625000000000002</v>
      </c>
      <c r="M1270" t="s">
        <v>28</v>
      </c>
      <c r="N1270" s="2">
        <v>104.85</v>
      </c>
      <c r="O1270" s="2">
        <v>5.2424999999999997</v>
      </c>
      <c r="P1270" s="3">
        <v>7.8</v>
      </c>
      <c r="Q1270" s="4">
        <f>MONTH(Tabla1[[#This Row],[Fecha]])</f>
        <v>1</v>
      </c>
    </row>
    <row r="1271" spans="1:17" x14ac:dyDescent="0.25">
      <c r="A1271" t="s">
        <v>1299</v>
      </c>
      <c r="B1271" t="s">
        <v>17</v>
      </c>
      <c r="C1271" t="s">
        <v>18</v>
      </c>
      <c r="D1271" t="s">
        <v>19</v>
      </c>
      <c r="E1271" t="s">
        <v>30</v>
      </c>
      <c r="F1271" t="s">
        <v>31</v>
      </c>
      <c r="G1271" s="2">
        <v>70.739999999999995</v>
      </c>
      <c r="H1271" s="4">
        <v>4</v>
      </c>
      <c r="I1271" s="2">
        <v>14.148</v>
      </c>
      <c r="J1271" s="2">
        <v>297.108</v>
      </c>
      <c r="K1271" s="12">
        <v>43470</v>
      </c>
      <c r="L1271" s="5">
        <v>0.67013888888888884</v>
      </c>
      <c r="M1271" t="s">
        <v>32</v>
      </c>
      <c r="N1271" s="2">
        <v>282.95999999999998</v>
      </c>
      <c r="O1271" s="2">
        <v>14.148</v>
      </c>
      <c r="P1271" s="3">
        <v>4.4000000000000004</v>
      </c>
      <c r="Q1271" s="4">
        <f>MONTH(Tabla1[[#This Row],[Fecha]])</f>
        <v>1</v>
      </c>
    </row>
    <row r="1272" spans="1:17" x14ac:dyDescent="0.25">
      <c r="A1272" t="s">
        <v>1300</v>
      </c>
      <c r="B1272" t="s">
        <v>24</v>
      </c>
      <c r="C1272" t="s">
        <v>25</v>
      </c>
      <c r="D1272" t="s">
        <v>19</v>
      </c>
      <c r="E1272" t="s">
        <v>30</v>
      </c>
      <c r="F1272" t="s">
        <v>35</v>
      </c>
      <c r="G1272" s="2">
        <v>48.91</v>
      </c>
      <c r="H1272" s="4">
        <v>5</v>
      </c>
      <c r="I1272" s="2">
        <v>12.227499999999999</v>
      </c>
      <c r="J1272" s="2">
        <v>256.77749999999997</v>
      </c>
      <c r="K1272" s="12">
        <v>43533</v>
      </c>
      <c r="L1272" s="5">
        <v>0.4284722222222222</v>
      </c>
      <c r="M1272" t="s">
        <v>28</v>
      </c>
      <c r="N1272" s="2">
        <v>244.55</v>
      </c>
      <c r="O1272" s="2">
        <v>12.227499999999999</v>
      </c>
      <c r="P1272" s="3">
        <v>6.6</v>
      </c>
      <c r="Q1272" s="4">
        <f>MONTH(Tabla1[[#This Row],[Fecha]])</f>
        <v>3</v>
      </c>
    </row>
    <row r="1273" spans="1:17" x14ac:dyDescent="0.25">
      <c r="A1273" t="s">
        <v>1301</v>
      </c>
      <c r="B1273" t="s">
        <v>41</v>
      </c>
      <c r="C1273" t="s">
        <v>42</v>
      </c>
      <c r="D1273" t="s">
        <v>26</v>
      </c>
      <c r="E1273" t="s">
        <v>20</v>
      </c>
      <c r="F1273" t="s">
        <v>45</v>
      </c>
      <c r="G1273" s="2">
        <v>47.44</v>
      </c>
      <c r="H1273" s="4">
        <v>1</v>
      </c>
      <c r="I1273" s="2">
        <v>2.3719999999999999</v>
      </c>
      <c r="J1273" s="2">
        <v>49.811999999999998</v>
      </c>
      <c r="K1273" s="12">
        <v>43518</v>
      </c>
      <c r="L1273" s="5">
        <v>0.7631944444444444</v>
      </c>
      <c r="M1273" t="s">
        <v>32</v>
      </c>
      <c r="N1273" s="2">
        <v>47.44</v>
      </c>
      <c r="O1273" s="2">
        <v>2.3719999999999999</v>
      </c>
      <c r="P1273" s="3">
        <v>6.8</v>
      </c>
      <c r="Q1273" s="4">
        <f>MONTH(Tabla1[[#This Row],[Fecha]])</f>
        <v>2</v>
      </c>
    </row>
    <row r="1274" spans="1:17" x14ac:dyDescent="0.25">
      <c r="A1274" t="s">
        <v>1302</v>
      </c>
      <c r="B1274" t="s">
        <v>17</v>
      </c>
      <c r="C1274" t="s">
        <v>18</v>
      </c>
      <c r="D1274" t="s">
        <v>26</v>
      </c>
      <c r="E1274" t="s">
        <v>30</v>
      </c>
      <c r="F1274" t="s">
        <v>35</v>
      </c>
      <c r="G1274" s="2">
        <v>60.95</v>
      </c>
      <c r="H1274" s="4">
        <v>9</v>
      </c>
      <c r="I1274" s="2">
        <v>27.427500000000006</v>
      </c>
      <c r="J1274" s="2">
        <v>575.97749999999996</v>
      </c>
      <c r="K1274" s="12">
        <v>43472</v>
      </c>
      <c r="L1274" s="5">
        <v>0.50555555555555554</v>
      </c>
      <c r="M1274" t="s">
        <v>32</v>
      </c>
      <c r="N1274" s="2">
        <v>548.54999999999995</v>
      </c>
      <c r="O1274" s="2">
        <v>27.427499999999998</v>
      </c>
      <c r="P1274" s="3">
        <v>6</v>
      </c>
      <c r="Q1274" s="4">
        <f>MONTH(Tabla1[[#This Row],[Fecha]])</f>
        <v>1</v>
      </c>
    </row>
    <row r="1275" spans="1:17" x14ac:dyDescent="0.25">
      <c r="A1275" t="s">
        <v>1303</v>
      </c>
      <c r="B1275" t="s">
        <v>17</v>
      </c>
      <c r="C1275" t="s">
        <v>18</v>
      </c>
      <c r="D1275" t="s">
        <v>19</v>
      </c>
      <c r="E1275" t="s">
        <v>30</v>
      </c>
      <c r="F1275" t="s">
        <v>21</v>
      </c>
      <c r="G1275" s="2">
        <v>55.5</v>
      </c>
      <c r="H1275" s="4">
        <v>4</v>
      </c>
      <c r="I1275" s="2">
        <v>11.100000000000001</v>
      </c>
      <c r="J1275" s="2">
        <v>233.1</v>
      </c>
      <c r="K1275" s="12">
        <v>43485</v>
      </c>
      <c r="L1275" s="5">
        <v>0.65833333333333333</v>
      </c>
      <c r="M1275" t="s">
        <v>32</v>
      </c>
      <c r="N1275" s="2">
        <v>222</v>
      </c>
      <c r="O1275" s="2">
        <v>11.1</v>
      </c>
      <c r="P1275" s="3">
        <v>6.6</v>
      </c>
      <c r="Q1275" s="4">
        <f>MONTH(Tabla1[[#This Row],[Fecha]])</f>
        <v>1</v>
      </c>
    </row>
    <row r="1276" spans="1:17" x14ac:dyDescent="0.25">
      <c r="A1276" t="s">
        <v>1304</v>
      </c>
      <c r="B1276" t="s">
        <v>24</v>
      </c>
      <c r="C1276" t="s">
        <v>25</v>
      </c>
      <c r="D1276" t="s">
        <v>26</v>
      </c>
      <c r="E1276" t="s">
        <v>30</v>
      </c>
      <c r="F1276" t="s">
        <v>31</v>
      </c>
      <c r="G1276" s="2">
        <v>55.61</v>
      </c>
      <c r="H1276" s="4">
        <v>7</v>
      </c>
      <c r="I1276" s="2">
        <v>19.4635</v>
      </c>
      <c r="J1276" s="2">
        <v>408.73349999999999</v>
      </c>
      <c r="K1276" s="12">
        <v>43547</v>
      </c>
      <c r="L1276" s="5">
        <v>0.52847222222222223</v>
      </c>
      <c r="M1276" t="s">
        <v>28</v>
      </c>
      <c r="N1276" s="2">
        <v>389.27</v>
      </c>
      <c r="O1276" s="2">
        <v>19.4635</v>
      </c>
      <c r="P1276" s="3">
        <v>8.5</v>
      </c>
      <c r="Q1276" s="4">
        <f>MONTH(Tabla1[[#This Row],[Fecha]])</f>
        <v>3</v>
      </c>
    </row>
    <row r="1277" spans="1:17" x14ac:dyDescent="0.25">
      <c r="A1277" t="s">
        <v>1305</v>
      </c>
      <c r="B1277" t="s">
        <v>41</v>
      </c>
      <c r="C1277" t="s">
        <v>42</v>
      </c>
      <c r="D1277" t="s">
        <v>26</v>
      </c>
      <c r="E1277" t="s">
        <v>30</v>
      </c>
      <c r="F1277" t="s">
        <v>27</v>
      </c>
      <c r="G1277" s="2">
        <v>75.66</v>
      </c>
      <c r="H1277" s="4">
        <v>5</v>
      </c>
      <c r="I1277" s="2">
        <v>18.914999999999999</v>
      </c>
      <c r="J1277" s="2">
        <v>397.21499999999997</v>
      </c>
      <c r="K1277" s="12">
        <v>43480</v>
      </c>
      <c r="L1277" s="5">
        <v>0.76527777777777783</v>
      </c>
      <c r="M1277" t="s">
        <v>22</v>
      </c>
      <c r="N1277" s="2">
        <v>378.3</v>
      </c>
      <c r="O1277" s="2">
        <v>18.914999999999999</v>
      </c>
      <c r="P1277" s="3">
        <v>7.8</v>
      </c>
      <c r="Q1277" s="4">
        <f>MONTH(Tabla1[[#This Row],[Fecha]])</f>
        <v>1</v>
      </c>
    </row>
    <row r="1278" spans="1:17" x14ac:dyDescent="0.25">
      <c r="A1278" t="s">
        <v>1306</v>
      </c>
      <c r="B1278" t="s">
        <v>17</v>
      </c>
      <c r="C1278" t="s">
        <v>18</v>
      </c>
      <c r="D1278" t="s">
        <v>19</v>
      </c>
      <c r="E1278" t="s">
        <v>20</v>
      </c>
      <c r="F1278" t="s">
        <v>31</v>
      </c>
      <c r="G1278" s="2">
        <v>47.68</v>
      </c>
      <c r="H1278" s="4">
        <v>2</v>
      </c>
      <c r="I1278" s="2">
        <v>4.7679999999999998</v>
      </c>
      <c r="J1278" s="2">
        <v>100.128</v>
      </c>
      <c r="K1278" s="12">
        <v>43520</v>
      </c>
      <c r="L1278" s="5">
        <v>0.4236111111111111</v>
      </c>
      <c r="M1278" t="s">
        <v>32</v>
      </c>
      <c r="N1278" s="2">
        <v>95.36</v>
      </c>
      <c r="O1278" s="2">
        <v>4.7679999999999998</v>
      </c>
      <c r="P1278" s="3">
        <v>4.0999999999999996</v>
      </c>
      <c r="Q1278" s="4">
        <f>MONTH(Tabla1[[#This Row],[Fecha]])</f>
        <v>2</v>
      </c>
    </row>
    <row r="1279" spans="1:17" x14ac:dyDescent="0.25">
      <c r="A1279" t="s">
        <v>1307</v>
      </c>
      <c r="B1279" t="s">
        <v>41</v>
      </c>
      <c r="C1279" t="s">
        <v>42</v>
      </c>
      <c r="D1279" t="s">
        <v>19</v>
      </c>
      <c r="E1279" t="s">
        <v>30</v>
      </c>
      <c r="F1279" t="s">
        <v>35</v>
      </c>
      <c r="G1279" s="2">
        <v>90.53</v>
      </c>
      <c r="H1279" s="4">
        <v>8</v>
      </c>
      <c r="I1279" s="2">
        <v>36.212000000000003</v>
      </c>
      <c r="J1279" s="2">
        <v>760.452</v>
      </c>
      <c r="K1279" s="12">
        <v>43539</v>
      </c>
      <c r="L1279" s="5">
        <v>0.6166666666666667</v>
      </c>
      <c r="M1279" t="s">
        <v>32</v>
      </c>
      <c r="N1279" s="2">
        <v>724.24</v>
      </c>
      <c r="O1279" s="2">
        <v>36.212000000000003</v>
      </c>
      <c r="P1279" s="3">
        <v>6.5</v>
      </c>
      <c r="Q1279" s="4">
        <f>MONTH(Tabla1[[#This Row],[Fecha]])</f>
        <v>3</v>
      </c>
    </row>
    <row r="1280" spans="1:17" x14ac:dyDescent="0.25">
      <c r="A1280" t="s">
        <v>1308</v>
      </c>
      <c r="B1280" t="s">
        <v>41</v>
      </c>
      <c r="C1280" t="s">
        <v>42</v>
      </c>
      <c r="D1280" t="s">
        <v>26</v>
      </c>
      <c r="E1280" t="s">
        <v>20</v>
      </c>
      <c r="F1280" t="s">
        <v>27</v>
      </c>
      <c r="G1280" s="2">
        <v>38.270000000000003</v>
      </c>
      <c r="H1280" s="4">
        <v>2</v>
      </c>
      <c r="I1280" s="2">
        <v>3.8270000000000004</v>
      </c>
      <c r="J1280" s="2">
        <v>80.367000000000004</v>
      </c>
      <c r="K1280" s="12">
        <v>43526</v>
      </c>
      <c r="L1280" s="5">
        <v>0.76250000000000007</v>
      </c>
      <c r="M1280" t="s">
        <v>32</v>
      </c>
      <c r="N1280" s="2">
        <v>76.540000000000006</v>
      </c>
      <c r="O1280" s="2">
        <v>3.827</v>
      </c>
      <c r="P1280" s="3">
        <v>5.8</v>
      </c>
      <c r="Q1280" s="4">
        <f>MONTH(Tabla1[[#This Row],[Fecha]])</f>
        <v>3</v>
      </c>
    </row>
    <row r="1281" spans="1:17" x14ac:dyDescent="0.25">
      <c r="A1281" t="s">
        <v>1309</v>
      </c>
      <c r="B1281" t="s">
        <v>17</v>
      </c>
      <c r="C1281" t="s">
        <v>18</v>
      </c>
      <c r="D1281" t="s">
        <v>19</v>
      </c>
      <c r="E1281" t="s">
        <v>20</v>
      </c>
      <c r="F1281" t="s">
        <v>31</v>
      </c>
      <c r="G1281" s="2">
        <v>37.44</v>
      </c>
      <c r="H1281" s="4">
        <v>6</v>
      </c>
      <c r="I1281" s="2">
        <v>11.231999999999999</v>
      </c>
      <c r="J1281" s="2">
        <v>235.87200000000001</v>
      </c>
      <c r="K1281" s="12">
        <v>43502</v>
      </c>
      <c r="L1281" s="5">
        <v>0.57986111111111105</v>
      </c>
      <c r="M1281" t="s">
        <v>32</v>
      </c>
      <c r="N1281" s="2">
        <v>224.64</v>
      </c>
      <c r="O1281" s="2">
        <v>11.231999999999999</v>
      </c>
      <c r="P1281" s="3">
        <v>5.9</v>
      </c>
      <c r="Q1281" s="4">
        <f>MONTH(Tabla1[[#This Row],[Fecha]])</f>
        <v>2</v>
      </c>
    </row>
    <row r="1282" spans="1:17" x14ac:dyDescent="0.25">
      <c r="A1282" t="s">
        <v>1310</v>
      </c>
      <c r="B1282" t="s">
        <v>41</v>
      </c>
      <c r="C1282" t="s">
        <v>42</v>
      </c>
      <c r="D1282" t="s">
        <v>19</v>
      </c>
      <c r="E1282" t="s">
        <v>30</v>
      </c>
      <c r="F1282" t="s">
        <v>35</v>
      </c>
      <c r="G1282" s="2">
        <v>99.96</v>
      </c>
      <c r="H1282" s="4">
        <v>9</v>
      </c>
      <c r="I1282" s="2">
        <v>44.981999999999999</v>
      </c>
      <c r="J1282" s="2">
        <v>944.62199999999996</v>
      </c>
      <c r="K1282" s="12">
        <v>43533</v>
      </c>
      <c r="L1282" s="5">
        <v>0.72638888888888886</v>
      </c>
      <c r="M1282" t="s">
        <v>32</v>
      </c>
      <c r="N1282" s="2">
        <v>899.64</v>
      </c>
      <c r="O1282" s="2">
        <v>44.981999999999999</v>
      </c>
      <c r="P1282" s="3">
        <v>4.2</v>
      </c>
      <c r="Q1282" s="4">
        <f>MONTH(Tabla1[[#This Row],[Fecha]])</f>
        <v>3</v>
      </c>
    </row>
    <row r="1283" spans="1:17" x14ac:dyDescent="0.25">
      <c r="A1283" t="s">
        <v>1311</v>
      </c>
      <c r="B1283" t="s">
        <v>24</v>
      </c>
      <c r="C1283" t="s">
        <v>25</v>
      </c>
      <c r="D1283" t="s">
        <v>19</v>
      </c>
      <c r="E1283" t="s">
        <v>20</v>
      </c>
      <c r="F1283" t="s">
        <v>43</v>
      </c>
      <c r="G1283" s="2">
        <v>38.42</v>
      </c>
      <c r="H1283" s="4">
        <v>1</v>
      </c>
      <c r="I1283" s="2">
        <v>1.9210000000000003</v>
      </c>
      <c r="J1283" s="2">
        <v>40.341000000000001</v>
      </c>
      <c r="K1283" s="12">
        <v>43498</v>
      </c>
      <c r="L1283" s="5">
        <v>0.68958333333333333</v>
      </c>
      <c r="M1283" t="s">
        <v>28</v>
      </c>
      <c r="N1283" s="2">
        <v>38.42</v>
      </c>
      <c r="O1283" s="2">
        <v>1.921</v>
      </c>
      <c r="P1283" s="3">
        <v>8.6</v>
      </c>
      <c r="Q1283" s="4">
        <f>MONTH(Tabla1[[#This Row],[Fecha]])</f>
        <v>2</v>
      </c>
    </row>
    <row r="1284" spans="1:17" x14ac:dyDescent="0.25">
      <c r="A1284" t="s">
        <v>1312</v>
      </c>
      <c r="B1284" t="s">
        <v>17</v>
      </c>
      <c r="C1284" t="s">
        <v>18</v>
      </c>
      <c r="D1284" t="s">
        <v>26</v>
      </c>
      <c r="E1284" t="s">
        <v>20</v>
      </c>
      <c r="F1284" t="s">
        <v>21</v>
      </c>
      <c r="G1284" s="2">
        <v>23.03</v>
      </c>
      <c r="H1284" s="4">
        <v>9</v>
      </c>
      <c r="I1284" s="2">
        <v>10.363500000000002</v>
      </c>
      <c r="J1284" s="2">
        <v>217.6335</v>
      </c>
      <c r="K1284" s="12">
        <v>43468</v>
      </c>
      <c r="L1284" s="5">
        <v>0.50138888888888888</v>
      </c>
      <c r="M1284" t="s">
        <v>22</v>
      </c>
      <c r="N1284" s="2">
        <v>207.27</v>
      </c>
      <c r="O1284" s="2">
        <v>10.3635</v>
      </c>
      <c r="P1284" s="3">
        <v>7.9</v>
      </c>
      <c r="Q1284" s="4">
        <f>MONTH(Tabla1[[#This Row],[Fecha]])</f>
        <v>1</v>
      </c>
    </row>
    <row r="1285" spans="1:17" x14ac:dyDescent="0.25">
      <c r="A1285" t="s">
        <v>1313</v>
      </c>
      <c r="B1285" t="s">
        <v>41</v>
      </c>
      <c r="C1285" t="s">
        <v>42</v>
      </c>
      <c r="D1285" t="s">
        <v>26</v>
      </c>
      <c r="E1285" t="s">
        <v>30</v>
      </c>
      <c r="F1285" t="s">
        <v>45</v>
      </c>
      <c r="G1285" s="2">
        <v>95.54</v>
      </c>
      <c r="H1285" s="4">
        <v>7</v>
      </c>
      <c r="I1285" s="2">
        <v>33.439000000000007</v>
      </c>
      <c r="J1285" s="2">
        <v>702.21900000000005</v>
      </c>
      <c r="K1285" s="12">
        <v>43533</v>
      </c>
      <c r="L1285" s="5">
        <v>0.60833333333333328</v>
      </c>
      <c r="M1285" t="s">
        <v>32</v>
      </c>
      <c r="N1285" s="2">
        <v>668.78</v>
      </c>
      <c r="O1285" s="2">
        <v>33.439</v>
      </c>
      <c r="P1285" s="3">
        <v>9.6</v>
      </c>
      <c r="Q1285" s="4">
        <f>MONTH(Tabla1[[#This Row],[Fecha]])</f>
        <v>3</v>
      </c>
    </row>
    <row r="1286" spans="1:17" x14ac:dyDescent="0.25">
      <c r="A1286" t="s">
        <v>1314</v>
      </c>
      <c r="B1286" t="s">
        <v>17</v>
      </c>
      <c r="C1286" t="s">
        <v>18</v>
      </c>
      <c r="D1286" t="s">
        <v>26</v>
      </c>
      <c r="E1286" t="s">
        <v>30</v>
      </c>
      <c r="F1286" t="s">
        <v>43</v>
      </c>
      <c r="G1286" s="2">
        <v>66.52</v>
      </c>
      <c r="H1286" s="4">
        <v>4</v>
      </c>
      <c r="I1286" s="2">
        <v>13.304</v>
      </c>
      <c r="J1286" s="2">
        <v>279.38400000000001</v>
      </c>
      <c r="K1286" s="12">
        <v>43526</v>
      </c>
      <c r="L1286" s="5">
        <v>0.7597222222222223</v>
      </c>
      <c r="M1286" t="s">
        <v>22</v>
      </c>
      <c r="N1286" s="2">
        <v>266.08</v>
      </c>
      <c r="O1286" s="2">
        <v>13.304</v>
      </c>
      <c r="P1286" s="3">
        <v>6.9</v>
      </c>
      <c r="Q1286" s="4">
        <f>MONTH(Tabla1[[#This Row],[Fecha]])</f>
        <v>3</v>
      </c>
    </row>
    <row r="1287" spans="1:17" x14ac:dyDescent="0.25">
      <c r="A1287" t="s">
        <v>1315</v>
      </c>
      <c r="B1287" t="s">
        <v>24</v>
      </c>
      <c r="C1287" t="s">
        <v>25</v>
      </c>
      <c r="D1287" t="s">
        <v>26</v>
      </c>
      <c r="E1287" t="s">
        <v>20</v>
      </c>
      <c r="F1287" t="s">
        <v>27</v>
      </c>
      <c r="G1287" s="2">
        <v>26.61</v>
      </c>
      <c r="H1287" s="4">
        <v>2</v>
      </c>
      <c r="I1287" s="2">
        <v>2.661</v>
      </c>
      <c r="J1287" s="2">
        <v>55.881</v>
      </c>
      <c r="K1287" s="12">
        <v>43543</v>
      </c>
      <c r="L1287" s="5">
        <v>0.60763888888888895</v>
      </c>
      <c r="M1287" t="s">
        <v>28</v>
      </c>
      <c r="N1287" s="2">
        <v>53.22</v>
      </c>
      <c r="O1287" s="2">
        <v>2.661</v>
      </c>
      <c r="P1287" s="3">
        <v>4.2</v>
      </c>
      <c r="Q1287" s="4">
        <f>MONTH(Tabla1[[#This Row],[Fecha]])</f>
        <v>3</v>
      </c>
    </row>
    <row r="1288" spans="1:17" x14ac:dyDescent="0.25">
      <c r="A1288" t="s">
        <v>1316</v>
      </c>
      <c r="B1288" t="s">
        <v>41</v>
      </c>
      <c r="C1288" t="s">
        <v>42</v>
      </c>
      <c r="D1288" t="s">
        <v>26</v>
      </c>
      <c r="E1288" t="s">
        <v>20</v>
      </c>
      <c r="F1288" t="s">
        <v>31</v>
      </c>
      <c r="G1288" s="2">
        <v>97.38</v>
      </c>
      <c r="H1288" s="4">
        <v>10</v>
      </c>
      <c r="I1288" s="2">
        <v>48.69</v>
      </c>
      <c r="J1288" s="2">
        <v>1022.49</v>
      </c>
      <c r="K1288" s="12">
        <v>43526</v>
      </c>
      <c r="L1288" s="5">
        <v>0.71944444444444444</v>
      </c>
      <c r="M1288" t="s">
        <v>22</v>
      </c>
      <c r="N1288" s="2">
        <v>973.8</v>
      </c>
      <c r="O1288" s="2">
        <v>48.69</v>
      </c>
      <c r="P1288" s="3">
        <v>4.4000000000000004</v>
      </c>
      <c r="Q1288" s="4">
        <f>MONTH(Tabla1[[#This Row],[Fecha]])</f>
        <v>3</v>
      </c>
    </row>
    <row r="1289" spans="1:17" x14ac:dyDescent="0.25">
      <c r="A1289" t="s">
        <v>1317</v>
      </c>
      <c r="B1289" t="s">
        <v>24</v>
      </c>
      <c r="C1289" t="s">
        <v>25</v>
      </c>
      <c r="D1289" t="s">
        <v>19</v>
      </c>
      <c r="E1289" t="s">
        <v>30</v>
      </c>
      <c r="F1289" t="s">
        <v>21</v>
      </c>
      <c r="G1289" s="2">
        <v>75.88</v>
      </c>
      <c r="H1289" s="4">
        <v>1</v>
      </c>
      <c r="I1289" s="2">
        <v>3.794</v>
      </c>
      <c r="J1289" s="2">
        <v>79.674000000000007</v>
      </c>
      <c r="K1289" s="12">
        <v>43468</v>
      </c>
      <c r="L1289" s="5">
        <v>0.4375</v>
      </c>
      <c r="M1289" t="s">
        <v>32</v>
      </c>
      <c r="N1289" s="2">
        <v>75.88</v>
      </c>
      <c r="O1289" s="2">
        <v>3.794</v>
      </c>
      <c r="P1289" s="3">
        <v>7.1</v>
      </c>
      <c r="Q1289" s="4">
        <f>MONTH(Tabla1[[#This Row],[Fecha]])</f>
        <v>1</v>
      </c>
    </row>
    <row r="1290" spans="1:17" x14ac:dyDescent="0.25">
      <c r="A1290" t="s">
        <v>1318</v>
      </c>
      <c r="B1290" t="s">
        <v>41</v>
      </c>
      <c r="C1290" t="s">
        <v>42</v>
      </c>
      <c r="D1290" t="s">
        <v>26</v>
      </c>
      <c r="E1290" t="s">
        <v>30</v>
      </c>
      <c r="F1290" t="s">
        <v>35</v>
      </c>
      <c r="G1290" s="2">
        <v>54.45</v>
      </c>
      <c r="H1290" s="4">
        <v>1</v>
      </c>
      <c r="I1290" s="2">
        <v>2.7225000000000001</v>
      </c>
      <c r="J1290" s="2">
        <v>57.172499999999999</v>
      </c>
      <c r="K1290" s="12">
        <v>43522</v>
      </c>
      <c r="L1290" s="5">
        <v>0.80833333333333324</v>
      </c>
      <c r="M1290" t="s">
        <v>22</v>
      </c>
      <c r="N1290" s="2">
        <v>54.45</v>
      </c>
      <c r="O1290" s="2">
        <v>2.7225000000000001</v>
      </c>
      <c r="P1290" s="3">
        <v>7.9</v>
      </c>
      <c r="Q1290" s="4">
        <f>MONTH(Tabla1[[#This Row],[Fecha]])</f>
        <v>2</v>
      </c>
    </row>
    <row r="1291" spans="1:17" x14ac:dyDescent="0.25">
      <c r="A1291" t="s">
        <v>1319</v>
      </c>
      <c r="B1291" t="s">
        <v>41</v>
      </c>
      <c r="C1291" t="s">
        <v>42</v>
      </c>
      <c r="D1291" t="s">
        <v>26</v>
      </c>
      <c r="E1291" t="s">
        <v>30</v>
      </c>
      <c r="F1291" t="s">
        <v>45</v>
      </c>
      <c r="G1291" s="2">
        <v>94.13</v>
      </c>
      <c r="H1291" s="4">
        <v>5</v>
      </c>
      <c r="I1291" s="2">
        <v>23.532499999999999</v>
      </c>
      <c r="J1291" s="2">
        <v>494.1825</v>
      </c>
      <c r="K1291" s="12">
        <v>43521</v>
      </c>
      <c r="L1291" s="5">
        <v>0.81874999999999998</v>
      </c>
      <c r="M1291" t="s">
        <v>32</v>
      </c>
      <c r="N1291" s="2">
        <v>470.65</v>
      </c>
      <c r="O1291" s="2">
        <v>23.532499999999999</v>
      </c>
      <c r="P1291" s="3">
        <v>4.8</v>
      </c>
      <c r="Q1291" s="4">
        <f>MONTH(Tabla1[[#This Row],[Fecha]])</f>
        <v>2</v>
      </c>
    </row>
    <row r="1292" spans="1:17" x14ac:dyDescent="0.25">
      <c r="A1292" t="s">
        <v>1320</v>
      </c>
      <c r="B1292" t="s">
        <v>41</v>
      </c>
      <c r="C1292" t="s">
        <v>42</v>
      </c>
      <c r="D1292" t="s">
        <v>19</v>
      </c>
      <c r="E1292" t="s">
        <v>20</v>
      </c>
      <c r="F1292" t="s">
        <v>35</v>
      </c>
      <c r="G1292" s="2">
        <v>88.43</v>
      </c>
      <c r="H1292" s="4">
        <v>8</v>
      </c>
      <c r="I1292" s="2">
        <v>35.372000000000007</v>
      </c>
      <c r="J1292" s="2">
        <v>742.81200000000001</v>
      </c>
      <c r="K1292" s="12">
        <v>43546</v>
      </c>
      <c r="L1292" s="5">
        <v>0.81597222222222221</v>
      </c>
      <c r="M1292" t="s">
        <v>32</v>
      </c>
      <c r="N1292" s="2">
        <v>707.44</v>
      </c>
      <c r="O1292" s="2">
        <v>35.372</v>
      </c>
      <c r="P1292" s="3">
        <v>4.3</v>
      </c>
      <c r="Q1292" s="4">
        <f>MONTH(Tabla1[[#This Row],[Fecha]])</f>
        <v>3</v>
      </c>
    </row>
    <row r="1293" spans="1:17" x14ac:dyDescent="0.25">
      <c r="A1293" t="s">
        <v>1321</v>
      </c>
      <c r="B1293" t="s">
        <v>24</v>
      </c>
      <c r="C1293" t="s">
        <v>25</v>
      </c>
      <c r="D1293" t="s">
        <v>26</v>
      </c>
      <c r="E1293" t="s">
        <v>30</v>
      </c>
      <c r="F1293" t="s">
        <v>43</v>
      </c>
      <c r="G1293" s="2">
        <v>43.27</v>
      </c>
      <c r="H1293" s="4">
        <v>2</v>
      </c>
      <c r="I1293" s="2">
        <v>4.3270000000000008</v>
      </c>
      <c r="J1293" s="2">
        <v>90.867000000000004</v>
      </c>
      <c r="K1293" s="12">
        <v>43532</v>
      </c>
      <c r="L1293" s="5">
        <v>0.70347222222222217</v>
      </c>
      <c r="M1293" t="s">
        <v>22</v>
      </c>
      <c r="N1293" s="2">
        <v>86.54</v>
      </c>
      <c r="O1293" s="2">
        <v>4.327</v>
      </c>
      <c r="P1293" s="3">
        <v>5.7</v>
      </c>
      <c r="Q1293" s="4">
        <f>MONTH(Tabla1[[#This Row],[Fecha]])</f>
        <v>3</v>
      </c>
    </row>
    <row r="1294" spans="1:17" x14ac:dyDescent="0.25">
      <c r="A1294" t="s">
        <v>1322</v>
      </c>
      <c r="B1294" t="s">
        <v>41</v>
      </c>
      <c r="C1294" t="s">
        <v>42</v>
      </c>
      <c r="D1294" t="s">
        <v>19</v>
      </c>
      <c r="E1294" t="s">
        <v>20</v>
      </c>
      <c r="F1294" t="s">
        <v>45</v>
      </c>
      <c r="G1294" s="2">
        <v>56.47</v>
      </c>
      <c r="H1294" s="4">
        <v>8</v>
      </c>
      <c r="I1294" s="2">
        <v>22.588000000000001</v>
      </c>
      <c r="J1294" s="2">
        <v>474.34800000000001</v>
      </c>
      <c r="K1294" s="12">
        <v>43533</v>
      </c>
      <c r="L1294" s="5">
        <v>0.62291666666666667</v>
      </c>
      <c r="M1294" t="s">
        <v>22</v>
      </c>
      <c r="N1294" s="2">
        <v>451.76</v>
      </c>
      <c r="O1294" s="2">
        <v>22.588000000000001</v>
      </c>
      <c r="P1294" s="3">
        <v>7.3</v>
      </c>
      <c r="Q1294" s="4">
        <f>MONTH(Tabla1[[#This Row],[Fecha]])</f>
        <v>3</v>
      </c>
    </row>
    <row r="1295" spans="1:17" x14ac:dyDescent="0.25">
      <c r="A1295" t="s">
        <v>1323</v>
      </c>
      <c r="B1295" t="s">
        <v>24</v>
      </c>
      <c r="C1295" t="s">
        <v>25</v>
      </c>
      <c r="D1295" t="s">
        <v>19</v>
      </c>
      <c r="E1295" t="s">
        <v>20</v>
      </c>
      <c r="F1295" t="s">
        <v>31</v>
      </c>
      <c r="G1295" s="2">
        <v>78.38</v>
      </c>
      <c r="H1295" s="4">
        <v>4</v>
      </c>
      <c r="I1295" s="2">
        <v>15.676</v>
      </c>
      <c r="J1295" s="2">
        <v>329.19600000000003</v>
      </c>
      <c r="K1295" s="12">
        <v>43548</v>
      </c>
      <c r="L1295" s="5">
        <v>0.74722222222222223</v>
      </c>
      <c r="M1295" t="s">
        <v>28</v>
      </c>
      <c r="N1295" s="2">
        <v>313.52</v>
      </c>
      <c r="O1295" s="2">
        <v>15.676</v>
      </c>
      <c r="P1295" s="3">
        <v>7.9</v>
      </c>
      <c r="Q1295" s="4">
        <f>MONTH(Tabla1[[#This Row],[Fecha]])</f>
        <v>3</v>
      </c>
    </row>
    <row r="1296" spans="1:17" x14ac:dyDescent="0.25">
      <c r="A1296" t="s">
        <v>1244</v>
      </c>
      <c r="B1296" t="s">
        <v>24</v>
      </c>
      <c r="C1296" t="s">
        <v>25</v>
      </c>
      <c r="D1296" t="s">
        <v>26</v>
      </c>
      <c r="E1296" t="s">
        <v>30</v>
      </c>
      <c r="F1296" t="s">
        <v>43</v>
      </c>
      <c r="G1296" s="2">
        <v>27.22</v>
      </c>
      <c r="H1296" s="4">
        <v>3</v>
      </c>
      <c r="I1296" s="2">
        <v>4.0830000000000002</v>
      </c>
      <c r="J1296" s="2">
        <v>85.742999999999995</v>
      </c>
      <c r="K1296" s="12">
        <v>43472</v>
      </c>
      <c r="L1296" s="5">
        <v>0.52569444444444446</v>
      </c>
      <c r="M1296" t="s">
        <v>28</v>
      </c>
      <c r="N1296" s="2">
        <v>81.66</v>
      </c>
      <c r="O1296" s="2">
        <v>4.0830000000000002</v>
      </c>
      <c r="P1296" s="3">
        <v>7.3</v>
      </c>
      <c r="Q1296" s="4">
        <f>MONTH(Tabla1[[#This Row],[Fecha]])</f>
        <v>1</v>
      </c>
    </row>
    <row r="1297" spans="1:17" x14ac:dyDescent="0.25">
      <c r="A1297" t="s">
        <v>1324</v>
      </c>
      <c r="B1297" t="s">
        <v>24</v>
      </c>
      <c r="C1297" t="s">
        <v>25</v>
      </c>
      <c r="D1297" t="s">
        <v>26</v>
      </c>
      <c r="E1297" t="s">
        <v>20</v>
      </c>
      <c r="F1297" t="s">
        <v>43</v>
      </c>
      <c r="G1297" s="2">
        <v>93.26</v>
      </c>
      <c r="H1297" s="4">
        <v>9</v>
      </c>
      <c r="I1297" s="2">
        <v>41.967000000000006</v>
      </c>
      <c r="J1297" s="2">
        <v>881.30700000000002</v>
      </c>
      <c r="K1297" s="12">
        <v>43481</v>
      </c>
      <c r="L1297" s="5">
        <v>0.75555555555555554</v>
      </c>
      <c r="M1297" t="s">
        <v>28</v>
      </c>
      <c r="N1297" s="2">
        <v>839.34</v>
      </c>
      <c r="O1297" s="2">
        <v>41.966999999999999</v>
      </c>
      <c r="P1297" s="3">
        <v>8.8000000000000007</v>
      </c>
      <c r="Q1297" s="4">
        <f>MONTH(Tabla1[[#This Row],[Fecha]])</f>
        <v>1</v>
      </c>
    </row>
    <row r="1298" spans="1:17" x14ac:dyDescent="0.25">
      <c r="A1298" t="s">
        <v>1325</v>
      </c>
      <c r="B1298" t="s">
        <v>24</v>
      </c>
      <c r="C1298" t="s">
        <v>25</v>
      </c>
      <c r="D1298" t="s">
        <v>26</v>
      </c>
      <c r="E1298" t="s">
        <v>20</v>
      </c>
      <c r="F1298" t="s">
        <v>21</v>
      </c>
      <c r="G1298" s="2">
        <v>10.99</v>
      </c>
      <c r="H1298" s="4">
        <v>5</v>
      </c>
      <c r="I1298" s="2">
        <v>2.7475000000000005</v>
      </c>
      <c r="J1298" s="2">
        <v>57.697499999999998</v>
      </c>
      <c r="K1298" s="12">
        <v>43488</v>
      </c>
      <c r="L1298" s="5">
        <v>0.4291666666666667</v>
      </c>
      <c r="M1298" t="s">
        <v>32</v>
      </c>
      <c r="N1298" s="2">
        <v>54.95</v>
      </c>
      <c r="O1298" s="2">
        <v>2.7475000000000001</v>
      </c>
      <c r="P1298" s="3">
        <v>9.3000000000000007</v>
      </c>
      <c r="Q1298" s="4">
        <f>MONTH(Tabla1[[#This Row],[Fecha]])</f>
        <v>1</v>
      </c>
    </row>
    <row r="1299" spans="1:17" x14ac:dyDescent="0.25">
      <c r="A1299" t="s">
        <v>1326</v>
      </c>
      <c r="B1299" t="s">
        <v>24</v>
      </c>
      <c r="C1299" t="s">
        <v>25</v>
      </c>
      <c r="D1299" t="s">
        <v>19</v>
      </c>
      <c r="E1299" t="s">
        <v>20</v>
      </c>
      <c r="F1299" t="s">
        <v>21</v>
      </c>
      <c r="G1299" s="2">
        <v>28.5</v>
      </c>
      <c r="H1299" s="4">
        <v>8</v>
      </c>
      <c r="I1299" s="2">
        <v>11.4</v>
      </c>
      <c r="J1299" s="2">
        <v>239.4</v>
      </c>
      <c r="K1299" s="12">
        <v>43502</v>
      </c>
      <c r="L1299" s="5">
        <v>0.6</v>
      </c>
      <c r="M1299" t="s">
        <v>28</v>
      </c>
      <c r="N1299" s="2">
        <v>228</v>
      </c>
      <c r="O1299" s="2">
        <v>11.4</v>
      </c>
      <c r="P1299" s="3">
        <v>6.6</v>
      </c>
      <c r="Q1299" s="4">
        <f>MONTH(Tabla1[[#This Row],[Fecha]])</f>
        <v>2</v>
      </c>
    </row>
    <row r="1300" spans="1:17" x14ac:dyDescent="0.25">
      <c r="A1300" t="s">
        <v>1327</v>
      </c>
      <c r="B1300" t="s">
        <v>41</v>
      </c>
      <c r="C1300" t="s">
        <v>42</v>
      </c>
      <c r="D1300" t="s">
        <v>26</v>
      </c>
      <c r="E1300" t="s">
        <v>30</v>
      </c>
      <c r="F1300" t="s">
        <v>21</v>
      </c>
      <c r="G1300" s="2">
        <v>87.87</v>
      </c>
      <c r="H1300" s="4">
        <v>10</v>
      </c>
      <c r="I1300" s="2">
        <v>43.935000000000002</v>
      </c>
      <c r="J1300" s="2">
        <v>922.63499999999999</v>
      </c>
      <c r="K1300" s="12">
        <v>43553</v>
      </c>
      <c r="L1300" s="5">
        <v>0.43402777777777773</v>
      </c>
      <c r="M1300" t="s">
        <v>22</v>
      </c>
      <c r="N1300" s="2">
        <v>878.7</v>
      </c>
      <c r="O1300" s="2">
        <v>43.935000000000002</v>
      </c>
      <c r="P1300" s="3">
        <v>5.0999999999999996</v>
      </c>
      <c r="Q1300" s="4">
        <f>MONTH(Tabla1[[#This Row],[Fecha]])</f>
        <v>3</v>
      </c>
    </row>
    <row r="1301" spans="1:17" x14ac:dyDescent="0.25">
      <c r="A1301" t="s">
        <v>1328</v>
      </c>
      <c r="B1301" t="s">
        <v>41</v>
      </c>
      <c r="C1301" t="s">
        <v>42</v>
      </c>
      <c r="D1301" t="s">
        <v>26</v>
      </c>
      <c r="E1301" t="s">
        <v>30</v>
      </c>
      <c r="F1301" t="s">
        <v>45</v>
      </c>
      <c r="G1301" s="2">
        <v>27.18</v>
      </c>
      <c r="H1301" s="4">
        <v>2</v>
      </c>
      <c r="I1301" s="2">
        <v>2.718</v>
      </c>
      <c r="J1301" s="2">
        <v>57.078000000000003</v>
      </c>
      <c r="K1301" s="12">
        <v>43539</v>
      </c>
      <c r="L1301" s="5">
        <v>0.68472222222222223</v>
      </c>
      <c r="M1301" t="s">
        <v>22</v>
      </c>
      <c r="N1301" s="2">
        <v>54.36</v>
      </c>
      <c r="O1301" s="2">
        <v>2.718</v>
      </c>
      <c r="P1301" s="3">
        <v>4.3</v>
      </c>
      <c r="Q1301" s="4">
        <f>MONTH(Tabla1[[#This Row],[Fecha]])</f>
        <v>3</v>
      </c>
    </row>
    <row r="1302" spans="1:17" x14ac:dyDescent="0.25">
      <c r="A1302" t="s">
        <v>1329</v>
      </c>
      <c r="B1302" t="s">
        <v>41</v>
      </c>
      <c r="C1302" t="s">
        <v>42</v>
      </c>
      <c r="D1302" t="s">
        <v>26</v>
      </c>
      <c r="E1302" t="s">
        <v>30</v>
      </c>
      <c r="F1302" t="s">
        <v>35</v>
      </c>
      <c r="G1302" s="2">
        <v>67.27</v>
      </c>
      <c r="H1302" s="4">
        <v>5</v>
      </c>
      <c r="I1302" s="2">
        <v>16.817499999999999</v>
      </c>
      <c r="J1302" s="2">
        <v>353.16750000000002</v>
      </c>
      <c r="K1302" s="12">
        <v>43523</v>
      </c>
      <c r="L1302" s="5">
        <v>0.7270833333333333</v>
      </c>
      <c r="M1302" t="s">
        <v>28</v>
      </c>
      <c r="N1302" s="2">
        <v>336.35</v>
      </c>
      <c r="O1302" s="2">
        <v>16.817499999999999</v>
      </c>
      <c r="P1302" s="3">
        <v>6.9</v>
      </c>
      <c r="Q1302" s="4">
        <f>MONTH(Tabla1[[#This Row],[Fecha]])</f>
        <v>2</v>
      </c>
    </row>
    <row r="1303" spans="1:17" x14ac:dyDescent="0.25">
      <c r="A1303" t="s">
        <v>1330</v>
      </c>
      <c r="B1303" t="s">
        <v>41</v>
      </c>
      <c r="C1303" t="s">
        <v>42</v>
      </c>
      <c r="D1303" t="s">
        <v>26</v>
      </c>
      <c r="E1303" t="s">
        <v>20</v>
      </c>
      <c r="F1303" t="s">
        <v>21</v>
      </c>
      <c r="G1303" s="2">
        <v>17.75</v>
      </c>
      <c r="H1303" s="4">
        <v>1</v>
      </c>
      <c r="I1303" s="2">
        <v>0.88750000000000007</v>
      </c>
      <c r="J1303" s="2">
        <v>18.637499999999999</v>
      </c>
      <c r="K1303" s="12">
        <v>43479</v>
      </c>
      <c r="L1303" s="5">
        <v>0.44305555555555554</v>
      </c>
      <c r="M1303" t="s">
        <v>28</v>
      </c>
      <c r="N1303" s="2">
        <v>17.75</v>
      </c>
      <c r="O1303" s="2">
        <v>0.88749999999999996</v>
      </c>
      <c r="P1303" s="3">
        <v>8.6</v>
      </c>
      <c r="Q1303" s="4">
        <f>MONTH(Tabla1[[#This Row],[Fecha]])</f>
        <v>1</v>
      </c>
    </row>
    <row r="1304" spans="1:17" x14ac:dyDescent="0.25">
      <c r="A1304" t="s">
        <v>1331</v>
      </c>
      <c r="B1304" t="s">
        <v>24</v>
      </c>
      <c r="C1304" t="s">
        <v>25</v>
      </c>
      <c r="D1304" t="s">
        <v>26</v>
      </c>
      <c r="E1304" t="s">
        <v>20</v>
      </c>
      <c r="F1304" t="s">
        <v>35</v>
      </c>
      <c r="G1304" s="2">
        <v>98.8</v>
      </c>
      <c r="H1304" s="4">
        <v>2</v>
      </c>
      <c r="I1304" s="2">
        <v>9.8800000000000008</v>
      </c>
      <c r="J1304" s="2">
        <v>207.48</v>
      </c>
      <c r="K1304" s="12">
        <v>43517</v>
      </c>
      <c r="L1304" s="5">
        <v>0.48541666666666666</v>
      </c>
      <c r="M1304" t="s">
        <v>28</v>
      </c>
      <c r="N1304" s="2">
        <v>197.6</v>
      </c>
      <c r="O1304" s="2">
        <v>9.8800000000000008</v>
      </c>
      <c r="P1304" s="3">
        <v>7.7</v>
      </c>
      <c r="Q1304" s="4">
        <f>MONTH(Tabla1[[#This Row],[Fecha]])</f>
        <v>2</v>
      </c>
    </row>
    <row r="1305" spans="1:17" x14ac:dyDescent="0.25">
      <c r="A1305" t="s">
        <v>1332</v>
      </c>
      <c r="B1305" t="s">
        <v>17</v>
      </c>
      <c r="C1305" t="s">
        <v>18</v>
      </c>
      <c r="D1305" t="s">
        <v>19</v>
      </c>
      <c r="E1305" t="s">
        <v>30</v>
      </c>
      <c r="F1305" t="s">
        <v>43</v>
      </c>
      <c r="G1305" s="2">
        <v>51.34</v>
      </c>
      <c r="H1305" s="4">
        <v>5</v>
      </c>
      <c r="I1305" s="2">
        <v>12.835000000000003</v>
      </c>
      <c r="J1305" s="2">
        <v>269.53500000000003</v>
      </c>
      <c r="K1305" s="12">
        <v>43552</v>
      </c>
      <c r="L1305" s="5">
        <v>0.64652777777777781</v>
      </c>
      <c r="M1305" t="s">
        <v>32</v>
      </c>
      <c r="N1305" s="2">
        <v>256.7</v>
      </c>
      <c r="O1305" s="2">
        <v>12.835000000000001</v>
      </c>
      <c r="P1305" s="3">
        <v>9.1</v>
      </c>
      <c r="Q1305" s="4">
        <f>MONTH(Tabla1[[#This Row],[Fecha]])</f>
        <v>3</v>
      </c>
    </row>
    <row r="1306" spans="1:17" x14ac:dyDescent="0.25">
      <c r="A1306" t="s">
        <v>1333</v>
      </c>
      <c r="B1306" t="s">
        <v>17</v>
      </c>
      <c r="C1306" t="s">
        <v>18</v>
      </c>
      <c r="D1306" t="s">
        <v>19</v>
      </c>
      <c r="E1306" t="s">
        <v>20</v>
      </c>
      <c r="F1306" t="s">
        <v>27</v>
      </c>
      <c r="G1306" s="2">
        <v>74.22</v>
      </c>
      <c r="H1306" s="4">
        <v>10</v>
      </c>
      <c r="I1306" s="2">
        <v>37.110000000000007</v>
      </c>
      <c r="J1306" s="2">
        <v>779.31</v>
      </c>
      <c r="K1306" s="12">
        <v>43466</v>
      </c>
      <c r="L1306" s="5">
        <v>0.61249999999999993</v>
      </c>
      <c r="M1306" t="s">
        <v>32</v>
      </c>
      <c r="N1306" s="2">
        <v>742.2</v>
      </c>
      <c r="O1306" s="2">
        <v>37.11</v>
      </c>
      <c r="P1306" s="3">
        <v>4.3</v>
      </c>
      <c r="Q1306" s="4">
        <f>MONTH(Tabla1[[#This Row],[Fecha]])</f>
        <v>1</v>
      </c>
    </row>
    <row r="1307" spans="1:17" x14ac:dyDescent="0.25">
      <c r="A1307" t="s">
        <v>1334</v>
      </c>
      <c r="B1307" t="s">
        <v>41</v>
      </c>
      <c r="C1307" t="s">
        <v>42</v>
      </c>
      <c r="D1307" t="s">
        <v>19</v>
      </c>
      <c r="E1307" t="s">
        <v>30</v>
      </c>
      <c r="F1307" t="s">
        <v>45</v>
      </c>
      <c r="G1307" s="2">
        <v>83.77</v>
      </c>
      <c r="H1307" s="4">
        <v>2</v>
      </c>
      <c r="I1307" s="2">
        <v>8.3770000000000007</v>
      </c>
      <c r="J1307" s="2">
        <v>175.917</v>
      </c>
      <c r="K1307" s="12">
        <v>43520</v>
      </c>
      <c r="L1307" s="5">
        <v>0.83124999999999993</v>
      </c>
      <c r="M1307" t="s">
        <v>28</v>
      </c>
      <c r="N1307" s="2">
        <v>167.54</v>
      </c>
      <c r="O1307" s="2">
        <v>8.3770000000000007</v>
      </c>
      <c r="P1307" s="3">
        <v>4.5999999999999996</v>
      </c>
      <c r="Q1307" s="4">
        <f>MONTH(Tabla1[[#This Row],[Fecha]])</f>
        <v>2</v>
      </c>
    </row>
    <row r="1308" spans="1:17" x14ac:dyDescent="0.25">
      <c r="A1308" t="s">
        <v>1335</v>
      </c>
      <c r="B1308" t="s">
        <v>24</v>
      </c>
      <c r="C1308" t="s">
        <v>25</v>
      </c>
      <c r="D1308" t="s">
        <v>19</v>
      </c>
      <c r="E1308" t="s">
        <v>30</v>
      </c>
      <c r="F1308" t="s">
        <v>45</v>
      </c>
      <c r="G1308" s="2">
        <v>15.43</v>
      </c>
      <c r="H1308" s="4">
        <v>1</v>
      </c>
      <c r="I1308" s="2">
        <v>0.77150000000000007</v>
      </c>
      <c r="J1308" s="2">
        <v>16.201499999999999</v>
      </c>
      <c r="K1308" s="12">
        <v>43490</v>
      </c>
      <c r="L1308" s="5">
        <v>0.65694444444444444</v>
      </c>
      <c r="M1308" t="s">
        <v>32</v>
      </c>
      <c r="N1308" s="2">
        <v>15.43</v>
      </c>
      <c r="O1308" s="2">
        <v>0.77149999999999996</v>
      </c>
      <c r="P1308" s="3">
        <v>6.1</v>
      </c>
      <c r="Q1308" s="4">
        <f>MONTH(Tabla1[[#This Row],[Fecha]])</f>
        <v>1</v>
      </c>
    </row>
    <row r="1309" spans="1:17" x14ac:dyDescent="0.25">
      <c r="A1309" t="s">
        <v>1336</v>
      </c>
      <c r="B1309" t="s">
        <v>41</v>
      </c>
      <c r="C1309" t="s">
        <v>42</v>
      </c>
      <c r="D1309" t="s">
        <v>19</v>
      </c>
      <c r="E1309" t="s">
        <v>30</v>
      </c>
      <c r="F1309" t="s">
        <v>43</v>
      </c>
      <c r="G1309" s="2">
        <v>93.4</v>
      </c>
      <c r="H1309" s="4">
        <v>2</v>
      </c>
      <c r="I1309" s="2">
        <v>9.3400000000000016</v>
      </c>
      <c r="J1309" s="2">
        <v>196.14</v>
      </c>
      <c r="K1309" s="12">
        <v>43554</v>
      </c>
      <c r="L1309" s="5">
        <v>0.69027777777777777</v>
      </c>
      <c r="M1309" t="s">
        <v>28</v>
      </c>
      <c r="N1309" s="2">
        <v>186.8</v>
      </c>
      <c r="O1309" s="2">
        <v>9.34</v>
      </c>
      <c r="P1309" s="3">
        <v>5.5</v>
      </c>
      <c r="Q1309" s="4">
        <f>MONTH(Tabla1[[#This Row],[Fecha]])</f>
        <v>3</v>
      </c>
    </row>
    <row r="1310" spans="1:17" x14ac:dyDescent="0.25">
      <c r="A1310" t="s">
        <v>1337</v>
      </c>
      <c r="B1310" t="s">
        <v>41</v>
      </c>
      <c r="C1310" t="s">
        <v>42</v>
      </c>
      <c r="D1310" t="s">
        <v>19</v>
      </c>
      <c r="E1310" t="s">
        <v>20</v>
      </c>
      <c r="F1310" t="s">
        <v>35</v>
      </c>
      <c r="G1310" s="2">
        <v>29.61</v>
      </c>
      <c r="H1310" s="4">
        <v>7</v>
      </c>
      <c r="I1310" s="2">
        <v>10.3635</v>
      </c>
      <c r="J1310" s="2">
        <v>217.6335</v>
      </c>
      <c r="K1310" s="12">
        <v>43535</v>
      </c>
      <c r="L1310" s="5">
        <v>0.66180555555555554</v>
      </c>
      <c r="M1310" t="s">
        <v>28</v>
      </c>
      <c r="N1310" s="2">
        <v>207.27</v>
      </c>
      <c r="O1310" s="2">
        <v>10.3635</v>
      </c>
      <c r="P1310" s="3">
        <v>6.5</v>
      </c>
      <c r="Q1310" s="4">
        <f>MONTH(Tabla1[[#This Row],[Fecha]])</f>
        <v>3</v>
      </c>
    </row>
    <row r="1311" spans="1:17" x14ac:dyDescent="0.25">
      <c r="A1311" t="s">
        <v>1338</v>
      </c>
      <c r="B1311" t="s">
        <v>41</v>
      </c>
      <c r="C1311" t="s">
        <v>42</v>
      </c>
      <c r="D1311" t="s">
        <v>26</v>
      </c>
      <c r="E1311" t="s">
        <v>20</v>
      </c>
      <c r="F1311" t="s">
        <v>31</v>
      </c>
      <c r="G1311" s="2">
        <v>16.37</v>
      </c>
      <c r="H1311" s="4">
        <v>6</v>
      </c>
      <c r="I1311" s="2">
        <v>4.9110000000000005</v>
      </c>
      <c r="J1311" s="2">
        <v>103.131</v>
      </c>
      <c r="K1311" s="12">
        <v>43504</v>
      </c>
      <c r="L1311" s="5">
        <v>0.45694444444444443</v>
      </c>
      <c r="M1311" t="s">
        <v>28</v>
      </c>
      <c r="N1311" s="2">
        <v>98.22</v>
      </c>
      <c r="O1311" s="2">
        <v>4.9109999999999996</v>
      </c>
      <c r="P1311" s="3">
        <v>7</v>
      </c>
      <c r="Q1311" s="4">
        <f>MONTH(Tabla1[[#This Row],[Fecha]])</f>
        <v>2</v>
      </c>
    </row>
    <row r="1312" spans="1:17" x14ac:dyDescent="0.25">
      <c r="A1312" t="s">
        <v>1339</v>
      </c>
      <c r="B1312" t="s">
        <v>24</v>
      </c>
      <c r="C1312" t="s">
        <v>25</v>
      </c>
      <c r="D1312" t="s">
        <v>19</v>
      </c>
      <c r="E1312" t="s">
        <v>30</v>
      </c>
      <c r="F1312" t="s">
        <v>35</v>
      </c>
      <c r="G1312" s="2">
        <v>72.88</v>
      </c>
      <c r="H1312" s="4">
        <v>2</v>
      </c>
      <c r="I1312" s="2">
        <v>7.2880000000000003</v>
      </c>
      <c r="J1312" s="2">
        <v>153.048</v>
      </c>
      <c r="K1312" s="12">
        <v>43537</v>
      </c>
      <c r="L1312" s="5">
        <v>0.53541666666666665</v>
      </c>
      <c r="M1312" t="s">
        <v>28</v>
      </c>
      <c r="N1312" s="2">
        <v>145.76</v>
      </c>
      <c r="O1312" s="2">
        <v>7.2880000000000003</v>
      </c>
      <c r="P1312" s="3">
        <v>6.1</v>
      </c>
      <c r="Q1312" s="4">
        <f>MONTH(Tabla1[[#This Row],[Fecha]])</f>
        <v>3</v>
      </c>
    </row>
    <row r="1313" spans="1:17" x14ac:dyDescent="0.25">
      <c r="A1313" t="s">
        <v>1340</v>
      </c>
      <c r="B1313" t="s">
        <v>17</v>
      </c>
      <c r="C1313" t="s">
        <v>18</v>
      </c>
      <c r="D1313" t="s">
        <v>19</v>
      </c>
      <c r="E1313" t="s">
        <v>20</v>
      </c>
      <c r="F1313" t="s">
        <v>27</v>
      </c>
      <c r="G1313" s="2">
        <v>94.64</v>
      </c>
      <c r="H1313" s="4">
        <v>3</v>
      </c>
      <c r="I1313" s="2">
        <v>14.196000000000002</v>
      </c>
      <c r="J1313" s="2">
        <v>298.11599999999999</v>
      </c>
      <c r="K1313" s="12">
        <v>43517</v>
      </c>
      <c r="L1313" s="5">
        <v>0.70486111111111116</v>
      </c>
      <c r="M1313" t="s">
        <v>28</v>
      </c>
      <c r="N1313" s="2">
        <v>283.92</v>
      </c>
      <c r="O1313" s="2">
        <v>14.196</v>
      </c>
      <c r="P1313" s="3">
        <v>5.5</v>
      </c>
      <c r="Q1313" s="4">
        <f>MONTH(Tabla1[[#This Row],[Fecha]])</f>
        <v>2</v>
      </c>
    </row>
    <row r="1314" spans="1:17" x14ac:dyDescent="0.25">
      <c r="A1314" t="s">
        <v>1341</v>
      </c>
      <c r="B1314" t="s">
        <v>17</v>
      </c>
      <c r="C1314" t="s">
        <v>18</v>
      </c>
      <c r="D1314" t="s">
        <v>19</v>
      </c>
      <c r="E1314" t="s">
        <v>20</v>
      </c>
      <c r="F1314" t="s">
        <v>45</v>
      </c>
      <c r="G1314" s="2">
        <v>30.62</v>
      </c>
      <c r="H1314" s="4">
        <v>1</v>
      </c>
      <c r="I1314" s="2">
        <v>1.5310000000000001</v>
      </c>
      <c r="J1314" s="2">
        <v>32.151000000000003</v>
      </c>
      <c r="K1314" s="12">
        <v>43501</v>
      </c>
      <c r="L1314" s="5">
        <v>0.59305555555555556</v>
      </c>
      <c r="M1314" t="s">
        <v>32</v>
      </c>
      <c r="N1314" s="2">
        <v>30.62</v>
      </c>
      <c r="O1314" s="2">
        <v>1.5309999999999999</v>
      </c>
      <c r="P1314" s="3">
        <v>4.0999999999999996</v>
      </c>
      <c r="Q1314" s="4">
        <f>MONTH(Tabla1[[#This Row],[Fecha]])</f>
        <v>2</v>
      </c>
    </row>
    <row r="1315" spans="1:17" x14ac:dyDescent="0.25">
      <c r="A1315" t="s">
        <v>1277</v>
      </c>
      <c r="B1315" t="s">
        <v>41</v>
      </c>
      <c r="C1315" t="s">
        <v>42</v>
      </c>
      <c r="D1315" t="s">
        <v>19</v>
      </c>
      <c r="E1315" t="s">
        <v>30</v>
      </c>
      <c r="F1315" t="s">
        <v>35</v>
      </c>
      <c r="G1315" s="2">
        <v>96.8</v>
      </c>
      <c r="H1315" s="4">
        <v>3</v>
      </c>
      <c r="I1315" s="2">
        <v>14.52</v>
      </c>
      <c r="J1315" s="2">
        <v>304.92</v>
      </c>
      <c r="K1315" s="12">
        <v>43539</v>
      </c>
      <c r="L1315" s="5">
        <v>0.54513888888888895</v>
      </c>
      <c r="M1315" t="s">
        <v>28</v>
      </c>
      <c r="N1315" s="2">
        <v>290.39999999999998</v>
      </c>
      <c r="O1315" s="2">
        <v>14.52</v>
      </c>
      <c r="P1315" s="3">
        <v>5.3</v>
      </c>
      <c r="Q1315" s="4">
        <f>MONTH(Tabla1[[#This Row],[Fecha]])</f>
        <v>3</v>
      </c>
    </row>
    <row r="1316" spans="1:17" x14ac:dyDescent="0.25">
      <c r="A1316" t="s">
        <v>1056</v>
      </c>
      <c r="B1316" t="s">
        <v>17</v>
      </c>
      <c r="C1316" t="s">
        <v>18</v>
      </c>
      <c r="D1316" t="s">
        <v>19</v>
      </c>
      <c r="E1316" t="s">
        <v>30</v>
      </c>
      <c r="F1316" t="s">
        <v>35</v>
      </c>
      <c r="G1316" s="2">
        <v>76.92</v>
      </c>
      <c r="H1316" s="4">
        <v>10</v>
      </c>
      <c r="I1316" s="2">
        <v>38.460000000000008</v>
      </c>
      <c r="J1316" s="2">
        <v>807.66</v>
      </c>
      <c r="K1316" s="12">
        <v>43541</v>
      </c>
      <c r="L1316" s="5">
        <v>0.82847222222222217</v>
      </c>
      <c r="M1316" t="s">
        <v>22</v>
      </c>
      <c r="N1316" s="2">
        <v>769.2</v>
      </c>
      <c r="O1316" s="2">
        <v>38.46</v>
      </c>
      <c r="P1316" s="3">
        <v>5.6</v>
      </c>
      <c r="Q1316" s="4">
        <f>MONTH(Tabla1[[#This Row],[Fecha]])</f>
        <v>3</v>
      </c>
    </row>
    <row r="1317" spans="1:17" x14ac:dyDescent="0.25">
      <c r="A1317" t="s">
        <v>1342</v>
      </c>
      <c r="B1317" t="s">
        <v>41</v>
      </c>
      <c r="C1317" t="s">
        <v>42</v>
      </c>
      <c r="D1317" t="s">
        <v>19</v>
      </c>
      <c r="E1317" t="s">
        <v>30</v>
      </c>
      <c r="F1317" t="s">
        <v>35</v>
      </c>
      <c r="G1317" s="2">
        <v>75.819999999999993</v>
      </c>
      <c r="H1317" s="4">
        <v>1</v>
      </c>
      <c r="I1317" s="2">
        <v>3.7909999999999999</v>
      </c>
      <c r="J1317" s="2">
        <v>79.611000000000004</v>
      </c>
      <c r="K1317" s="12">
        <v>43496</v>
      </c>
      <c r="L1317" s="5">
        <v>0.55486111111111114</v>
      </c>
      <c r="M1317" t="s">
        <v>28</v>
      </c>
      <c r="N1317" s="2">
        <v>75.819999999999993</v>
      </c>
      <c r="O1317" s="2">
        <v>3.7909999999999999</v>
      </c>
      <c r="P1317" s="3">
        <v>5.8</v>
      </c>
      <c r="Q1317" s="4">
        <f>MONTH(Tabla1[[#This Row],[Fecha]])</f>
        <v>1</v>
      </c>
    </row>
    <row r="1318" spans="1:17" x14ac:dyDescent="0.25">
      <c r="A1318" t="s">
        <v>1343</v>
      </c>
      <c r="B1318" t="s">
        <v>17</v>
      </c>
      <c r="C1318" t="s">
        <v>18</v>
      </c>
      <c r="D1318" t="s">
        <v>26</v>
      </c>
      <c r="E1318" t="s">
        <v>30</v>
      </c>
      <c r="F1318" t="s">
        <v>35</v>
      </c>
      <c r="G1318" s="2">
        <v>63.69</v>
      </c>
      <c r="H1318" s="4">
        <v>1</v>
      </c>
      <c r="I1318" s="2">
        <v>3.1844999999999999</v>
      </c>
      <c r="J1318" s="2">
        <v>66.874499999999998</v>
      </c>
      <c r="K1318" s="12">
        <v>43521</v>
      </c>
      <c r="L1318" s="5">
        <v>0.68125000000000002</v>
      </c>
      <c r="M1318" t="s">
        <v>28</v>
      </c>
      <c r="N1318" s="2">
        <v>63.69</v>
      </c>
      <c r="O1318" s="2">
        <v>3.1844999999999999</v>
      </c>
      <c r="P1318" s="3">
        <v>6</v>
      </c>
      <c r="Q1318" s="4">
        <f>MONTH(Tabla1[[#This Row],[Fecha]])</f>
        <v>2</v>
      </c>
    </row>
    <row r="1319" spans="1:17" x14ac:dyDescent="0.25">
      <c r="A1319" t="s">
        <v>1344</v>
      </c>
      <c r="B1319" t="s">
        <v>24</v>
      </c>
      <c r="C1319" t="s">
        <v>25</v>
      </c>
      <c r="D1319" t="s">
        <v>26</v>
      </c>
      <c r="E1319" t="s">
        <v>30</v>
      </c>
      <c r="F1319" t="s">
        <v>27</v>
      </c>
      <c r="G1319" s="2">
        <v>28.84</v>
      </c>
      <c r="H1319" s="4">
        <v>4</v>
      </c>
      <c r="I1319" s="2">
        <v>5.7680000000000007</v>
      </c>
      <c r="J1319" s="2">
        <v>121.128</v>
      </c>
      <c r="K1319" s="12">
        <v>43553</v>
      </c>
      <c r="L1319" s="5">
        <v>0.61388888888888882</v>
      </c>
      <c r="M1319" t="s">
        <v>28</v>
      </c>
      <c r="N1319" s="2">
        <v>115.36</v>
      </c>
      <c r="O1319" s="2">
        <v>5.7679999999999998</v>
      </c>
      <c r="P1319" s="3">
        <v>6.4</v>
      </c>
      <c r="Q1319" s="4">
        <f>MONTH(Tabla1[[#This Row],[Fecha]])</f>
        <v>3</v>
      </c>
    </row>
    <row r="1320" spans="1:17" x14ac:dyDescent="0.25">
      <c r="A1320" t="s">
        <v>1345</v>
      </c>
      <c r="B1320" t="s">
        <v>41</v>
      </c>
      <c r="C1320" t="s">
        <v>42</v>
      </c>
      <c r="D1320" t="s">
        <v>26</v>
      </c>
      <c r="E1320" t="s">
        <v>30</v>
      </c>
      <c r="F1320" t="s">
        <v>31</v>
      </c>
      <c r="G1320" s="2">
        <v>73.28</v>
      </c>
      <c r="H1320" s="4">
        <v>5</v>
      </c>
      <c r="I1320" s="2">
        <v>18.32</v>
      </c>
      <c r="J1320" s="2">
        <v>384.72</v>
      </c>
      <c r="K1320" s="12">
        <v>43489</v>
      </c>
      <c r="L1320" s="5">
        <v>0.62847222222222221</v>
      </c>
      <c r="M1320" t="s">
        <v>22</v>
      </c>
      <c r="N1320" s="2">
        <v>366.4</v>
      </c>
      <c r="O1320" s="2">
        <v>18.32</v>
      </c>
      <c r="P1320" s="3">
        <v>8.4</v>
      </c>
      <c r="Q1320" s="4">
        <f>MONTH(Tabla1[[#This Row],[Fecha]])</f>
        <v>1</v>
      </c>
    </row>
    <row r="1321" spans="1:17" x14ac:dyDescent="0.25">
      <c r="A1321" t="s">
        <v>1346</v>
      </c>
      <c r="B1321" t="s">
        <v>24</v>
      </c>
      <c r="C1321" t="s">
        <v>25</v>
      </c>
      <c r="D1321" t="s">
        <v>26</v>
      </c>
      <c r="E1321" t="s">
        <v>30</v>
      </c>
      <c r="F1321" t="s">
        <v>27</v>
      </c>
      <c r="G1321" s="2">
        <v>11.81</v>
      </c>
      <c r="H1321" s="4">
        <v>5</v>
      </c>
      <c r="I1321" s="2">
        <v>2.9525000000000006</v>
      </c>
      <c r="J1321" s="2">
        <v>62.002499999999998</v>
      </c>
      <c r="K1321" s="12">
        <v>43513</v>
      </c>
      <c r="L1321" s="5">
        <v>0.75416666666666676</v>
      </c>
      <c r="M1321" t="s">
        <v>28</v>
      </c>
      <c r="N1321" s="2">
        <v>59.05</v>
      </c>
      <c r="O1321" s="2">
        <v>2.9525000000000001</v>
      </c>
      <c r="P1321" s="3">
        <v>9.4</v>
      </c>
      <c r="Q1321" s="4">
        <f>MONTH(Tabla1[[#This Row],[Fecha]])</f>
        <v>2</v>
      </c>
    </row>
    <row r="1322" spans="1:17" x14ac:dyDescent="0.25">
      <c r="A1322" t="s">
        <v>1347</v>
      </c>
      <c r="B1322" t="s">
        <v>24</v>
      </c>
      <c r="C1322" t="s">
        <v>25</v>
      </c>
      <c r="D1322" t="s">
        <v>26</v>
      </c>
      <c r="E1322" t="s">
        <v>30</v>
      </c>
      <c r="F1322" t="s">
        <v>31</v>
      </c>
      <c r="G1322" s="2">
        <v>65.260000000000005</v>
      </c>
      <c r="H1322" s="4">
        <v>8</v>
      </c>
      <c r="I1322" s="2">
        <v>26.104000000000003</v>
      </c>
      <c r="J1322" s="2">
        <v>548.18399999999997</v>
      </c>
      <c r="K1322" s="12">
        <v>43539</v>
      </c>
      <c r="L1322" s="5">
        <v>0.58611111111111114</v>
      </c>
      <c r="M1322" t="s">
        <v>22</v>
      </c>
      <c r="N1322" s="2">
        <v>522.08000000000004</v>
      </c>
      <c r="O1322" s="2">
        <v>26.103999999999999</v>
      </c>
      <c r="P1322" s="3">
        <v>6.3</v>
      </c>
      <c r="Q1322" s="4">
        <f>MONTH(Tabla1[[#This Row],[Fecha]])</f>
        <v>3</v>
      </c>
    </row>
    <row r="1323" spans="1:17" x14ac:dyDescent="0.25">
      <c r="A1323" t="s">
        <v>1348</v>
      </c>
      <c r="B1323" t="s">
        <v>17</v>
      </c>
      <c r="C1323" t="s">
        <v>18</v>
      </c>
      <c r="D1323" t="s">
        <v>19</v>
      </c>
      <c r="E1323" t="s">
        <v>30</v>
      </c>
      <c r="F1323" t="s">
        <v>27</v>
      </c>
      <c r="G1323" s="2">
        <v>88.67</v>
      </c>
      <c r="H1323" s="4">
        <v>10</v>
      </c>
      <c r="I1323" s="2">
        <v>44.335000000000008</v>
      </c>
      <c r="J1323" s="2">
        <v>931.03499999999997</v>
      </c>
      <c r="K1323" s="12">
        <v>43477</v>
      </c>
      <c r="L1323" s="5">
        <v>0.61805555555555558</v>
      </c>
      <c r="M1323" t="s">
        <v>22</v>
      </c>
      <c r="N1323" s="2">
        <v>886.7</v>
      </c>
      <c r="O1323" s="2">
        <v>44.335000000000001</v>
      </c>
      <c r="P1323" s="3">
        <v>7.3</v>
      </c>
      <c r="Q1323" s="4">
        <f>MONTH(Tabla1[[#This Row],[Fecha]])</f>
        <v>1</v>
      </c>
    </row>
    <row r="1324" spans="1:17" x14ac:dyDescent="0.25">
      <c r="A1324" t="s">
        <v>1349</v>
      </c>
      <c r="B1324" t="s">
        <v>17</v>
      </c>
      <c r="C1324" t="s">
        <v>18</v>
      </c>
      <c r="D1324" t="s">
        <v>26</v>
      </c>
      <c r="E1324" t="s">
        <v>30</v>
      </c>
      <c r="F1324" t="s">
        <v>21</v>
      </c>
      <c r="G1324" s="2">
        <v>70.010000000000005</v>
      </c>
      <c r="H1324" s="4">
        <v>5</v>
      </c>
      <c r="I1324" s="2">
        <v>17.502500000000001</v>
      </c>
      <c r="J1324" s="2">
        <v>367.55250000000001</v>
      </c>
      <c r="K1324" s="12">
        <v>43468</v>
      </c>
      <c r="L1324" s="5">
        <v>0.48333333333333334</v>
      </c>
      <c r="M1324" t="s">
        <v>22</v>
      </c>
      <c r="N1324" s="2">
        <v>350.05</v>
      </c>
      <c r="O1324" s="2">
        <v>17.502500000000001</v>
      </c>
      <c r="P1324" s="3">
        <v>5.5</v>
      </c>
      <c r="Q1324" s="4">
        <f>MONTH(Tabla1[[#This Row],[Fecha]])</f>
        <v>1</v>
      </c>
    </row>
    <row r="1325" spans="1:17" x14ac:dyDescent="0.25">
      <c r="A1325" t="s">
        <v>1350</v>
      </c>
      <c r="B1325" t="s">
        <v>41</v>
      </c>
      <c r="C1325" t="s">
        <v>42</v>
      </c>
      <c r="D1325" t="s">
        <v>26</v>
      </c>
      <c r="E1325" t="s">
        <v>20</v>
      </c>
      <c r="F1325" t="s">
        <v>27</v>
      </c>
      <c r="G1325" s="2">
        <v>95.64</v>
      </c>
      <c r="H1325" s="4">
        <v>4</v>
      </c>
      <c r="I1325" s="2">
        <v>19.128</v>
      </c>
      <c r="J1325" s="2">
        <v>401.68799999999999</v>
      </c>
      <c r="K1325" s="12">
        <v>43540</v>
      </c>
      <c r="L1325" s="5">
        <v>0.78541666666666676</v>
      </c>
      <c r="M1325" t="s">
        <v>28</v>
      </c>
      <c r="N1325" s="2">
        <v>382.56</v>
      </c>
      <c r="O1325" s="2">
        <v>19.128</v>
      </c>
      <c r="P1325" s="3">
        <v>7.9</v>
      </c>
      <c r="Q1325" s="4">
        <f>MONTH(Tabla1[[#This Row],[Fecha]])</f>
        <v>3</v>
      </c>
    </row>
    <row r="1326" spans="1:17" x14ac:dyDescent="0.25">
      <c r="A1326" t="s">
        <v>1351</v>
      </c>
      <c r="B1326" t="s">
        <v>41</v>
      </c>
      <c r="C1326" t="s">
        <v>42</v>
      </c>
      <c r="D1326" t="s">
        <v>19</v>
      </c>
      <c r="E1326" t="s">
        <v>20</v>
      </c>
      <c r="F1326" t="s">
        <v>21</v>
      </c>
      <c r="G1326" s="2">
        <v>41.06</v>
      </c>
      <c r="H1326" s="4">
        <v>6</v>
      </c>
      <c r="I1326" s="2">
        <v>12.318000000000001</v>
      </c>
      <c r="J1326" s="2">
        <v>258.678</v>
      </c>
      <c r="K1326" s="12">
        <v>43529</v>
      </c>
      <c r="L1326" s="5">
        <v>0.5625</v>
      </c>
      <c r="M1326" t="s">
        <v>32</v>
      </c>
      <c r="N1326" s="2">
        <v>246.36</v>
      </c>
      <c r="O1326" s="2">
        <v>12.318</v>
      </c>
      <c r="P1326" s="3">
        <v>8.3000000000000007</v>
      </c>
      <c r="Q1326" s="4">
        <f>MONTH(Tabla1[[#This Row],[Fecha]])</f>
        <v>3</v>
      </c>
    </row>
    <row r="1327" spans="1:17" x14ac:dyDescent="0.25">
      <c r="A1327" t="s">
        <v>1352</v>
      </c>
      <c r="B1327" t="s">
        <v>41</v>
      </c>
      <c r="C1327" t="s">
        <v>42</v>
      </c>
      <c r="D1327" t="s">
        <v>19</v>
      </c>
      <c r="E1327" t="s">
        <v>30</v>
      </c>
      <c r="F1327" t="s">
        <v>35</v>
      </c>
      <c r="G1327" s="2">
        <v>90.53</v>
      </c>
      <c r="H1327" s="4">
        <v>8</v>
      </c>
      <c r="I1327" s="2">
        <v>36.212000000000003</v>
      </c>
      <c r="J1327" s="2">
        <v>760.452</v>
      </c>
      <c r="K1327" s="12">
        <v>43539</v>
      </c>
      <c r="L1327" s="5">
        <v>0.6166666666666667</v>
      </c>
      <c r="M1327" t="s">
        <v>32</v>
      </c>
      <c r="N1327" s="2">
        <v>724.24</v>
      </c>
      <c r="O1327" s="2">
        <v>36.212000000000003</v>
      </c>
      <c r="P1327" s="3">
        <v>6.5</v>
      </c>
      <c r="Q1327" s="4">
        <f>MONTH(Tabla1[[#This Row],[Fecha]])</f>
        <v>3</v>
      </c>
    </row>
    <row r="1328" spans="1:17" x14ac:dyDescent="0.25">
      <c r="A1328" t="s">
        <v>1353</v>
      </c>
      <c r="B1328" t="s">
        <v>24</v>
      </c>
      <c r="C1328" t="s">
        <v>25</v>
      </c>
      <c r="D1328" t="s">
        <v>26</v>
      </c>
      <c r="E1328" t="s">
        <v>30</v>
      </c>
      <c r="F1328" t="s">
        <v>43</v>
      </c>
      <c r="G1328" s="2">
        <v>35.89</v>
      </c>
      <c r="H1328" s="4">
        <v>1</v>
      </c>
      <c r="I1328" s="2">
        <v>1.7945000000000002</v>
      </c>
      <c r="J1328" s="2">
        <v>37.6845</v>
      </c>
      <c r="K1328" s="12">
        <v>43519</v>
      </c>
      <c r="L1328" s="5">
        <v>0.70277777777777783</v>
      </c>
      <c r="M1328" t="s">
        <v>32</v>
      </c>
      <c r="N1328" s="2">
        <v>35.89</v>
      </c>
      <c r="O1328" s="2">
        <v>1.7945</v>
      </c>
      <c r="P1328" s="3">
        <v>7.9</v>
      </c>
      <c r="Q1328" s="4">
        <f>MONTH(Tabla1[[#This Row],[Fecha]])</f>
        <v>2</v>
      </c>
    </row>
    <row r="1329" spans="1:17" x14ac:dyDescent="0.25">
      <c r="A1329" t="s">
        <v>1354</v>
      </c>
      <c r="B1329" t="s">
        <v>17</v>
      </c>
      <c r="C1329" t="s">
        <v>18</v>
      </c>
      <c r="D1329" t="s">
        <v>26</v>
      </c>
      <c r="E1329" t="s">
        <v>20</v>
      </c>
      <c r="F1329" t="s">
        <v>43</v>
      </c>
      <c r="G1329" s="2">
        <v>40.94</v>
      </c>
      <c r="H1329" s="4">
        <v>5</v>
      </c>
      <c r="I1329" s="2">
        <v>10.234999999999999</v>
      </c>
      <c r="J1329" s="2">
        <v>214.935</v>
      </c>
      <c r="K1329" s="12">
        <v>43471</v>
      </c>
      <c r="L1329" s="5">
        <v>0.58194444444444449</v>
      </c>
      <c r="M1329" t="s">
        <v>22</v>
      </c>
      <c r="N1329" s="2">
        <v>204.7</v>
      </c>
      <c r="O1329" s="2">
        <v>10.234999999999999</v>
      </c>
      <c r="P1329" s="3">
        <v>9.9</v>
      </c>
      <c r="Q1329" s="4">
        <f>MONTH(Tabla1[[#This Row],[Fecha]])</f>
        <v>1</v>
      </c>
    </row>
    <row r="1330" spans="1:17" x14ac:dyDescent="0.25">
      <c r="A1330" t="s">
        <v>1355</v>
      </c>
      <c r="B1330" t="s">
        <v>41</v>
      </c>
      <c r="C1330" t="s">
        <v>42</v>
      </c>
      <c r="D1330" t="s">
        <v>19</v>
      </c>
      <c r="E1330" t="s">
        <v>20</v>
      </c>
      <c r="F1330" t="s">
        <v>43</v>
      </c>
      <c r="G1330" s="2">
        <v>77.2</v>
      </c>
      <c r="H1330" s="4">
        <v>10</v>
      </c>
      <c r="I1330" s="2">
        <v>38.6</v>
      </c>
      <c r="J1330" s="2">
        <v>810.6</v>
      </c>
      <c r="K1330" s="12">
        <v>43507</v>
      </c>
      <c r="L1330" s="5">
        <v>0.44305555555555554</v>
      </c>
      <c r="M1330" t="s">
        <v>32</v>
      </c>
      <c r="N1330" s="2">
        <v>772</v>
      </c>
      <c r="O1330" s="2">
        <v>38.6</v>
      </c>
      <c r="P1330" s="3">
        <v>5.6</v>
      </c>
      <c r="Q1330" s="4">
        <f>MONTH(Tabla1[[#This Row],[Fecha]])</f>
        <v>2</v>
      </c>
    </row>
    <row r="1331" spans="1:17" x14ac:dyDescent="0.25">
      <c r="A1331" t="s">
        <v>1356</v>
      </c>
      <c r="B1331" t="s">
        <v>17</v>
      </c>
      <c r="C1331" t="s">
        <v>18</v>
      </c>
      <c r="D1331" t="s">
        <v>26</v>
      </c>
      <c r="E1331" t="s">
        <v>30</v>
      </c>
      <c r="F1331" t="s">
        <v>35</v>
      </c>
      <c r="G1331" s="2">
        <v>85.91</v>
      </c>
      <c r="H1331" s="4">
        <v>5</v>
      </c>
      <c r="I1331" s="2">
        <v>21.477499999999999</v>
      </c>
      <c r="J1331" s="2">
        <v>451.02749999999997</v>
      </c>
      <c r="K1331" s="12">
        <v>43546</v>
      </c>
      <c r="L1331" s="5">
        <v>0.60625000000000007</v>
      </c>
      <c r="M1331" t="s">
        <v>32</v>
      </c>
      <c r="N1331" s="2">
        <v>429.55</v>
      </c>
      <c r="O1331" s="2">
        <v>21.477499999999999</v>
      </c>
      <c r="P1331" s="3">
        <v>8.6</v>
      </c>
      <c r="Q1331" s="4">
        <f>MONTH(Tabla1[[#This Row],[Fecha]])</f>
        <v>3</v>
      </c>
    </row>
    <row r="1332" spans="1:17" x14ac:dyDescent="0.25">
      <c r="A1332" t="s">
        <v>1357</v>
      </c>
      <c r="B1332" t="s">
        <v>41</v>
      </c>
      <c r="C1332" t="s">
        <v>42</v>
      </c>
      <c r="D1332" t="s">
        <v>26</v>
      </c>
      <c r="E1332" t="s">
        <v>20</v>
      </c>
      <c r="F1332" t="s">
        <v>21</v>
      </c>
      <c r="G1332" s="2">
        <v>13.5</v>
      </c>
      <c r="H1332" s="4">
        <v>10</v>
      </c>
      <c r="I1332" s="2">
        <v>6.75</v>
      </c>
      <c r="J1332" s="2">
        <v>141.75</v>
      </c>
      <c r="K1332" s="12">
        <v>43523</v>
      </c>
      <c r="L1332" s="5">
        <v>0.46249999999999997</v>
      </c>
      <c r="M1332" t="s">
        <v>32</v>
      </c>
      <c r="N1332" s="2">
        <v>135</v>
      </c>
      <c r="O1332" s="2">
        <v>6.75</v>
      </c>
      <c r="P1332" s="3">
        <v>4.8</v>
      </c>
      <c r="Q1332" s="4">
        <f>MONTH(Tabla1[[#This Row],[Fecha]])</f>
        <v>2</v>
      </c>
    </row>
    <row r="1333" spans="1:17" x14ac:dyDescent="0.25">
      <c r="A1333" t="s">
        <v>1358</v>
      </c>
      <c r="B1333" t="s">
        <v>41</v>
      </c>
      <c r="C1333" t="s">
        <v>42</v>
      </c>
      <c r="D1333" t="s">
        <v>26</v>
      </c>
      <c r="E1333" t="s">
        <v>30</v>
      </c>
      <c r="F1333" t="s">
        <v>31</v>
      </c>
      <c r="G1333" s="2">
        <v>93.87</v>
      </c>
      <c r="H1333" s="4">
        <v>8</v>
      </c>
      <c r="I1333" s="2">
        <v>37.548000000000002</v>
      </c>
      <c r="J1333" s="2">
        <v>788.50800000000004</v>
      </c>
      <c r="K1333" s="12">
        <v>43498</v>
      </c>
      <c r="L1333" s="5">
        <v>0.77916666666666667</v>
      </c>
      <c r="M1333" t="s">
        <v>32</v>
      </c>
      <c r="N1333" s="2">
        <v>750.96</v>
      </c>
      <c r="O1333" s="2">
        <v>37.548000000000002</v>
      </c>
      <c r="P1333" s="3">
        <v>8.3000000000000007</v>
      </c>
      <c r="Q1333" s="4">
        <f>MONTH(Tabla1[[#This Row],[Fecha]])</f>
        <v>2</v>
      </c>
    </row>
    <row r="1334" spans="1:17" x14ac:dyDescent="0.25">
      <c r="A1334" t="s">
        <v>1359</v>
      </c>
      <c r="B1334" t="s">
        <v>41</v>
      </c>
      <c r="C1334" t="s">
        <v>42</v>
      </c>
      <c r="D1334" t="s">
        <v>26</v>
      </c>
      <c r="E1334" t="s">
        <v>30</v>
      </c>
      <c r="F1334" t="s">
        <v>31</v>
      </c>
      <c r="G1334" s="2">
        <v>16.16</v>
      </c>
      <c r="H1334" s="4">
        <v>2</v>
      </c>
      <c r="I1334" s="2">
        <v>1.6160000000000001</v>
      </c>
      <c r="J1334" s="2">
        <v>33.936</v>
      </c>
      <c r="K1334" s="12">
        <v>43531</v>
      </c>
      <c r="L1334" s="5">
        <v>0.49236111111111108</v>
      </c>
      <c r="M1334" t="s">
        <v>22</v>
      </c>
      <c r="N1334" s="2">
        <v>32.32</v>
      </c>
      <c r="O1334" s="2">
        <v>1.6160000000000001</v>
      </c>
      <c r="P1334" s="3">
        <v>6.5</v>
      </c>
      <c r="Q1334" s="4">
        <f>MONTH(Tabla1[[#This Row],[Fecha]])</f>
        <v>3</v>
      </c>
    </row>
    <row r="1335" spans="1:17" x14ac:dyDescent="0.25">
      <c r="A1335" t="s">
        <v>1360</v>
      </c>
      <c r="B1335" t="s">
        <v>24</v>
      </c>
      <c r="C1335" t="s">
        <v>25</v>
      </c>
      <c r="D1335" t="s">
        <v>26</v>
      </c>
      <c r="E1335" t="s">
        <v>20</v>
      </c>
      <c r="F1335" t="s">
        <v>43</v>
      </c>
      <c r="G1335" s="2">
        <v>43.18</v>
      </c>
      <c r="H1335" s="4">
        <v>8</v>
      </c>
      <c r="I1335" s="2">
        <v>17.272000000000002</v>
      </c>
      <c r="J1335" s="2">
        <v>362.71199999999999</v>
      </c>
      <c r="K1335" s="12">
        <v>43484</v>
      </c>
      <c r="L1335" s="5">
        <v>0.81874999999999998</v>
      </c>
      <c r="M1335" t="s">
        <v>32</v>
      </c>
      <c r="N1335" s="2">
        <v>345.44</v>
      </c>
      <c r="O1335" s="2">
        <v>17.271999999999998</v>
      </c>
      <c r="P1335" s="3">
        <v>8.3000000000000007</v>
      </c>
      <c r="Q1335" s="4">
        <f>MONTH(Tabla1[[#This Row],[Fecha]])</f>
        <v>1</v>
      </c>
    </row>
    <row r="1336" spans="1:17" x14ac:dyDescent="0.25">
      <c r="A1336" t="s">
        <v>1361</v>
      </c>
      <c r="B1336" t="s">
        <v>24</v>
      </c>
      <c r="C1336" t="s">
        <v>25</v>
      </c>
      <c r="D1336" t="s">
        <v>26</v>
      </c>
      <c r="E1336" t="s">
        <v>20</v>
      </c>
      <c r="F1336" t="s">
        <v>43</v>
      </c>
      <c r="G1336" s="2">
        <v>22.93</v>
      </c>
      <c r="H1336" s="4">
        <v>9</v>
      </c>
      <c r="I1336" s="2">
        <v>10.3185</v>
      </c>
      <c r="J1336" s="2">
        <v>216.6885</v>
      </c>
      <c r="K1336" s="12">
        <v>43522</v>
      </c>
      <c r="L1336" s="5">
        <v>0.85138888888888886</v>
      </c>
      <c r="M1336" t="s">
        <v>28</v>
      </c>
      <c r="N1336" s="2">
        <v>206.37</v>
      </c>
      <c r="O1336" s="2">
        <v>10.3185</v>
      </c>
      <c r="P1336" s="3">
        <v>5.5</v>
      </c>
      <c r="Q1336" s="4">
        <f>MONTH(Tabla1[[#This Row],[Fecha]])</f>
        <v>2</v>
      </c>
    </row>
    <row r="1337" spans="1:17" x14ac:dyDescent="0.25">
      <c r="A1337" t="s">
        <v>1362</v>
      </c>
      <c r="B1337" t="s">
        <v>24</v>
      </c>
      <c r="C1337" t="s">
        <v>25</v>
      </c>
      <c r="D1337" t="s">
        <v>19</v>
      </c>
      <c r="E1337" t="s">
        <v>20</v>
      </c>
      <c r="F1337" t="s">
        <v>31</v>
      </c>
      <c r="G1337" s="2">
        <v>21.82</v>
      </c>
      <c r="H1337" s="4">
        <v>10</v>
      </c>
      <c r="I1337" s="2">
        <v>10.91</v>
      </c>
      <c r="J1337" s="2">
        <v>229.11</v>
      </c>
      <c r="K1337" s="12">
        <v>43472</v>
      </c>
      <c r="L1337" s="5">
        <v>0.73333333333333339</v>
      </c>
      <c r="M1337" t="s">
        <v>28</v>
      </c>
      <c r="N1337" s="2">
        <v>218.2</v>
      </c>
      <c r="O1337" s="2">
        <v>10.91</v>
      </c>
      <c r="P1337" s="3">
        <v>7.1</v>
      </c>
      <c r="Q1337" s="4">
        <f>MONTH(Tabla1[[#This Row],[Fecha]])</f>
        <v>1</v>
      </c>
    </row>
    <row r="1338" spans="1:17" x14ac:dyDescent="0.25">
      <c r="A1338" t="s">
        <v>1363</v>
      </c>
      <c r="B1338" t="s">
        <v>24</v>
      </c>
      <c r="C1338" t="s">
        <v>25</v>
      </c>
      <c r="D1338" t="s">
        <v>26</v>
      </c>
      <c r="E1338" t="s">
        <v>20</v>
      </c>
      <c r="F1338" t="s">
        <v>31</v>
      </c>
      <c r="G1338" s="2">
        <v>70.11</v>
      </c>
      <c r="H1338" s="4">
        <v>6</v>
      </c>
      <c r="I1338" s="2">
        <v>21.033000000000001</v>
      </c>
      <c r="J1338" s="2">
        <v>441.69299999999998</v>
      </c>
      <c r="K1338" s="12">
        <v>43538</v>
      </c>
      <c r="L1338" s="5">
        <v>0.74583333333333324</v>
      </c>
      <c r="M1338" t="s">
        <v>22</v>
      </c>
      <c r="N1338" s="2">
        <v>420.66</v>
      </c>
      <c r="O1338" s="2">
        <v>21.033000000000001</v>
      </c>
      <c r="P1338" s="3">
        <v>5.2</v>
      </c>
      <c r="Q1338" s="4">
        <f>MONTH(Tabla1[[#This Row],[Fecha]])</f>
        <v>3</v>
      </c>
    </row>
    <row r="1339" spans="1:17" x14ac:dyDescent="0.25">
      <c r="A1339" t="s">
        <v>1364</v>
      </c>
      <c r="B1339" t="s">
        <v>24</v>
      </c>
      <c r="C1339" t="s">
        <v>25</v>
      </c>
      <c r="D1339" t="s">
        <v>26</v>
      </c>
      <c r="E1339" t="s">
        <v>20</v>
      </c>
      <c r="F1339" t="s">
        <v>43</v>
      </c>
      <c r="G1339" s="2">
        <v>33.979999999999997</v>
      </c>
      <c r="H1339" s="4">
        <v>9</v>
      </c>
      <c r="I1339" s="2">
        <v>15.291</v>
      </c>
      <c r="J1339" s="2">
        <v>321.11099999999999</v>
      </c>
      <c r="K1339" s="12">
        <v>43548</v>
      </c>
      <c r="L1339" s="5">
        <v>0.4465277777777778</v>
      </c>
      <c r="M1339" t="s">
        <v>28</v>
      </c>
      <c r="N1339" s="2">
        <v>305.82</v>
      </c>
      <c r="O1339" s="2">
        <v>15.291</v>
      </c>
      <c r="P1339" s="3">
        <v>4.2</v>
      </c>
      <c r="Q1339" s="4">
        <f>MONTH(Tabla1[[#This Row],[Fecha]])</f>
        <v>3</v>
      </c>
    </row>
    <row r="1340" spans="1:17" x14ac:dyDescent="0.25">
      <c r="A1340" t="s">
        <v>1365</v>
      </c>
      <c r="B1340" t="s">
        <v>41</v>
      </c>
      <c r="C1340" t="s">
        <v>42</v>
      </c>
      <c r="D1340" t="s">
        <v>26</v>
      </c>
      <c r="E1340" t="s">
        <v>30</v>
      </c>
      <c r="F1340" t="s">
        <v>35</v>
      </c>
      <c r="G1340" s="2">
        <v>25.31</v>
      </c>
      <c r="H1340" s="4">
        <v>2</v>
      </c>
      <c r="I1340" s="2">
        <v>2.5310000000000001</v>
      </c>
      <c r="J1340" s="2">
        <v>53.151000000000003</v>
      </c>
      <c r="K1340" s="12">
        <v>43526</v>
      </c>
      <c r="L1340" s="5">
        <v>0.80972222222222223</v>
      </c>
      <c r="M1340" t="s">
        <v>22</v>
      </c>
      <c r="N1340" s="2">
        <v>50.62</v>
      </c>
      <c r="O1340" s="2">
        <v>2.5310000000000001</v>
      </c>
      <c r="P1340" s="3">
        <v>7.2</v>
      </c>
      <c r="Q1340" s="4">
        <f>MONTH(Tabla1[[#This Row],[Fecha]])</f>
        <v>3</v>
      </c>
    </row>
    <row r="1341" spans="1:17" x14ac:dyDescent="0.25">
      <c r="A1341" t="s">
        <v>1366</v>
      </c>
      <c r="B1341" t="s">
        <v>24</v>
      </c>
      <c r="C1341" t="s">
        <v>25</v>
      </c>
      <c r="D1341" t="s">
        <v>19</v>
      </c>
      <c r="E1341" t="s">
        <v>20</v>
      </c>
      <c r="F1341" t="s">
        <v>43</v>
      </c>
      <c r="G1341" s="2">
        <v>98.97</v>
      </c>
      <c r="H1341" s="4">
        <v>9</v>
      </c>
      <c r="I1341" s="2">
        <v>44.536500000000004</v>
      </c>
      <c r="J1341" s="2">
        <v>935.26649999999995</v>
      </c>
      <c r="K1341" s="12">
        <v>43533</v>
      </c>
      <c r="L1341" s="5">
        <v>0.47430555555555554</v>
      </c>
      <c r="M1341" t="s">
        <v>28</v>
      </c>
      <c r="N1341" s="2">
        <v>890.73</v>
      </c>
      <c r="O1341" s="2">
        <v>44.536499999999997</v>
      </c>
      <c r="P1341" s="3">
        <v>6.7</v>
      </c>
      <c r="Q1341" s="4">
        <f>MONTH(Tabla1[[#This Row],[Fecha]])</f>
        <v>3</v>
      </c>
    </row>
    <row r="1342" spans="1:17" x14ac:dyDescent="0.25">
      <c r="A1342" t="s">
        <v>1367</v>
      </c>
      <c r="B1342" t="s">
        <v>41</v>
      </c>
      <c r="C1342" t="s">
        <v>42</v>
      </c>
      <c r="D1342" t="s">
        <v>26</v>
      </c>
      <c r="E1342" t="s">
        <v>30</v>
      </c>
      <c r="F1342" t="s">
        <v>45</v>
      </c>
      <c r="G1342" s="2">
        <v>94.87</v>
      </c>
      <c r="H1342" s="4">
        <v>8</v>
      </c>
      <c r="I1342" s="2">
        <v>37.948</v>
      </c>
      <c r="J1342" s="2">
        <v>796.90800000000002</v>
      </c>
      <c r="K1342" s="12">
        <v>43508</v>
      </c>
      <c r="L1342" s="5">
        <v>0.54027777777777775</v>
      </c>
      <c r="M1342" t="s">
        <v>22</v>
      </c>
      <c r="N1342" s="2">
        <v>758.96</v>
      </c>
      <c r="O1342" s="2">
        <v>37.948</v>
      </c>
      <c r="P1342" s="3">
        <v>8.6999999999999993</v>
      </c>
      <c r="Q1342" s="4">
        <f>MONTH(Tabla1[[#This Row],[Fecha]])</f>
        <v>2</v>
      </c>
    </row>
    <row r="1343" spans="1:17" x14ac:dyDescent="0.25">
      <c r="A1343" t="s">
        <v>1368</v>
      </c>
      <c r="B1343" t="s">
        <v>41</v>
      </c>
      <c r="C1343" t="s">
        <v>42</v>
      </c>
      <c r="D1343" t="s">
        <v>19</v>
      </c>
      <c r="E1343" t="s">
        <v>30</v>
      </c>
      <c r="F1343" t="s">
        <v>21</v>
      </c>
      <c r="G1343" s="2">
        <v>25.9</v>
      </c>
      <c r="H1343" s="4">
        <v>10</v>
      </c>
      <c r="I1343" s="2">
        <v>12.950000000000001</v>
      </c>
      <c r="J1343" s="2">
        <v>271.95</v>
      </c>
      <c r="K1343" s="12">
        <v>43502</v>
      </c>
      <c r="L1343" s="5">
        <v>0.61875000000000002</v>
      </c>
      <c r="M1343" t="s">
        <v>22</v>
      </c>
      <c r="N1343" s="2">
        <v>259</v>
      </c>
      <c r="O1343" s="2">
        <v>12.95</v>
      </c>
      <c r="P1343" s="3">
        <v>8.6999999999999993</v>
      </c>
      <c r="Q1343" s="4">
        <f>MONTH(Tabla1[[#This Row],[Fecha]])</f>
        <v>2</v>
      </c>
    </row>
    <row r="1344" spans="1:17" x14ac:dyDescent="0.25">
      <c r="A1344" t="s">
        <v>1369</v>
      </c>
      <c r="B1344" t="s">
        <v>24</v>
      </c>
      <c r="C1344" t="s">
        <v>25</v>
      </c>
      <c r="D1344" t="s">
        <v>26</v>
      </c>
      <c r="E1344" t="s">
        <v>30</v>
      </c>
      <c r="F1344" t="s">
        <v>45</v>
      </c>
      <c r="G1344" s="2">
        <v>78.55</v>
      </c>
      <c r="H1344" s="4">
        <v>9</v>
      </c>
      <c r="I1344" s="2">
        <v>35.347499999999997</v>
      </c>
      <c r="J1344" s="2">
        <v>742.29750000000001</v>
      </c>
      <c r="K1344" s="12">
        <v>43525</v>
      </c>
      <c r="L1344" s="5">
        <v>0.55694444444444446</v>
      </c>
      <c r="M1344" t="s">
        <v>28</v>
      </c>
      <c r="N1344" s="2">
        <v>706.95</v>
      </c>
      <c r="O1344" s="2">
        <v>35.347499999999997</v>
      </c>
      <c r="P1344" s="3">
        <v>7.2</v>
      </c>
      <c r="Q1344" s="4">
        <f>MONTH(Tabla1[[#This Row],[Fecha]])</f>
        <v>3</v>
      </c>
    </row>
    <row r="1345" spans="1:17" x14ac:dyDescent="0.25">
      <c r="A1345" t="s">
        <v>1370</v>
      </c>
      <c r="B1345" t="s">
        <v>17</v>
      </c>
      <c r="C1345" t="s">
        <v>18</v>
      </c>
      <c r="D1345" t="s">
        <v>26</v>
      </c>
      <c r="E1345" t="s">
        <v>30</v>
      </c>
      <c r="F1345" t="s">
        <v>35</v>
      </c>
      <c r="G1345" s="2">
        <v>45.58</v>
      </c>
      <c r="H1345" s="4">
        <v>7</v>
      </c>
      <c r="I1345" s="2">
        <v>15.953000000000001</v>
      </c>
      <c r="J1345" s="2">
        <v>335.01299999999998</v>
      </c>
      <c r="K1345" s="12">
        <v>43478</v>
      </c>
      <c r="L1345" s="5">
        <v>0.41875000000000001</v>
      </c>
      <c r="M1345" t="s">
        <v>28</v>
      </c>
      <c r="N1345" s="2">
        <v>319.06</v>
      </c>
      <c r="O1345" s="2">
        <v>15.952999999999999</v>
      </c>
      <c r="P1345" s="3">
        <v>5</v>
      </c>
      <c r="Q1345" s="4">
        <f>MONTH(Tabla1[[#This Row],[Fecha]])</f>
        <v>1</v>
      </c>
    </row>
    <row r="1346" spans="1:17" x14ac:dyDescent="0.25">
      <c r="A1346" t="s">
        <v>1371</v>
      </c>
      <c r="B1346" t="s">
        <v>24</v>
      </c>
      <c r="C1346" t="s">
        <v>25</v>
      </c>
      <c r="D1346" t="s">
        <v>19</v>
      </c>
      <c r="E1346" t="s">
        <v>20</v>
      </c>
      <c r="F1346" t="s">
        <v>21</v>
      </c>
      <c r="G1346" s="2">
        <v>29.67</v>
      </c>
      <c r="H1346" s="4">
        <v>7</v>
      </c>
      <c r="I1346" s="2">
        <v>10.384500000000001</v>
      </c>
      <c r="J1346" s="2">
        <v>218.0745</v>
      </c>
      <c r="K1346" s="12">
        <v>43535</v>
      </c>
      <c r="L1346" s="5">
        <v>0.79027777777777775</v>
      </c>
      <c r="M1346" t="s">
        <v>32</v>
      </c>
      <c r="N1346" s="2">
        <v>207.69</v>
      </c>
      <c r="O1346" s="2">
        <v>10.384499999999999</v>
      </c>
      <c r="P1346" s="3">
        <v>8.1</v>
      </c>
      <c r="Q1346" s="4">
        <f>MONTH(Tabla1[[#This Row],[Fecha]])</f>
        <v>3</v>
      </c>
    </row>
    <row r="1347" spans="1:17" x14ac:dyDescent="0.25">
      <c r="A1347" t="s">
        <v>1372</v>
      </c>
      <c r="B1347" t="s">
        <v>41</v>
      </c>
      <c r="C1347" t="s">
        <v>42</v>
      </c>
      <c r="D1347" t="s">
        <v>19</v>
      </c>
      <c r="E1347" t="s">
        <v>20</v>
      </c>
      <c r="F1347" t="s">
        <v>35</v>
      </c>
      <c r="G1347" s="2">
        <v>90.74</v>
      </c>
      <c r="H1347" s="4">
        <v>7</v>
      </c>
      <c r="I1347" s="2">
        <v>31.759</v>
      </c>
      <c r="J1347" s="2">
        <v>666.93899999999996</v>
      </c>
      <c r="K1347" s="12">
        <v>43481</v>
      </c>
      <c r="L1347" s="5">
        <v>0.75208333333333333</v>
      </c>
      <c r="M1347" t="s">
        <v>32</v>
      </c>
      <c r="N1347" s="2">
        <v>635.17999999999995</v>
      </c>
      <c r="O1347" s="2">
        <v>31.759</v>
      </c>
      <c r="P1347" s="3">
        <v>6.2</v>
      </c>
      <c r="Q1347" s="4">
        <f>MONTH(Tabla1[[#This Row],[Fecha]])</f>
        <v>1</v>
      </c>
    </row>
    <row r="1348" spans="1:17" x14ac:dyDescent="0.25">
      <c r="A1348" t="s">
        <v>1373</v>
      </c>
      <c r="B1348" t="s">
        <v>17</v>
      </c>
      <c r="C1348" t="s">
        <v>18</v>
      </c>
      <c r="D1348" t="s">
        <v>26</v>
      </c>
      <c r="E1348" t="s">
        <v>30</v>
      </c>
      <c r="F1348" t="s">
        <v>35</v>
      </c>
      <c r="G1348" s="2">
        <v>42.47</v>
      </c>
      <c r="H1348" s="4">
        <v>1</v>
      </c>
      <c r="I1348" s="2">
        <v>2.1234999999999999</v>
      </c>
      <c r="J1348" s="2">
        <v>44.593499999999999</v>
      </c>
      <c r="K1348" s="12">
        <v>43467</v>
      </c>
      <c r="L1348" s="5">
        <v>0.70624999999999993</v>
      </c>
      <c r="M1348" t="s">
        <v>28</v>
      </c>
      <c r="N1348" s="2">
        <v>42.47</v>
      </c>
      <c r="O1348" s="2">
        <v>2.1234999999999999</v>
      </c>
      <c r="P1348" s="3">
        <v>5.7</v>
      </c>
      <c r="Q1348" s="4">
        <f>MONTH(Tabla1[[#This Row],[Fecha]])</f>
        <v>1</v>
      </c>
    </row>
    <row r="1349" spans="1:17" x14ac:dyDescent="0.25">
      <c r="A1349" t="s">
        <v>1374</v>
      </c>
      <c r="B1349" t="s">
        <v>17</v>
      </c>
      <c r="C1349" t="s">
        <v>18</v>
      </c>
      <c r="D1349" t="s">
        <v>19</v>
      </c>
      <c r="E1349" t="s">
        <v>30</v>
      </c>
      <c r="F1349" t="s">
        <v>31</v>
      </c>
      <c r="G1349" s="2">
        <v>44.34</v>
      </c>
      <c r="H1349" s="4">
        <v>2</v>
      </c>
      <c r="I1349" s="2">
        <v>4.4340000000000002</v>
      </c>
      <c r="J1349" s="2">
        <v>93.114000000000004</v>
      </c>
      <c r="K1349" s="12">
        <v>43551</v>
      </c>
      <c r="L1349" s="5">
        <v>0.47638888888888892</v>
      </c>
      <c r="M1349" t="s">
        <v>28</v>
      </c>
      <c r="N1349" s="2">
        <v>88.68</v>
      </c>
      <c r="O1349" s="2">
        <v>4.4340000000000002</v>
      </c>
      <c r="P1349" s="3">
        <v>5.8</v>
      </c>
      <c r="Q1349" s="4">
        <f>MONTH(Tabla1[[#This Row],[Fecha]])</f>
        <v>3</v>
      </c>
    </row>
    <row r="1350" spans="1:17" x14ac:dyDescent="0.25">
      <c r="A1350" t="s">
        <v>1375</v>
      </c>
      <c r="B1350" t="s">
        <v>17</v>
      </c>
      <c r="C1350" t="s">
        <v>18</v>
      </c>
      <c r="D1350" t="s">
        <v>19</v>
      </c>
      <c r="E1350" t="s">
        <v>30</v>
      </c>
      <c r="F1350" t="s">
        <v>43</v>
      </c>
      <c r="G1350" s="2">
        <v>80.959999999999994</v>
      </c>
      <c r="H1350" s="4">
        <v>8</v>
      </c>
      <c r="I1350" s="2">
        <v>32.384</v>
      </c>
      <c r="J1350" s="2">
        <v>680.06399999999996</v>
      </c>
      <c r="K1350" s="12">
        <v>43513</v>
      </c>
      <c r="L1350" s="5">
        <v>0.46666666666666662</v>
      </c>
      <c r="M1350" t="s">
        <v>32</v>
      </c>
      <c r="N1350" s="2">
        <v>647.67999999999995</v>
      </c>
      <c r="O1350" s="2">
        <v>32.384</v>
      </c>
      <c r="P1350" s="3">
        <v>7.4</v>
      </c>
      <c r="Q1350" s="4">
        <f>MONTH(Tabla1[[#This Row],[Fecha]])</f>
        <v>2</v>
      </c>
    </row>
    <row r="1351" spans="1:17" x14ac:dyDescent="0.25">
      <c r="A1351" t="s">
        <v>1376</v>
      </c>
      <c r="B1351" t="s">
        <v>17</v>
      </c>
      <c r="C1351" t="s">
        <v>18</v>
      </c>
      <c r="D1351" t="s">
        <v>19</v>
      </c>
      <c r="E1351" t="s">
        <v>20</v>
      </c>
      <c r="F1351" t="s">
        <v>35</v>
      </c>
      <c r="G1351" s="2">
        <v>24.49</v>
      </c>
      <c r="H1351" s="4">
        <v>10</v>
      </c>
      <c r="I1351" s="2">
        <v>12.244999999999999</v>
      </c>
      <c r="J1351" s="2">
        <v>257.14499999999998</v>
      </c>
      <c r="K1351" s="12">
        <v>43518</v>
      </c>
      <c r="L1351" s="5">
        <v>0.63541666666666663</v>
      </c>
      <c r="M1351" t="s">
        <v>28</v>
      </c>
      <c r="N1351" s="2">
        <v>244.9</v>
      </c>
      <c r="O1351" s="2">
        <v>12.244999999999999</v>
      </c>
      <c r="P1351" s="3">
        <v>8.1</v>
      </c>
      <c r="Q1351" s="4">
        <f>MONTH(Tabla1[[#This Row],[Fecha]])</f>
        <v>2</v>
      </c>
    </row>
    <row r="1352" spans="1:17" x14ac:dyDescent="0.25">
      <c r="A1352" t="s">
        <v>1377</v>
      </c>
      <c r="B1352" t="s">
        <v>17</v>
      </c>
      <c r="C1352" t="s">
        <v>18</v>
      </c>
      <c r="D1352" t="s">
        <v>19</v>
      </c>
      <c r="E1352" t="s">
        <v>20</v>
      </c>
      <c r="F1352" t="s">
        <v>35</v>
      </c>
      <c r="G1352" s="2">
        <v>98.4</v>
      </c>
      <c r="H1352" s="4">
        <v>7</v>
      </c>
      <c r="I1352" s="2">
        <v>34.440000000000005</v>
      </c>
      <c r="J1352" s="2">
        <v>723.24</v>
      </c>
      <c r="K1352" s="12">
        <v>43536</v>
      </c>
      <c r="L1352" s="5">
        <v>0.52986111111111112</v>
      </c>
      <c r="M1352" t="s">
        <v>32</v>
      </c>
      <c r="N1352" s="2">
        <v>688.8</v>
      </c>
      <c r="O1352" s="2">
        <v>34.44</v>
      </c>
      <c r="P1352" s="3">
        <v>8.6999999999999993</v>
      </c>
      <c r="Q1352" s="4">
        <f>MONTH(Tabla1[[#This Row],[Fecha]])</f>
        <v>3</v>
      </c>
    </row>
    <row r="1353" spans="1:17" x14ac:dyDescent="0.25">
      <c r="A1353" t="s">
        <v>1378</v>
      </c>
      <c r="B1353" t="s">
        <v>17</v>
      </c>
      <c r="C1353" t="s">
        <v>18</v>
      </c>
      <c r="D1353" t="s">
        <v>26</v>
      </c>
      <c r="E1353" t="s">
        <v>20</v>
      </c>
      <c r="F1353" t="s">
        <v>31</v>
      </c>
      <c r="G1353" s="2">
        <v>12.03</v>
      </c>
      <c r="H1353" s="4">
        <v>2</v>
      </c>
      <c r="I1353" s="2">
        <v>1.2030000000000001</v>
      </c>
      <c r="J1353" s="2">
        <v>25.263000000000002</v>
      </c>
      <c r="K1353" s="12">
        <v>43492</v>
      </c>
      <c r="L1353" s="5">
        <v>0.66041666666666665</v>
      </c>
      <c r="M1353" t="s">
        <v>28</v>
      </c>
      <c r="N1353" s="2">
        <v>24.06</v>
      </c>
      <c r="O1353" s="2">
        <v>1.2030000000000001</v>
      </c>
      <c r="P1353" s="3">
        <v>5.0999999999999996</v>
      </c>
      <c r="Q1353" s="4">
        <f>MONTH(Tabla1[[#This Row],[Fecha]])</f>
        <v>1</v>
      </c>
    </row>
    <row r="1354" spans="1:17" x14ac:dyDescent="0.25">
      <c r="A1354" t="s">
        <v>1379</v>
      </c>
      <c r="B1354" t="s">
        <v>17</v>
      </c>
      <c r="C1354" t="s">
        <v>18</v>
      </c>
      <c r="D1354" t="s">
        <v>26</v>
      </c>
      <c r="E1354" t="s">
        <v>20</v>
      </c>
      <c r="F1354" t="s">
        <v>31</v>
      </c>
      <c r="G1354" s="2">
        <v>77.47</v>
      </c>
      <c r="H1354" s="4">
        <v>4</v>
      </c>
      <c r="I1354" s="2">
        <v>15.494</v>
      </c>
      <c r="J1354" s="2">
        <v>325.37400000000002</v>
      </c>
      <c r="K1354" s="12">
        <v>43541</v>
      </c>
      <c r="L1354" s="5">
        <v>0.69166666666666676</v>
      </c>
      <c r="M1354" t="s">
        <v>28</v>
      </c>
      <c r="N1354" s="2">
        <v>309.88</v>
      </c>
      <c r="O1354" s="2">
        <v>15.494</v>
      </c>
      <c r="P1354" s="3">
        <v>4.2</v>
      </c>
      <c r="Q1354" s="4">
        <f>MONTH(Tabla1[[#This Row],[Fecha]])</f>
        <v>3</v>
      </c>
    </row>
    <row r="1355" spans="1:17" x14ac:dyDescent="0.25">
      <c r="A1355" t="s">
        <v>1380</v>
      </c>
      <c r="B1355" t="s">
        <v>24</v>
      </c>
      <c r="C1355" t="s">
        <v>25</v>
      </c>
      <c r="D1355" t="s">
        <v>19</v>
      </c>
      <c r="E1355" t="s">
        <v>20</v>
      </c>
      <c r="F1355" t="s">
        <v>43</v>
      </c>
      <c r="G1355" s="2">
        <v>21.08</v>
      </c>
      <c r="H1355" s="4">
        <v>3</v>
      </c>
      <c r="I1355" s="2">
        <v>3.1619999999999999</v>
      </c>
      <c r="J1355" s="2">
        <v>66.402000000000001</v>
      </c>
      <c r="K1355" s="12">
        <v>43505</v>
      </c>
      <c r="L1355" s="5">
        <v>0.43402777777777773</v>
      </c>
      <c r="M1355" t="s">
        <v>28</v>
      </c>
      <c r="N1355" s="2">
        <v>63.24</v>
      </c>
      <c r="O1355" s="2">
        <v>3.1619999999999999</v>
      </c>
      <c r="P1355" s="3">
        <v>7.3</v>
      </c>
      <c r="Q1355" s="4">
        <f>MONTH(Tabla1[[#This Row],[Fecha]])</f>
        <v>2</v>
      </c>
    </row>
    <row r="1356" spans="1:17" x14ac:dyDescent="0.25">
      <c r="A1356" t="s">
        <v>1381</v>
      </c>
      <c r="B1356" t="s">
        <v>41</v>
      </c>
      <c r="C1356" t="s">
        <v>42</v>
      </c>
      <c r="D1356" t="s">
        <v>26</v>
      </c>
      <c r="E1356" t="s">
        <v>20</v>
      </c>
      <c r="F1356" t="s">
        <v>45</v>
      </c>
      <c r="G1356" s="2">
        <v>54.31</v>
      </c>
      <c r="H1356" s="4">
        <v>9</v>
      </c>
      <c r="I1356" s="2">
        <v>24.439500000000002</v>
      </c>
      <c r="J1356" s="2">
        <v>513.22950000000003</v>
      </c>
      <c r="K1356" s="12">
        <v>43518</v>
      </c>
      <c r="L1356" s="5">
        <v>0.45069444444444445</v>
      </c>
      <c r="M1356" t="s">
        <v>28</v>
      </c>
      <c r="N1356" s="2">
        <v>488.79</v>
      </c>
      <c r="O1356" s="2">
        <v>24.439499999999999</v>
      </c>
      <c r="P1356" s="3">
        <v>8.9</v>
      </c>
      <c r="Q1356" s="4">
        <f>MONTH(Tabla1[[#This Row],[Fecha]])</f>
        <v>2</v>
      </c>
    </row>
    <row r="1357" spans="1:17" x14ac:dyDescent="0.25">
      <c r="A1357" t="s">
        <v>1382</v>
      </c>
      <c r="B1357" t="s">
        <v>41</v>
      </c>
      <c r="C1357" t="s">
        <v>42</v>
      </c>
      <c r="D1357" t="s">
        <v>26</v>
      </c>
      <c r="E1357" t="s">
        <v>30</v>
      </c>
      <c r="F1357" t="s">
        <v>27</v>
      </c>
      <c r="G1357" s="2">
        <v>79.39</v>
      </c>
      <c r="H1357" s="4">
        <v>10</v>
      </c>
      <c r="I1357" s="2">
        <v>39.695</v>
      </c>
      <c r="J1357" s="2">
        <v>833.59500000000003</v>
      </c>
      <c r="K1357" s="12">
        <v>43503</v>
      </c>
      <c r="L1357" s="5">
        <v>0.85</v>
      </c>
      <c r="M1357" t="s">
        <v>28</v>
      </c>
      <c r="N1357" s="2">
        <v>793.9</v>
      </c>
      <c r="O1357" s="2">
        <v>39.695</v>
      </c>
      <c r="P1357" s="3">
        <v>6.2</v>
      </c>
      <c r="Q1357" s="4">
        <f>MONTH(Tabla1[[#This Row],[Fecha]])</f>
        <v>2</v>
      </c>
    </row>
    <row r="1358" spans="1:17" x14ac:dyDescent="0.25">
      <c r="A1358" t="s">
        <v>1383</v>
      </c>
      <c r="B1358" t="s">
        <v>41</v>
      </c>
      <c r="C1358" t="s">
        <v>42</v>
      </c>
      <c r="D1358" t="s">
        <v>26</v>
      </c>
      <c r="E1358" t="s">
        <v>20</v>
      </c>
      <c r="F1358" t="s">
        <v>43</v>
      </c>
      <c r="G1358" s="2">
        <v>28.86</v>
      </c>
      <c r="H1358" s="4">
        <v>5</v>
      </c>
      <c r="I1358" s="2">
        <v>7.2150000000000007</v>
      </c>
      <c r="J1358" s="2">
        <v>151.51499999999999</v>
      </c>
      <c r="K1358" s="12">
        <v>43487</v>
      </c>
      <c r="L1358" s="5">
        <v>0.75555555555555554</v>
      </c>
      <c r="M1358" t="s">
        <v>32</v>
      </c>
      <c r="N1358" s="2">
        <v>144.30000000000001</v>
      </c>
      <c r="O1358" s="2">
        <v>7.2149999999999999</v>
      </c>
      <c r="P1358" s="3">
        <v>8</v>
      </c>
      <c r="Q1358" s="4">
        <f>MONTH(Tabla1[[#This Row],[Fecha]])</f>
        <v>1</v>
      </c>
    </row>
    <row r="1359" spans="1:17" x14ac:dyDescent="0.25">
      <c r="A1359" t="s">
        <v>1384</v>
      </c>
      <c r="B1359" t="s">
        <v>41</v>
      </c>
      <c r="C1359" t="s">
        <v>42</v>
      </c>
      <c r="D1359" t="s">
        <v>26</v>
      </c>
      <c r="E1359" t="s">
        <v>20</v>
      </c>
      <c r="F1359" t="s">
        <v>45</v>
      </c>
      <c r="G1359" s="2">
        <v>72.84</v>
      </c>
      <c r="H1359" s="4">
        <v>7</v>
      </c>
      <c r="I1359" s="2">
        <v>25.494</v>
      </c>
      <c r="J1359" s="2">
        <v>535.37400000000002</v>
      </c>
      <c r="K1359" s="12">
        <v>43511</v>
      </c>
      <c r="L1359" s="5">
        <v>0.53055555555555556</v>
      </c>
      <c r="M1359" t="s">
        <v>28</v>
      </c>
      <c r="N1359" s="2">
        <v>509.88</v>
      </c>
      <c r="O1359" s="2">
        <v>25.494</v>
      </c>
      <c r="P1359" s="3">
        <v>8.4</v>
      </c>
      <c r="Q1359" s="4">
        <f>MONTH(Tabla1[[#This Row],[Fecha]])</f>
        <v>2</v>
      </c>
    </row>
    <row r="1360" spans="1:17" x14ac:dyDescent="0.25">
      <c r="A1360" t="s">
        <v>1385</v>
      </c>
      <c r="B1360" t="s">
        <v>24</v>
      </c>
      <c r="C1360" t="s">
        <v>25</v>
      </c>
      <c r="D1360" t="s">
        <v>19</v>
      </c>
      <c r="E1360" t="s">
        <v>20</v>
      </c>
      <c r="F1360" t="s">
        <v>43</v>
      </c>
      <c r="G1360" s="2">
        <v>72.88</v>
      </c>
      <c r="H1360" s="4">
        <v>9</v>
      </c>
      <c r="I1360" s="2">
        <v>32.795999999999999</v>
      </c>
      <c r="J1360" s="2">
        <v>688.71600000000001</v>
      </c>
      <c r="K1360" s="12">
        <v>43473</v>
      </c>
      <c r="L1360" s="5">
        <v>0.81805555555555554</v>
      </c>
      <c r="M1360" t="s">
        <v>28</v>
      </c>
      <c r="N1360" s="2">
        <v>655.92</v>
      </c>
      <c r="O1360" s="2">
        <v>32.795999999999999</v>
      </c>
      <c r="P1360" s="3">
        <v>4</v>
      </c>
      <c r="Q1360" s="4">
        <f>MONTH(Tabla1[[#This Row],[Fecha]])</f>
        <v>1</v>
      </c>
    </row>
    <row r="1361" spans="1:17" x14ac:dyDescent="0.25">
      <c r="A1361" t="s">
        <v>1386</v>
      </c>
      <c r="B1361" t="s">
        <v>24</v>
      </c>
      <c r="C1361" t="s">
        <v>25</v>
      </c>
      <c r="D1361" t="s">
        <v>19</v>
      </c>
      <c r="E1361" t="s">
        <v>30</v>
      </c>
      <c r="F1361" t="s">
        <v>27</v>
      </c>
      <c r="G1361" s="2">
        <v>87.91</v>
      </c>
      <c r="H1361" s="4">
        <v>5</v>
      </c>
      <c r="I1361" s="2">
        <v>21.977499999999999</v>
      </c>
      <c r="J1361" s="2">
        <v>461.52749999999997</v>
      </c>
      <c r="K1361" s="12">
        <v>43538</v>
      </c>
      <c r="L1361" s="5">
        <v>0.75694444444444453</v>
      </c>
      <c r="M1361" t="s">
        <v>22</v>
      </c>
      <c r="N1361" s="2">
        <v>439.55</v>
      </c>
      <c r="O1361" s="2">
        <v>21.977499999999999</v>
      </c>
      <c r="P1361" s="3">
        <v>4.4000000000000004</v>
      </c>
      <c r="Q1361" s="4">
        <f>MONTH(Tabla1[[#This Row],[Fecha]])</f>
        <v>3</v>
      </c>
    </row>
    <row r="1362" spans="1:17" x14ac:dyDescent="0.25">
      <c r="A1362" t="s">
        <v>1387</v>
      </c>
      <c r="B1362" t="s">
        <v>17</v>
      </c>
      <c r="C1362" t="s">
        <v>18</v>
      </c>
      <c r="D1362" t="s">
        <v>19</v>
      </c>
      <c r="E1362" t="s">
        <v>20</v>
      </c>
      <c r="F1362" t="s">
        <v>35</v>
      </c>
      <c r="G1362" s="2">
        <v>38.72</v>
      </c>
      <c r="H1362" s="4">
        <v>9</v>
      </c>
      <c r="I1362" s="2">
        <v>17.424000000000003</v>
      </c>
      <c r="J1362" s="2">
        <v>365.904</v>
      </c>
      <c r="K1362" s="12">
        <v>43544</v>
      </c>
      <c r="L1362" s="5">
        <v>0.51666666666666672</v>
      </c>
      <c r="M1362" t="s">
        <v>22</v>
      </c>
      <c r="N1362" s="2">
        <v>348.48</v>
      </c>
      <c r="O1362" s="2">
        <v>17.423999999999999</v>
      </c>
      <c r="P1362" s="3">
        <v>4.2</v>
      </c>
      <c r="Q1362" s="4">
        <f>MONTH(Tabla1[[#This Row],[Fecha]])</f>
        <v>3</v>
      </c>
    </row>
    <row r="1363" spans="1:17" x14ac:dyDescent="0.25">
      <c r="A1363" t="s">
        <v>1388</v>
      </c>
      <c r="B1363" t="s">
        <v>41</v>
      </c>
      <c r="C1363" t="s">
        <v>42</v>
      </c>
      <c r="D1363" t="s">
        <v>26</v>
      </c>
      <c r="E1363" t="s">
        <v>30</v>
      </c>
      <c r="F1363" t="s">
        <v>31</v>
      </c>
      <c r="G1363" s="2">
        <v>93.87</v>
      </c>
      <c r="H1363" s="4">
        <v>8</v>
      </c>
      <c r="I1363" s="2">
        <v>37.548000000000002</v>
      </c>
      <c r="J1363" s="2">
        <v>788.50800000000004</v>
      </c>
      <c r="K1363" s="12">
        <v>43498</v>
      </c>
      <c r="L1363" s="5">
        <v>0.77916666666666667</v>
      </c>
      <c r="M1363" t="s">
        <v>32</v>
      </c>
      <c r="N1363" s="2">
        <v>750.96</v>
      </c>
      <c r="O1363" s="2">
        <v>37.548000000000002</v>
      </c>
      <c r="P1363" s="3">
        <v>8.3000000000000007</v>
      </c>
      <c r="Q1363" s="4">
        <f>MONTH(Tabla1[[#This Row],[Fecha]])</f>
        <v>2</v>
      </c>
    </row>
    <row r="1364" spans="1:17" x14ac:dyDescent="0.25">
      <c r="A1364" t="s">
        <v>1389</v>
      </c>
      <c r="B1364" t="s">
        <v>17</v>
      </c>
      <c r="C1364" t="s">
        <v>18</v>
      </c>
      <c r="D1364" t="s">
        <v>26</v>
      </c>
      <c r="E1364" t="s">
        <v>30</v>
      </c>
      <c r="F1364" t="s">
        <v>31</v>
      </c>
      <c r="G1364" s="2">
        <v>74.67</v>
      </c>
      <c r="H1364" s="4">
        <v>9</v>
      </c>
      <c r="I1364" s="2">
        <v>33.601500000000001</v>
      </c>
      <c r="J1364" s="2">
        <v>705.63149999999996</v>
      </c>
      <c r="K1364" s="12">
        <v>43487</v>
      </c>
      <c r="L1364" s="5">
        <v>0.4548611111111111</v>
      </c>
      <c r="M1364" t="s">
        <v>22</v>
      </c>
      <c r="N1364" s="2">
        <v>672.03</v>
      </c>
      <c r="O1364" s="2">
        <v>33.601500000000001</v>
      </c>
      <c r="P1364" s="3">
        <v>9.4</v>
      </c>
      <c r="Q1364" s="4">
        <f>MONTH(Tabla1[[#This Row],[Fecha]])</f>
        <v>1</v>
      </c>
    </row>
    <row r="1365" spans="1:17" x14ac:dyDescent="0.25">
      <c r="A1365" t="s">
        <v>1390</v>
      </c>
      <c r="B1365" t="s">
        <v>24</v>
      </c>
      <c r="C1365" t="s">
        <v>25</v>
      </c>
      <c r="D1365" t="s">
        <v>19</v>
      </c>
      <c r="E1365" t="s">
        <v>20</v>
      </c>
      <c r="F1365" t="s">
        <v>31</v>
      </c>
      <c r="G1365" s="2">
        <v>80.790000000000006</v>
      </c>
      <c r="H1365" s="4">
        <v>9</v>
      </c>
      <c r="I1365" s="2">
        <v>36.355499999999999</v>
      </c>
      <c r="J1365" s="2">
        <v>763.46550000000002</v>
      </c>
      <c r="K1365" s="12">
        <v>43497</v>
      </c>
      <c r="L1365" s="5">
        <v>0.85486111111111107</v>
      </c>
      <c r="M1365" t="s">
        <v>32</v>
      </c>
      <c r="N1365" s="2">
        <v>727.11</v>
      </c>
      <c r="O1365" s="2">
        <v>36.355499999999999</v>
      </c>
      <c r="P1365" s="3">
        <v>9.5</v>
      </c>
      <c r="Q1365" s="4">
        <f>MONTH(Tabla1[[#This Row],[Fecha]])</f>
        <v>2</v>
      </c>
    </row>
    <row r="1366" spans="1:17" x14ac:dyDescent="0.25">
      <c r="A1366" t="s">
        <v>1391</v>
      </c>
      <c r="B1366" t="s">
        <v>41</v>
      </c>
      <c r="C1366" t="s">
        <v>42</v>
      </c>
      <c r="D1366" t="s">
        <v>19</v>
      </c>
      <c r="E1366" t="s">
        <v>20</v>
      </c>
      <c r="F1366" t="s">
        <v>27</v>
      </c>
      <c r="G1366" s="2">
        <v>81.400000000000006</v>
      </c>
      <c r="H1366" s="4">
        <v>3</v>
      </c>
      <c r="I1366" s="2">
        <v>12.21</v>
      </c>
      <c r="J1366" s="2">
        <v>256.41000000000003</v>
      </c>
      <c r="K1366" s="12">
        <v>43505</v>
      </c>
      <c r="L1366" s="5">
        <v>0.82152777777777775</v>
      </c>
      <c r="M1366" t="s">
        <v>28</v>
      </c>
      <c r="N1366" s="2">
        <v>244.2</v>
      </c>
      <c r="O1366" s="2">
        <v>12.21</v>
      </c>
      <c r="P1366" s="3">
        <v>4.8</v>
      </c>
      <c r="Q1366" s="4">
        <f>MONTH(Tabla1[[#This Row],[Fecha]])</f>
        <v>2</v>
      </c>
    </row>
    <row r="1367" spans="1:17" x14ac:dyDescent="0.25">
      <c r="A1367" t="s">
        <v>1392</v>
      </c>
      <c r="B1367" t="s">
        <v>24</v>
      </c>
      <c r="C1367" t="s">
        <v>25</v>
      </c>
      <c r="D1367" t="s">
        <v>26</v>
      </c>
      <c r="E1367" t="s">
        <v>20</v>
      </c>
      <c r="F1367" t="s">
        <v>35</v>
      </c>
      <c r="G1367" s="2">
        <v>73.98</v>
      </c>
      <c r="H1367" s="4">
        <v>7</v>
      </c>
      <c r="I1367" s="2">
        <v>25.893000000000001</v>
      </c>
      <c r="J1367" s="2">
        <v>543.75300000000004</v>
      </c>
      <c r="K1367" s="12">
        <v>43526</v>
      </c>
      <c r="L1367" s="5">
        <v>0.6958333333333333</v>
      </c>
      <c r="M1367" t="s">
        <v>22</v>
      </c>
      <c r="N1367" s="2">
        <v>517.86</v>
      </c>
      <c r="O1367" s="2">
        <v>25.893000000000001</v>
      </c>
      <c r="P1367" s="3">
        <v>4.0999999999999996</v>
      </c>
      <c r="Q1367" s="4">
        <f>MONTH(Tabla1[[#This Row],[Fecha]])</f>
        <v>3</v>
      </c>
    </row>
    <row r="1368" spans="1:17" x14ac:dyDescent="0.25">
      <c r="A1368" t="s">
        <v>1393</v>
      </c>
      <c r="B1368" t="s">
        <v>41</v>
      </c>
      <c r="C1368" t="s">
        <v>42</v>
      </c>
      <c r="D1368" t="s">
        <v>19</v>
      </c>
      <c r="E1368" t="s">
        <v>30</v>
      </c>
      <c r="F1368" t="s">
        <v>21</v>
      </c>
      <c r="G1368" s="2">
        <v>64.36</v>
      </c>
      <c r="H1368" s="4">
        <v>9</v>
      </c>
      <c r="I1368" s="2">
        <v>28.962000000000003</v>
      </c>
      <c r="J1368" s="2">
        <v>608.202</v>
      </c>
      <c r="K1368" s="12">
        <v>43536</v>
      </c>
      <c r="L1368" s="5">
        <v>0.50624999999999998</v>
      </c>
      <c r="M1368" t="s">
        <v>32</v>
      </c>
      <c r="N1368" s="2">
        <v>579.24</v>
      </c>
      <c r="O1368" s="2">
        <v>28.962</v>
      </c>
      <c r="P1368" s="3">
        <v>8.6</v>
      </c>
      <c r="Q1368" s="4">
        <f>MONTH(Tabla1[[#This Row],[Fecha]])</f>
        <v>3</v>
      </c>
    </row>
    <row r="1369" spans="1:17" x14ac:dyDescent="0.25">
      <c r="A1369" t="s">
        <v>1394</v>
      </c>
      <c r="B1369" t="s">
        <v>41</v>
      </c>
      <c r="C1369" t="s">
        <v>42</v>
      </c>
      <c r="D1369" t="s">
        <v>19</v>
      </c>
      <c r="E1369" t="s">
        <v>20</v>
      </c>
      <c r="F1369" t="s">
        <v>27</v>
      </c>
      <c r="G1369" s="2">
        <v>12.1</v>
      </c>
      <c r="H1369" s="4">
        <v>8</v>
      </c>
      <c r="I1369" s="2">
        <v>4.84</v>
      </c>
      <c r="J1369" s="2">
        <v>101.64</v>
      </c>
      <c r="K1369" s="12">
        <v>43484</v>
      </c>
      <c r="L1369" s="5">
        <v>0.4284722222222222</v>
      </c>
      <c r="M1369" t="s">
        <v>22</v>
      </c>
      <c r="N1369" s="2">
        <v>96.8</v>
      </c>
      <c r="O1369" s="2">
        <v>4.84</v>
      </c>
      <c r="P1369" s="3">
        <v>8.6</v>
      </c>
      <c r="Q1369" s="4">
        <f>MONTH(Tabla1[[#This Row],[Fecha]])</f>
        <v>1</v>
      </c>
    </row>
    <row r="1370" spans="1:17" x14ac:dyDescent="0.25">
      <c r="A1370" t="s">
        <v>1395</v>
      </c>
      <c r="B1370" t="s">
        <v>24</v>
      </c>
      <c r="C1370" t="s">
        <v>25</v>
      </c>
      <c r="D1370" t="s">
        <v>26</v>
      </c>
      <c r="E1370" t="s">
        <v>30</v>
      </c>
      <c r="F1370" t="s">
        <v>31</v>
      </c>
      <c r="G1370" s="2">
        <v>46.22</v>
      </c>
      <c r="H1370" s="4">
        <v>4</v>
      </c>
      <c r="I1370" s="2">
        <v>9.2439999999999998</v>
      </c>
      <c r="J1370" s="2">
        <v>194.124</v>
      </c>
      <c r="K1370" s="12">
        <v>43536</v>
      </c>
      <c r="L1370" s="5">
        <v>0.83611111111111114</v>
      </c>
      <c r="M1370" t="s">
        <v>32</v>
      </c>
      <c r="N1370" s="2">
        <v>184.88</v>
      </c>
      <c r="O1370" s="2">
        <v>9.2439999999999998</v>
      </c>
      <c r="P1370" s="3">
        <v>6.2</v>
      </c>
      <c r="Q1370" s="4">
        <f>MONTH(Tabla1[[#This Row],[Fecha]])</f>
        <v>3</v>
      </c>
    </row>
    <row r="1371" spans="1:17" x14ac:dyDescent="0.25">
      <c r="A1371" t="s">
        <v>1396</v>
      </c>
      <c r="B1371" t="s">
        <v>41</v>
      </c>
      <c r="C1371" t="s">
        <v>42</v>
      </c>
      <c r="D1371" t="s">
        <v>19</v>
      </c>
      <c r="E1371" t="s">
        <v>30</v>
      </c>
      <c r="F1371" t="s">
        <v>21</v>
      </c>
      <c r="G1371" s="2">
        <v>97.22</v>
      </c>
      <c r="H1371" s="4">
        <v>9</v>
      </c>
      <c r="I1371" s="2">
        <v>43.749000000000002</v>
      </c>
      <c r="J1371" s="2">
        <v>918.72900000000004</v>
      </c>
      <c r="K1371" s="12">
        <v>43554</v>
      </c>
      <c r="L1371" s="5">
        <v>0.61319444444444449</v>
      </c>
      <c r="M1371" t="s">
        <v>22</v>
      </c>
      <c r="N1371" s="2">
        <v>874.98</v>
      </c>
      <c r="O1371" s="2">
        <v>43.749000000000002</v>
      </c>
      <c r="P1371" s="3">
        <v>6</v>
      </c>
      <c r="Q1371" s="4">
        <f>MONTH(Tabla1[[#This Row],[Fecha]])</f>
        <v>3</v>
      </c>
    </row>
    <row r="1372" spans="1:17" x14ac:dyDescent="0.25">
      <c r="A1372" t="s">
        <v>1397</v>
      </c>
      <c r="B1372" t="s">
        <v>24</v>
      </c>
      <c r="C1372" t="s">
        <v>25</v>
      </c>
      <c r="D1372" t="s">
        <v>19</v>
      </c>
      <c r="E1372" t="s">
        <v>20</v>
      </c>
      <c r="F1372" t="s">
        <v>31</v>
      </c>
      <c r="G1372" s="2">
        <v>88.61</v>
      </c>
      <c r="H1372" s="4">
        <v>1</v>
      </c>
      <c r="I1372" s="2">
        <v>4.4305000000000003</v>
      </c>
      <c r="J1372" s="2">
        <v>93.040499999999994</v>
      </c>
      <c r="K1372" s="12">
        <v>43484</v>
      </c>
      <c r="L1372" s="5">
        <v>0.43124999999999997</v>
      </c>
      <c r="M1372" t="s">
        <v>28</v>
      </c>
      <c r="N1372" s="2">
        <v>88.61</v>
      </c>
      <c r="O1372" s="2">
        <v>4.4305000000000003</v>
      </c>
      <c r="P1372" s="3">
        <v>7.7</v>
      </c>
      <c r="Q1372" s="4">
        <f>MONTH(Tabla1[[#This Row],[Fecha]])</f>
        <v>1</v>
      </c>
    </row>
    <row r="1373" spans="1:17" x14ac:dyDescent="0.25">
      <c r="A1373" t="s">
        <v>1398</v>
      </c>
      <c r="B1373" t="s">
        <v>17</v>
      </c>
      <c r="C1373" t="s">
        <v>18</v>
      </c>
      <c r="D1373" t="s">
        <v>26</v>
      </c>
      <c r="E1373" t="s">
        <v>20</v>
      </c>
      <c r="F1373" t="s">
        <v>27</v>
      </c>
      <c r="G1373" s="2">
        <v>26.31</v>
      </c>
      <c r="H1373" s="4">
        <v>5</v>
      </c>
      <c r="I1373" s="2">
        <v>6.5774999999999997</v>
      </c>
      <c r="J1373" s="2">
        <v>138.1275</v>
      </c>
      <c r="K1373" s="12">
        <v>43483</v>
      </c>
      <c r="L1373" s="5">
        <v>0.87430555555555556</v>
      </c>
      <c r="M1373" t="s">
        <v>32</v>
      </c>
      <c r="N1373" s="2">
        <v>131.55000000000001</v>
      </c>
      <c r="O1373" s="2">
        <v>6.5774999999999997</v>
      </c>
      <c r="P1373" s="3">
        <v>8.8000000000000007</v>
      </c>
      <c r="Q1373" s="4">
        <f>MONTH(Tabla1[[#This Row],[Fecha]])</f>
        <v>1</v>
      </c>
    </row>
    <row r="1374" spans="1:17" x14ac:dyDescent="0.25">
      <c r="A1374" t="s">
        <v>1399</v>
      </c>
      <c r="B1374" t="s">
        <v>41</v>
      </c>
      <c r="C1374" t="s">
        <v>42</v>
      </c>
      <c r="D1374" t="s">
        <v>26</v>
      </c>
      <c r="E1374" t="s">
        <v>30</v>
      </c>
      <c r="F1374" t="s">
        <v>45</v>
      </c>
      <c r="G1374" s="2">
        <v>47.97</v>
      </c>
      <c r="H1374" s="4">
        <v>7</v>
      </c>
      <c r="I1374" s="2">
        <v>16.7895</v>
      </c>
      <c r="J1374" s="2">
        <v>352.5795</v>
      </c>
      <c r="K1374" s="12">
        <v>43472</v>
      </c>
      <c r="L1374" s="5">
        <v>0.86944444444444446</v>
      </c>
      <c r="M1374" t="s">
        <v>28</v>
      </c>
      <c r="N1374" s="2">
        <v>335.79</v>
      </c>
      <c r="O1374" s="2">
        <v>16.7895</v>
      </c>
      <c r="P1374" s="3">
        <v>6.2</v>
      </c>
      <c r="Q1374" s="4">
        <f>MONTH(Tabla1[[#This Row],[Fecha]])</f>
        <v>1</v>
      </c>
    </row>
    <row r="1375" spans="1:17" x14ac:dyDescent="0.25">
      <c r="A1375" t="s">
        <v>1400</v>
      </c>
      <c r="B1375" t="s">
        <v>24</v>
      </c>
      <c r="C1375" t="s">
        <v>25</v>
      </c>
      <c r="D1375" t="s">
        <v>19</v>
      </c>
      <c r="E1375" t="s">
        <v>30</v>
      </c>
      <c r="F1375" t="s">
        <v>43</v>
      </c>
      <c r="G1375" s="2">
        <v>38.47</v>
      </c>
      <c r="H1375" s="4">
        <v>8</v>
      </c>
      <c r="I1375" s="2">
        <v>15.388</v>
      </c>
      <c r="J1375" s="2">
        <v>323.14800000000002</v>
      </c>
      <c r="K1375" s="12">
        <v>43488</v>
      </c>
      <c r="L1375" s="5">
        <v>0.49374999999999997</v>
      </c>
      <c r="M1375" t="s">
        <v>28</v>
      </c>
      <c r="N1375" s="2">
        <v>307.76</v>
      </c>
      <c r="O1375" s="2">
        <v>15.388</v>
      </c>
      <c r="P1375" s="3">
        <v>7.7</v>
      </c>
      <c r="Q1375" s="4">
        <f>MONTH(Tabla1[[#This Row],[Fecha]])</f>
        <v>1</v>
      </c>
    </row>
    <row r="1376" spans="1:17" x14ac:dyDescent="0.25">
      <c r="A1376" t="s">
        <v>1401</v>
      </c>
      <c r="B1376" t="s">
        <v>24</v>
      </c>
      <c r="C1376" t="s">
        <v>25</v>
      </c>
      <c r="D1376" t="s">
        <v>26</v>
      </c>
      <c r="E1376" t="s">
        <v>30</v>
      </c>
      <c r="F1376" t="s">
        <v>27</v>
      </c>
      <c r="G1376" s="2">
        <v>11.81</v>
      </c>
      <c r="H1376" s="4">
        <v>5</v>
      </c>
      <c r="I1376" s="2">
        <v>2.9525000000000006</v>
      </c>
      <c r="J1376" s="2">
        <v>62.002499999999998</v>
      </c>
      <c r="K1376" s="12">
        <v>43513</v>
      </c>
      <c r="L1376" s="5">
        <v>0.75416666666666676</v>
      </c>
      <c r="M1376" t="s">
        <v>28</v>
      </c>
      <c r="N1376" s="2">
        <v>59.05</v>
      </c>
      <c r="O1376" s="2">
        <v>2.9525000000000001</v>
      </c>
      <c r="P1376" s="3">
        <v>9.4</v>
      </c>
      <c r="Q1376" s="4">
        <f>MONTH(Tabla1[[#This Row],[Fecha]])</f>
        <v>2</v>
      </c>
    </row>
    <row r="1377" spans="1:17" x14ac:dyDescent="0.25">
      <c r="A1377" t="s">
        <v>1402</v>
      </c>
      <c r="B1377" t="s">
        <v>24</v>
      </c>
      <c r="C1377" t="s">
        <v>25</v>
      </c>
      <c r="D1377" t="s">
        <v>26</v>
      </c>
      <c r="E1377" t="s">
        <v>30</v>
      </c>
      <c r="F1377" t="s">
        <v>45</v>
      </c>
      <c r="G1377" s="2">
        <v>97.26</v>
      </c>
      <c r="H1377" s="4">
        <v>4</v>
      </c>
      <c r="I1377" s="2">
        <v>19.452000000000002</v>
      </c>
      <c r="J1377" s="2">
        <v>408.49200000000002</v>
      </c>
      <c r="K1377" s="12">
        <v>43540</v>
      </c>
      <c r="L1377" s="5">
        <v>0.6479166666666667</v>
      </c>
      <c r="M1377" t="s">
        <v>22</v>
      </c>
      <c r="N1377" s="2">
        <v>389.04</v>
      </c>
      <c r="O1377" s="2">
        <v>19.452000000000002</v>
      </c>
      <c r="P1377" s="3">
        <v>6.8</v>
      </c>
      <c r="Q1377" s="4">
        <f>MONTH(Tabla1[[#This Row],[Fecha]])</f>
        <v>3</v>
      </c>
    </row>
    <row r="1378" spans="1:17" x14ac:dyDescent="0.25">
      <c r="A1378" t="s">
        <v>1403</v>
      </c>
      <c r="B1378" t="s">
        <v>24</v>
      </c>
      <c r="C1378" t="s">
        <v>25</v>
      </c>
      <c r="D1378" t="s">
        <v>26</v>
      </c>
      <c r="E1378" t="s">
        <v>20</v>
      </c>
      <c r="F1378" t="s">
        <v>35</v>
      </c>
      <c r="G1378" s="2">
        <v>73.98</v>
      </c>
      <c r="H1378" s="4">
        <v>7</v>
      </c>
      <c r="I1378" s="2">
        <v>25.893000000000001</v>
      </c>
      <c r="J1378" s="2">
        <v>543.75300000000004</v>
      </c>
      <c r="K1378" s="12">
        <v>43526</v>
      </c>
      <c r="L1378" s="5">
        <v>0.6958333333333333</v>
      </c>
      <c r="M1378" t="s">
        <v>22</v>
      </c>
      <c r="N1378" s="2">
        <v>517.86</v>
      </c>
      <c r="O1378" s="2">
        <v>25.893000000000001</v>
      </c>
      <c r="P1378" s="3">
        <v>4.0999999999999996</v>
      </c>
      <c r="Q1378" s="4">
        <f>MONTH(Tabla1[[#This Row],[Fecha]])</f>
        <v>3</v>
      </c>
    </row>
    <row r="1379" spans="1:17" x14ac:dyDescent="0.25">
      <c r="A1379" t="s">
        <v>1404</v>
      </c>
      <c r="B1379" t="s">
        <v>41</v>
      </c>
      <c r="C1379" t="s">
        <v>42</v>
      </c>
      <c r="D1379" t="s">
        <v>26</v>
      </c>
      <c r="E1379" t="s">
        <v>20</v>
      </c>
      <c r="F1379" t="s">
        <v>43</v>
      </c>
      <c r="G1379" s="2">
        <v>71.2</v>
      </c>
      <c r="H1379" s="4">
        <v>1</v>
      </c>
      <c r="I1379" s="2">
        <v>3.5600000000000005</v>
      </c>
      <c r="J1379" s="2">
        <v>74.760000000000005</v>
      </c>
      <c r="K1379" s="12">
        <v>43470</v>
      </c>
      <c r="L1379" s="5">
        <v>0.86111111111111116</v>
      </c>
      <c r="M1379" t="s">
        <v>32</v>
      </c>
      <c r="N1379" s="2">
        <v>71.2</v>
      </c>
      <c r="O1379" s="2">
        <v>3.56</v>
      </c>
      <c r="P1379" s="3">
        <v>9.1999999999999993</v>
      </c>
      <c r="Q1379" s="4">
        <f>MONTH(Tabla1[[#This Row],[Fecha]])</f>
        <v>1</v>
      </c>
    </row>
    <row r="1380" spans="1:17" x14ac:dyDescent="0.25">
      <c r="A1380" t="s">
        <v>1405</v>
      </c>
      <c r="B1380" t="s">
        <v>41</v>
      </c>
      <c r="C1380" t="s">
        <v>42</v>
      </c>
      <c r="D1380" t="s">
        <v>26</v>
      </c>
      <c r="E1380" t="s">
        <v>30</v>
      </c>
      <c r="F1380" t="s">
        <v>35</v>
      </c>
      <c r="G1380" s="2">
        <v>63.06</v>
      </c>
      <c r="H1380" s="4">
        <v>3</v>
      </c>
      <c r="I1380" s="2">
        <v>9.4590000000000014</v>
      </c>
      <c r="J1380" s="2">
        <v>198.63900000000001</v>
      </c>
      <c r="K1380" s="12">
        <v>43484</v>
      </c>
      <c r="L1380" s="5">
        <v>0.66527777777777775</v>
      </c>
      <c r="M1380" t="s">
        <v>22</v>
      </c>
      <c r="N1380" s="2">
        <v>189.18</v>
      </c>
      <c r="O1380" s="2">
        <v>9.4589999999999996</v>
      </c>
      <c r="P1380" s="3">
        <v>7</v>
      </c>
      <c r="Q1380" s="4">
        <f>MONTH(Tabla1[[#This Row],[Fecha]])</f>
        <v>1</v>
      </c>
    </row>
    <row r="1381" spans="1:17" x14ac:dyDescent="0.25">
      <c r="A1381" t="s">
        <v>1406</v>
      </c>
      <c r="B1381" t="s">
        <v>41</v>
      </c>
      <c r="C1381" t="s">
        <v>42</v>
      </c>
      <c r="D1381" t="s">
        <v>26</v>
      </c>
      <c r="E1381" t="s">
        <v>30</v>
      </c>
      <c r="F1381" t="s">
        <v>45</v>
      </c>
      <c r="G1381" s="2">
        <v>33.520000000000003</v>
      </c>
      <c r="H1381" s="4">
        <v>1</v>
      </c>
      <c r="I1381" s="2">
        <v>1.6760000000000002</v>
      </c>
      <c r="J1381" s="2">
        <v>35.195999999999998</v>
      </c>
      <c r="K1381" s="12">
        <v>43504</v>
      </c>
      <c r="L1381" s="5">
        <v>0.64652777777777781</v>
      </c>
      <c r="M1381" t="s">
        <v>28</v>
      </c>
      <c r="N1381" s="2">
        <v>33.520000000000003</v>
      </c>
      <c r="O1381" s="2">
        <v>1.6759999999999999</v>
      </c>
      <c r="P1381" s="3">
        <v>6.7</v>
      </c>
      <c r="Q1381" s="4">
        <f>MONTH(Tabla1[[#This Row],[Fecha]])</f>
        <v>2</v>
      </c>
    </row>
    <row r="1382" spans="1:17" x14ac:dyDescent="0.25">
      <c r="A1382" t="s">
        <v>1407</v>
      </c>
      <c r="B1382" t="s">
        <v>41</v>
      </c>
      <c r="C1382" t="s">
        <v>42</v>
      </c>
      <c r="D1382" t="s">
        <v>26</v>
      </c>
      <c r="E1382" t="s">
        <v>20</v>
      </c>
      <c r="F1382" t="s">
        <v>21</v>
      </c>
      <c r="G1382" s="2">
        <v>76.989999999999995</v>
      </c>
      <c r="H1382" s="4">
        <v>6</v>
      </c>
      <c r="I1382" s="2">
        <v>23.096999999999998</v>
      </c>
      <c r="J1382" s="2">
        <v>485.03699999999998</v>
      </c>
      <c r="K1382" s="12">
        <v>43523</v>
      </c>
      <c r="L1382" s="5">
        <v>0.74652777777777779</v>
      </c>
      <c r="M1382" t="s">
        <v>28</v>
      </c>
      <c r="N1382" s="2">
        <v>461.94</v>
      </c>
      <c r="O1382" s="2">
        <v>23.097000000000001</v>
      </c>
      <c r="P1382" s="3">
        <v>6.1</v>
      </c>
      <c r="Q1382" s="4">
        <f>MONTH(Tabla1[[#This Row],[Fecha]])</f>
        <v>2</v>
      </c>
    </row>
    <row r="1383" spans="1:17" x14ac:dyDescent="0.25">
      <c r="A1383" t="s">
        <v>1408</v>
      </c>
      <c r="B1383" t="s">
        <v>41</v>
      </c>
      <c r="C1383" t="s">
        <v>42</v>
      </c>
      <c r="D1383" t="s">
        <v>19</v>
      </c>
      <c r="E1383" t="s">
        <v>20</v>
      </c>
      <c r="F1383" t="s">
        <v>35</v>
      </c>
      <c r="G1383" s="2">
        <v>23.08</v>
      </c>
      <c r="H1383" s="4">
        <v>6</v>
      </c>
      <c r="I1383" s="2">
        <v>6.9239999999999995</v>
      </c>
      <c r="J1383" s="2">
        <v>145.404</v>
      </c>
      <c r="K1383" s="12">
        <v>43489</v>
      </c>
      <c r="L1383" s="5">
        <v>0.80555555555555547</v>
      </c>
      <c r="M1383" t="s">
        <v>22</v>
      </c>
      <c r="N1383" s="2">
        <v>138.47999999999999</v>
      </c>
      <c r="O1383" s="2">
        <v>6.9240000000000004</v>
      </c>
      <c r="P1383" s="3">
        <v>4.9000000000000004</v>
      </c>
      <c r="Q1383" s="4">
        <f>MONTH(Tabla1[[#This Row],[Fecha]])</f>
        <v>1</v>
      </c>
    </row>
    <row r="1384" spans="1:17" x14ac:dyDescent="0.25">
      <c r="A1384" t="s">
        <v>1409</v>
      </c>
      <c r="B1384" t="s">
        <v>24</v>
      </c>
      <c r="C1384" t="s">
        <v>25</v>
      </c>
      <c r="D1384" t="s">
        <v>19</v>
      </c>
      <c r="E1384" t="s">
        <v>30</v>
      </c>
      <c r="F1384" t="s">
        <v>35</v>
      </c>
      <c r="G1384" s="2">
        <v>10.17</v>
      </c>
      <c r="H1384" s="4">
        <v>1</v>
      </c>
      <c r="I1384" s="2">
        <v>0.50850000000000006</v>
      </c>
      <c r="J1384" s="2">
        <v>10.6785</v>
      </c>
      <c r="K1384" s="12">
        <v>43503</v>
      </c>
      <c r="L1384" s="5">
        <v>0.59375</v>
      </c>
      <c r="M1384" t="s">
        <v>28</v>
      </c>
      <c r="N1384" s="2">
        <v>10.17</v>
      </c>
      <c r="O1384" s="2">
        <v>0.50849999999999995</v>
      </c>
      <c r="P1384" s="3">
        <v>5.9</v>
      </c>
      <c r="Q1384" s="4">
        <f>MONTH(Tabla1[[#This Row],[Fecha]])</f>
        <v>2</v>
      </c>
    </row>
    <row r="1385" spans="1:17" x14ac:dyDescent="0.25">
      <c r="A1385" t="s">
        <v>1410</v>
      </c>
      <c r="B1385" t="s">
        <v>17</v>
      </c>
      <c r="C1385" t="s">
        <v>18</v>
      </c>
      <c r="D1385" t="s">
        <v>19</v>
      </c>
      <c r="E1385" t="s">
        <v>30</v>
      </c>
      <c r="F1385" t="s">
        <v>31</v>
      </c>
      <c r="G1385" s="2">
        <v>19.36</v>
      </c>
      <c r="H1385" s="4">
        <v>9</v>
      </c>
      <c r="I1385" s="2">
        <v>8.7120000000000015</v>
      </c>
      <c r="J1385" s="2">
        <v>182.952</v>
      </c>
      <c r="K1385" s="12">
        <v>43483</v>
      </c>
      <c r="L1385" s="5">
        <v>0.77986111111111101</v>
      </c>
      <c r="M1385" t="s">
        <v>22</v>
      </c>
      <c r="N1385" s="2">
        <v>174.24</v>
      </c>
      <c r="O1385" s="2">
        <v>8.7119999999999997</v>
      </c>
      <c r="P1385" s="3">
        <v>8.6999999999999993</v>
      </c>
      <c r="Q1385" s="4">
        <f>MONTH(Tabla1[[#This Row],[Fecha]])</f>
        <v>1</v>
      </c>
    </row>
    <row r="1386" spans="1:17" x14ac:dyDescent="0.25">
      <c r="A1386" t="s">
        <v>1411</v>
      </c>
      <c r="B1386" t="s">
        <v>17</v>
      </c>
      <c r="C1386" t="s">
        <v>18</v>
      </c>
      <c r="D1386" t="s">
        <v>19</v>
      </c>
      <c r="E1386" t="s">
        <v>30</v>
      </c>
      <c r="F1386" t="s">
        <v>31</v>
      </c>
      <c r="G1386" s="2">
        <v>78.38</v>
      </c>
      <c r="H1386" s="4">
        <v>6</v>
      </c>
      <c r="I1386" s="2">
        <v>23.513999999999999</v>
      </c>
      <c r="J1386" s="2">
        <v>493.79399999999998</v>
      </c>
      <c r="K1386" s="12">
        <v>43475</v>
      </c>
      <c r="L1386" s="5">
        <v>0.59444444444444444</v>
      </c>
      <c r="M1386" t="s">
        <v>22</v>
      </c>
      <c r="N1386" s="2">
        <v>470.28</v>
      </c>
      <c r="O1386" s="2">
        <v>23.513999999999999</v>
      </c>
      <c r="P1386" s="3">
        <v>5.8</v>
      </c>
      <c r="Q1386" s="4">
        <f>MONTH(Tabla1[[#This Row],[Fecha]])</f>
        <v>1</v>
      </c>
    </row>
    <row r="1387" spans="1:17" x14ac:dyDescent="0.25">
      <c r="A1387" t="s">
        <v>1412</v>
      </c>
      <c r="B1387" t="s">
        <v>41</v>
      </c>
      <c r="C1387" t="s">
        <v>42</v>
      </c>
      <c r="D1387" t="s">
        <v>19</v>
      </c>
      <c r="E1387" t="s">
        <v>30</v>
      </c>
      <c r="F1387" t="s">
        <v>21</v>
      </c>
      <c r="G1387" s="2">
        <v>62</v>
      </c>
      <c r="H1387" s="4">
        <v>8</v>
      </c>
      <c r="I1387" s="2">
        <v>24.8</v>
      </c>
      <c r="J1387" s="2">
        <v>520.79999999999995</v>
      </c>
      <c r="K1387" s="12">
        <v>43468</v>
      </c>
      <c r="L1387" s="5">
        <v>0.79722222222222217</v>
      </c>
      <c r="M1387" t="s">
        <v>32</v>
      </c>
      <c r="N1387" s="2">
        <v>496</v>
      </c>
      <c r="O1387" s="2">
        <v>24.8</v>
      </c>
      <c r="P1387" s="3">
        <v>6.2</v>
      </c>
      <c r="Q1387" s="4">
        <f>MONTH(Tabla1[[#This Row],[Fecha]])</f>
        <v>1</v>
      </c>
    </row>
    <row r="1388" spans="1:17" x14ac:dyDescent="0.25">
      <c r="A1388" t="s">
        <v>1413</v>
      </c>
      <c r="B1388" t="s">
        <v>24</v>
      </c>
      <c r="C1388" t="s">
        <v>25</v>
      </c>
      <c r="D1388" t="s">
        <v>19</v>
      </c>
      <c r="E1388" t="s">
        <v>20</v>
      </c>
      <c r="F1388" t="s">
        <v>31</v>
      </c>
      <c r="G1388" s="2">
        <v>24.24</v>
      </c>
      <c r="H1388" s="4">
        <v>7</v>
      </c>
      <c r="I1388" s="2">
        <v>8.484</v>
      </c>
      <c r="J1388" s="2">
        <v>178.16399999999999</v>
      </c>
      <c r="K1388" s="12">
        <v>43492</v>
      </c>
      <c r="L1388" s="5">
        <v>0.73472222222222217</v>
      </c>
      <c r="M1388" t="s">
        <v>22</v>
      </c>
      <c r="N1388" s="2">
        <v>169.68</v>
      </c>
      <c r="O1388" s="2">
        <v>8.484</v>
      </c>
      <c r="P1388" s="3">
        <v>9.4</v>
      </c>
      <c r="Q1388" s="4">
        <f>MONTH(Tabla1[[#This Row],[Fecha]])</f>
        <v>1</v>
      </c>
    </row>
    <row r="1389" spans="1:17" x14ac:dyDescent="0.25">
      <c r="A1389" t="s">
        <v>1414</v>
      </c>
      <c r="B1389" t="s">
        <v>41</v>
      </c>
      <c r="C1389" t="s">
        <v>42</v>
      </c>
      <c r="D1389" t="s">
        <v>26</v>
      </c>
      <c r="E1389" t="s">
        <v>20</v>
      </c>
      <c r="F1389" t="s">
        <v>27</v>
      </c>
      <c r="G1389" s="2">
        <v>25.45</v>
      </c>
      <c r="H1389" s="4">
        <v>1</v>
      </c>
      <c r="I1389" s="2">
        <v>1.2725</v>
      </c>
      <c r="J1389" s="2">
        <v>26.7225</v>
      </c>
      <c r="K1389" s="12">
        <v>43534</v>
      </c>
      <c r="L1389" s="5">
        <v>0.75694444444444453</v>
      </c>
      <c r="M1389" t="s">
        <v>32</v>
      </c>
      <c r="N1389" s="2">
        <v>25.45</v>
      </c>
      <c r="O1389" s="2">
        <v>1.2725</v>
      </c>
      <c r="P1389" s="3">
        <v>5.0999999999999996</v>
      </c>
      <c r="Q1389" s="4">
        <f>MONTH(Tabla1[[#This Row],[Fecha]])</f>
        <v>3</v>
      </c>
    </row>
    <row r="1390" spans="1:17" x14ac:dyDescent="0.25">
      <c r="A1390" t="s">
        <v>1243</v>
      </c>
      <c r="B1390" t="s">
        <v>24</v>
      </c>
      <c r="C1390" t="s">
        <v>25</v>
      </c>
      <c r="D1390" t="s">
        <v>19</v>
      </c>
      <c r="E1390" t="s">
        <v>30</v>
      </c>
      <c r="F1390" t="s">
        <v>31</v>
      </c>
      <c r="G1390" s="2">
        <v>63.91</v>
      </c>
      <c r="H1390" s="4">
        <v>8</v>
      </c>
      <c r="I1390" s="2">
        <v>25.564</v>
      </c>
      <c r="J1390" s="2">
        <v>536.84400000000005</v>
      </c>
      <c r="K1390" s="12">
        <v>43537</v>
      </c>
      <c r="L1390" s="5">
        <v>0.82777777777777783</v>
      </c>
      <c r="M1390" t="s">
        <v>32</v>
      </c>
      <c r="N1390" s="2">
        <v>511.28</v>
      </c>
      <c r="O1390" s="2">
        <v>25.564</v>
      </c>
      <c r="P1390" s="3">
        <v>4.5999999999999996</v>
      </c>
      <c r="Q1390" s="4">
        <f>MONTH(Tabla1[[#This Row],[Fecha]])</f>
        <v>3</v>
      </c>
    </row>
    <row r="1391" spans="1:17" x14ac:dyDescent="0.25">
      <c r="A1391" t="s">
        <v>1415</v>
      </c>
      <c r="B1391" t="s">
        <v>24</v>
      </c>
      <c r="C1391" t="s">
        <v>25</v>
      </c>
      <c r="D1391" t="s">
        <v>19</v>
      </c>
      <c r="E1391" t="s">
        <v>20</v>
      </c>
      <c r="F1391" t="s">
        <v>45</v>
      </c>
      <c r="G1391" s="2">
        <v>54.07</v>
      </c>
      <c r="H1391" s="4">
        <v>9</v>
      </c>
      <c r="I1391" s="2">
        <v>24.331500000000002</v>
      </c>
      <c r="J1391" s="2">
        <v>510.9615</v>
      </c>
      <c r="K1391" s="12">
        <v>43492</v>
      </c>
      <c r="L1391" s="5">
        <v>0.62152777777777779</v>
      </c>
      <c r="M1391" t="s">
        <v>22</v>
      </c>
      <c r="N1391" s="2">
        <v>486.63</v>
      </c>
      <c r="O1391" s="2">
        <v>24.331499999999998</v>
      </c>
      <c r="P1391" s="3">
        <v>9.5</v>
      </c>
      <c r="Q1391" s="4">
        <f>MONTH(Tabla1[[#This Row],[Fecha]])</f>
        <v>1</v>
      </c>
    </row>
    <row r="1392" spans="1:17" x14ac:dyDescent="0.25">
      <c r="A1392" t="s">
        <v>1416</v>
      </c>
      <c r="B1392" t="s">
        <v>17</v>
      </c>
      <c r="C1392" t="s">
        <v>18</v>
      </c>
      <c r="D1392" t="s">
        <v>26</v>
      </c>
      <c r="E1392" t="s">
        <v>30</v>
      </c>
      <c r="F1392" t="s">
        <v>21</v>
      </c>
      <c r="G1392" s="2">
        <v>59.77</v>
      </c>
      <c r="H1392" s="4">
        <v>2</v>
      </c>
      <c r="I1392" s="2">
        <v>5.9770000000000003</v>
      </c>
      <c r="J1392" s="2">
        <v>125.517</v>
      </c>
      <c r="K1392" s="12">
        <v>43535</v>
      </c>
      <c r="L1392" s="5">
        <v>0.50069444444444444</v>
      </c>
      <c r="M1392" t="s">
        <v>32</v>
      </c>
      <c r="N1392" s="2">
        <v>119.54</v>
      </c>
      <c r="O1392" s="2">
        <v>5.9770000000000003</v>
      </c>
      <c r="P1392" s="3">
        <v>5.8</v>
      </c>
      <c r="Q1392" s="4">
        <f>MONTH(Tabla1[[#This Row],[Fecha]])</f>
        <v>3</v>
      </c>
    </row>
    <row r="1393" spans="1:17" x14ac:dyDescent="0.25">
      <c r="A1393" t="s">
        <v>1417</v>
      </c>
      <c r="B1393" t="s">
        <v>17</v>
      </c>
      <c r="C1393" t="s">
        <v>18</v>
      </c>
      <c r="D1393" t="s">
        <v>19</v>
      </c>
      <c r="E1393" t="s">
        <v>30</v>
      </c>
      <c r="F1393" t="s">
        <v>35</v>
      </c>
      <c r="G1393" s="2">
        <v>88.63</v>
      </c>
      <c r="H1393" s="4">
        <v>3</v>
      </c>
      <c r="I1393" s="2">
        <v>13.294499999999999</v>
      </c>
      <c r="J1393" s="2">
        <v>279.18450000000001</v>
      </c>
      <c r="K1393" s="12">
        <v>43526</v>
      </c>
      <c r="L1393" s="5">
        <v>0.73333333333333339</v>
      </c>
      <c r="M1393" t="s">
        <v>22</v>
      </c>
      <c r="N1393" s="2">
        <v>265.89</v>
      </c>
      <c r="O1393" s="2">
        <v>13.294499999999999</v>
      </c>
      <c r="P1393" s="3">
        <v>6</v>
      </c>
      <c r="Q1393" s="4">
        <f>MONTH(Tabla1[[#This Row],[Fecha]])</f>
        <v>3</v>
      </c>
    </row>
    <row r="1394" spans="1:17" x14ac:dyDescent="0.25">
      <c r="A1394" t="s">
        <v>1418</v>
      </c>
      <c r="B1394" t="s">
        <v>17</v>
      </c>
      <c r="C1394" t="s">
        <v>18</v>
      </c>
      <c r="D1394" t="s">
        <v>26</v>
      </c>
      <c r="E1394" t="s">
        <v>20</v>
      </c>
      <c r="F1394" t="s">
        <v>45</v>
      </c>
      <c r="G1394" s="2">
        <v>81.91</v>
      </c>
      <c r="H1394" s="4">
        <v>2</v>
      </c>
      <c r="I1394" s="2">
        <v>8.1910000000000007</v>
      </c>
      <c r="J1394" s="2">
        <v>172.011</v>
      </c>
      <c r="K1394" s="12">
        <v>43529</v>
      </c>
      <c r="L1394" s="5">
        <v>0.73819444444444438</v>
      </c>
      <c r="M1394" t="s">
        <v>28</v>
      </c>
      <c r="N1394" s="2">
        <v>163.82</v>
      </c>
      <c r="O1394" s="2">
        <v>8.1910000000000007</v>
      </c>
      <c r="P1394" s="3">
        <v>7.8</v>
      </c>
      <c r="Q1394" s="4">
        <f>MONTH(Tabla1[[#This Row],[Fecha]])</f>
        <v>3</v>
      </c>
    </row>
    <row r="1395" spans="1:17" x14ac:dyDescent="0.25">
      <c r="A1395" t="s">
        <v>1419</v>
      </c>
      <c r="B1395" t="s">
        <v>41</v>
      </c>
      <c r="C1395" t="s">
        <v>42</v>
      </c>
      <c r="D1395" t="s">
        <v>19</v>
      </c>
      <c r="E1395" t="s">
        <v>30</v>
      </c>
      <c r="F1395" t="s">
        <v>27</v>
      </c>
      <c r="G1395" s="2">
        <v>87.87</v>
      </c>
      <c r="H1395" s="4">
        <v>9</v>
      </c>
      <c r="I1395" s="2">
        <v>39.541500000000006</v>
      </c>
      <c r="J1395" s="2">
        <v>830.37149999999997</v>
      </c>
      <c r="K1395" s="12">
        <v>43496</v>
      </c>
      <c r="L1395" s="5">
        <v>0.85555555555555562</v>
      </c>
      <c r="M1395" t="s">
        <v>22</v>
      </c>
      <c r="N1395" s="2">
        <v>790.83</v>
      </c>
      <c r="O1395" s="2">
        <v>39.541499999999999</v>
      </c>
      <c r="P1395" s="3">
        <v>5.6</v>
      </c>
      <c r="Q1395" s="4">
        <f>MONTH(Tabla1[[#This Row],[Fecha]])</f>
        <v>1</v>
      </c>
    </row>
    <row r="1396" spans="1:17" x14ac:dyDescent="0.25">
      <c r="A1396" t="s">
        <v>1420</v>
      </c>
      <c r="B1396" t="s">
        <v>41</v>
      </c>
      <c r="C1396" t="s">
        <v>42</v>
      </c>
      <c r="D1396" t="s">
        <v>26</v>
      </c>
      <c r="E1396" t="s">
        <v>20</v>
      </c>
      <c r="F1396" t="s">
        <v>31</v>
      </c>
      <c r="G1396" s="2">
        <v>97.37</v>
      </c>
      <c r="H1396" s="4">
        <v>10</v>
      </c>
      <c r="I1396" s="2">
        <v>48.685000000000002</v>
      </c>
      <c r="J1396" s="2">
        <v>1022.385</v>
      </c>
      <c r="K1396" s="12">
        <v>43480</v>
      </c>
      <c r="L1396" s="5">
        <v>0.57500000000000007</v>
      </c>
      <c r="M1396" t="s">
        <v>32</v>
      </c>
      <c r="N1396" s="2">
        <v>973.7</v>
      </c>
      <c r="O1396" s="2">
        <v>48.685000000000002</v>
      </c>
      <c r="P1396" s="3">
        <v>4.9000000000000004</v>
      </c>
      <c r="Q1396" s="4">
        <f>MONTH(Tabla1[[#This Row],[Fecha]])</f>
        <v>1</v>
      </c>
    </row>
    <row r="1397" spans="1:17" x14ac:dyDescent="0.25">
      <c r="A1397" t="s">
        <v>1421</v>
      </c>
      <c r="B1397" t="s">
        <v>17</v>
      </c>
      <c r="C1397" t="s">
        <v>18</v>
      </c>
      <c r="D1397" t="s">
        <v>19</v>
      </c>
      <c r="E1397" t="s">
        <v>20</v>
      </c>
      <c r="F1397" t="s">
        <v>27</v>
      </c>
      <c r="G1397" s="2">
        <v>94.64</v>
      </c>
      <c r="H1397" s="4">
        <v>3</v>
      </c>
      <c r="I1397" s="2">
        <v>14.196000000000002</v>
      </c>
      <c r="J1397" s="2">
        <v>298.11599999999999</v>
      </c>
      <c r="K1397" s="12">
        <v>43517</v>
      </c>
      <c r="L1397" s="5">
        <v>0.70486111111111116</v>
      </c>
      <c r="M1397" t="s">
        <v>28</v>
      </c>
      <c r="N1397" s="2">
        <v>283.92</v>
      </c>
      <c r="O1397" s="2">
        <v>14.196</v>
      </c>
      <c r="P1397" s="3">
        <v>5.5</v>
      </c>
      <c r="Q1397" s="4">
        <f>MONTH(Tabla1[[#This Row],[Fecha]])</f>
        <v>2</v>
      </c>
    </row>
    <row r="1398" spans="1:17" x14ac:dyDescent="0.25">
      <c r="A1398" t="s">
        <v>1422</v>
      </c>
      <c r="B1398" t="s">
        <v>17</v>
      </c>
      <c r="C1398" t="s">
        <v>18</v>
      </c>
      <c r="D1398" t="s">
        <v>26</v>
      </c>
      <c r="E1398" t="s">
        <v>20</v>
      </c>
      <c r="F1398" t="s">
        <v>21</v>
      </c>
      <c r="G1398" s="2">
        <v>79.739999999999995</v>
      </c>
      <c r="H1398" s="4">
        <v>1</v>
      </c>
      <c r="I1398" s="2">
        <v>3.9870000000000001</v>
      </c>
      <c r="J1398" s="2">
        <v>83.727000000000004</v>
      </c>
      <c r="K1398" s="12">
        <v>43530</v>
      </c>
      <c r="L1398" s="5">
        <v>0.44166666666666665</v>
      </c>
      <c r="M1398" t="s">
        <v>22</v>
      </c>
      <c r="N1398" s="2">
        <v>79.739999999999995</v>
      </c>
      <c r="O1398" s="2">
        <v>3.9870000000000001</v>
      </c>
      <c r="P1398" s="3">
        <v>7.3</v>
      </c>
      <c r="Q1398" s="4">
        <f>MONTH(Tabla1[[#This Row],[Fecha]])</f>
        <v>3</v>
      </c>
    </row>
    <row r="1399" spans="1:17" x14ac:dyDescent="0.25">
      <c r="A1399" t="s">
        <v>1423</v>
      </c>
      <c r="B1399" t="s">
        <v>17</v>
      </c>
      <c r="C1399" t="s">
        <v>18</v>
      </c>
      <c r="D1399" t="s">
        <v>26</v>
      </c>
      <c r="E1399" t="s">
        <v>30</v>
      </c>
      <c r="F1399" t="s">
        <v>31</v>
      </c>
      <c r="G1399" s="2">
        <v>23.75</v>
      </c>
      <c r="H1399" s="4">
        <v>4</v>
      </c>
      <c r="I1399" s="2">
        <v>4.75</v>
      </c>
      <c r="J1399" s="2">
        <v>99.75</v>
      </c>
      <c r="K1399" s="12">
        <v>43540</v>
      </c>
      <c r="L1399" s="5">
        <v>0.47361111111111115</v>
      </c>
      <c r="M1399" t="s">
        <v>28</v>
      </c>
      <c r="N1399" s="2">
        <v>95</v>
      </c>
      <c r="O1399" s="2">
        <v>4.75</v>
      </c>
      <c r="P1399" s="3">
        <v>5.2</v>
      </c>
      <c r="Q1399" s="4">
        <f>MONTH(Tabla1[[#This Row],[Fecha]])</f>
        <v>3</v>
      </c>
    </row>
    <row r="1400" spans="1:17" x14ac:dyDescent="0.25">
      <c r="A1400" t="s">
        <v>1424</v>
      </c>
      <c r="B1400" t="s">
        <v>41</v>
      </c>
      <c r="C1400" t="s">
        <v>42</v>
      </c>
      <c r="D1400" t="s">
        <v>19</v>
      </c>
      <c r="E1400" t="s">
        <v>30</v>
      </c>
      <c r="F1400" t="s">
        <v>27</v>
      </c>
      <c r="G1400" s="2">
        <v>18.93</v>
      </c>
      <c r="H1400" s="4">
        <v>6</v>
      </c>
      <c r="I1400" s="2">
        <v>5.6790000000000003</v>
      </c>
      <c r="J1400" s="2">
        <v>119.259</v>
      </c>
      <c r="K1400" s="12">
        <v>43506</v>
      </c>
      <c r="L1400" s="5">
        <v>0.53125</v>
      </c>
      <c r="M1400" t="s">
        <v>32</v>
      </c>
      <c r="N1400" s="2">
        <v>113.58</v>
      </c>
      <c r="O1400" s="2">
        <v>5.6790000000000003</v>
      </c>
      <c r="P1400" s="3">
        <v>8.1</v>
      </c>
      <c r="Q1400" s="4">
        <f>MONTH(Tabla1[[#This Row],[Fecha]])</f>
        <v>2</v>
      </c>
    </row>
    <row r="1401" spans="1:17" x14ac:dyDescent="0.25">
      <c r="A1401" t="s">
        <v>1425</v>
      </c>
      <c r="B1401" t="s">
        <v>41</v>
      </c>
      <c r="C1401" t="s">
        <v>42</v>
      </c>
      <c r="D1401" t="s">
        <v>19</v>
      </c>
      <c r="E1401" t="s">
        <v>20</v>
      </c>
      <c r="F1401" t="s">
        <v>35</v>
      </c>
      <c r="G1401" s="2">
        <v>64.83</v>
      </c>
      <c r="H1401" s="4">
        <v>2</v>
      </c>
      <c r="I1401" s="2">
        <v>6.4830000000000005</v>
      </c>
      <c r="J1401" s="2">
        <v>136.143</v>
      </c>
      <c r="K1401" s="12">
        <v>43473</v>
      </c>
      <c r="L1401" s="5">
        <v>0.4993055555555555</v>
      </c>
      <c r="M1401" t="s">
        <v>32</v>
      </c>
      <c r="N1401" s="2">
        <v>129.66</v>
      </c>
      <c r="O1401" s="2">
        <v>6.4829999999999997</v>
      </c>
      <c r="P1401" s="3">
        <v>8</v>
      </c>
      <c r="Q1401" s="4">
        <f>MONTH(Tabla1[[#This Row],[Fecha]])</f>
        <v>1</v>
      </c>
    </row>
    <row r="1402" spans="1:17" x14ac:dyDescent="0.25">
      <c r="A1402" t="s">
        <v>1426</v>
      </c>
      <c r="B1402" t="s">
        <v>17</v>
      </c>
      <c r="C1402" t="s">
        <v>18</v>
      </c>
      <c r="D1402" t="s">
        <v>26</v>
      </c>
      <c r="E1402" t="s">
        <v>20</v>
      </c>
      <c r="F1402" t="s">
        <v>21</v>
      </c>
      <c r="G1402" s="2">
        <v>15.8</v>
      </c>
      <c r="H1402" s="4">
        <v>3</v>
      </c>
      <c r="I1402" s="2">
        <v>2.3700000000000006</v>
      </c>
      <c r="J1402" s="2">
        <v>49.77</v>
      </c>
      <c r="K1402" s="12">
        <v>43549</v>
      </c>
      <c r="L1402" s="5">
        <v>0.75138888888888899</v>
      </c>
      <c r="M1402" t="s">
        <v>28</v>
      </c>
      <c r="N1402" s="2">
        <v>47.4</v>
      </c>
      <c r="O1402" s="2">
        <v>2.37</v>
      </c>
      <c r="P1402" s="3">
        <v>9.5</v>
      </c>
      <c r="Q1402" s="4">
        <f>MONTH(Tabla1[[#This Row],[Fecha]])</f>
        <v>3</v>
      </c>
    </row>
    <row r="1403" spans="1:17" x14ac:dyDescent="0.25">
      <c r="A1403" t="s">
        <v>1427</v>
      </c>
      <c r="B1403" t="s">
        <v>24</v>
      </c>
      <c r="C1403" t="s">
        <v>25</v>
      </c>
      <c r="D1403" t="s">
        <v>26</v>
      </c>
      <c r="E1403" t="s">
        <v>30</v>
      </c>
      <c r="F1403" t="s">
        <v>45</v>
      </c>
      <c r="G1403" s="2">
        <v>12.78</v>
      </c>
      <c r="H1403" s="4">
        <v>1</v>
      </c>
      <c r="I1403" s="2">
        <v>0.63900000000000001</v>
      </c>
      <c r="J1403" s="2">
        <v>13.419</v>
      </c>
      <c r="K1403" s="12">
        <v>43473</v>
      </c>
      <c r="L1403" s="5">
        <v>0.59097222222222223</v>
      </c>
      <c r="M1403" t="s">
        <v>22</v>
      </c>
      <c r="N1403" s="2">
        <v>12.78</v>
      </c>
      <c r="O1403" s="2">
        <v>0.63900000000000001</v>
      </c>
      <c r="P1403" s="3">
        <v>9.5</v>
      </c>
      <c r="Q1403" s="4">
        <f>MONTH(Tabla1[[#This Row],[Fecha]])</f>
        <v>1</v>
      </c>
    </row>
    <row r="1404" spans="1:17" x14ac:dyDescent="0.25">
      <c r="A1404" t="s">
        <v>1428</v>
      </c>
      <c r="B1404" t="s">
        <v>41</v>
      </c>
      <c r="C1404" t="s">
        <v>42</v>
      </c>
      <c r="D1404" t="s">
        <v>26</v>
      </c>
      <c r="E1404" t="s">
        <v>30</v>
      </c>
      <c r="F1404" t="s">
        <v>27</v>
      </c>
      <c r="G1404" s="2">
        <v>45.35</v>
      </c>
      <c r="H1404" s="4">
        <v>6</v>
      </c>
      <c r="I1404" s="2">
        <v>13.605000000000002</v>
      </c>
      <c r="J1404" s="2">
        <v>285.70499999999998</v>
      </c>
      <c r="K1404" s="12">
        <v>43496</v>
      </c>
      <c r="L1404" s="5">
        <v>0.57222222222222219</v>
      </c>
      <c r="M1404" t="s">
        <v>22</v>
      </c>
      <c r="N1404" s="2">
        <v>272.10000000000002</v>
      </c>
      <c r="O1404" s="2">
        <v>13.605</v>
      </c>
      <c r="P1404" s="3">
        <v>6.1</v>
      </c>
      <c r="Q1404" s="4">
        <f>MONTH(Tabla1[[#This Row],[Fecha]])</f>
        <v>1</v>
      </c>
    </row>
    <row r="1405" spans="1:17" x14ac:dyDescent="0.25">
      <c r="A1405" t="s">
        <v>1429</v>
      </c>
      <c r="B1405" t="s">
        <v>17</v>
      </c>
      <c r="C1405" t="s">
        <v>18</v>
      </c>
      <c r="D1405" t="s">
        <v>26</v>
      </c>
      <c r="E1405" t="s">
        <v>30</v>
      </c>
      <c r="F1405" t="s">
        <v>35</v>
      </c>
      <c r="G1405" s="2">
        <v>98.09</v>
      </c>
      <c r="H1405" s="4">
        <v>9</v>
      </c>
      <c r="I1405" s="2">
        <v>44.140500000000003</v>
      </c>
      <c r="J1405" s="2">
        <v>926.95050000000003</v>
      </c>
      <c r="K1405" s="12">
        <v>43513</v>
      </c>
      <c r="L1405" s="5">
        <v>0.82013888888888886</v>
      </c>
      <c r="M1405" t="s">
        <v>28</v>
      </c>
      <c r="N1405" s="2">
        <v>882.81</v>
      </c>
      <c r="O1405" s="2">
        <v>44.140500000000003</v>
      </c>
      <c r="P1405" s="3">
        <v>9.3000000000000007</v>
      </c>
      <c r="Q1405" s="4">
        <f>MONTH(Tabla1[[#This Row],[Fecha]])</f>
        <v>2</v>
      </c>
    </row>
    <row r="1406" spans="1:17" x14ac:dyDescent="0.25">
      <c r="A1406" t="s">
        <v>1430</v>
      </c>
      <c r="B1406" t="s">
        <v>41</v>
      </c>
      <c r="C1406" t="s">
        <v>42</v>
      </c>
      <c r="D1406" t="s">
        <v>19</v>
      </c>
      <c r="E1406" t="s">
        <v>20</v>
      </c>
      <c r="F1406" t="s">
        <v>21</v>
      </c>
      <c r="G1406" s="2">
        <v>25.32</v>
      </c>
      <c r="H1406" s="4">
        <v>8</v>
      </c>
      <c r="I1406" s="2">
        <v>10.128</v>
      </c>
      <c r="J1406" s="2">
        <v>212.68799999999999</v>
      </c>
      <c r="K1406" s="12">
        <v>43529</v>
      </c>
      <c r="L1406" s="5">
        <v>0.85</v>
      </c>
      <c r="M1406" t="s">
        <v>22</v>
      </c>
      <c r="N1406" s="2">
        <v>202.56</v>
      </c>
      <c r="O1406" s="2">
        <v>10.128</v>
      </c>
      <c r="P1406" s="3">
        <v>8.6999999999999993</v>
      </c>
      <c r="Q1406" s="4">
        <f>MONTH(Tabla1[[#This Row],[Fecha]])</f>
        <v>3</v>
      </c>
    </row>
    <row r="1407" spans="1:17" x14ac:dyDescent="0.25">
      <c r="A1407" t="s">
        <v>1431</v>
      </c>
      <c r="B1407" t="s">
        <v>24</v>
      </c>
      <c r="C1407" t="s">
        <v>25</v>
      </c>
      <c r="D1407" t="s">
        <v>26</v>
      </c>
      <c r="E1407" t="s">
        <v>30</v>
      </c>
      <c r="F1407" t="s">
        <v>43</v>
      </c>
      <c r="G1407" s="2">
        <v>31.77</v>
      </c>
      <c r="H1407" s="4">
        <v>4</v>
      </c>
      <c r="I1407" s="2">
        <v>6.3540000000000001</v>
      </c>
      <c r="J1407" s="2">
        <v>133.434</v>
      </c>
      <c r="K1407" s="12">
        <v>43479</v>
      </c>
      <c r="L1407" s="5">
        <v>0.61319444444444449</v>
      </c>
      <c r="M1407" t="s">
        <v>22</v>
      </c>
      <c r="N1407" s="2">
        <v>127.08</v>
      </c>
      <c r="O1407" s="2">
        <v>6.3540000000000001</v>
      </c>
      <c r="P1407" s="3">
        <v>6.2</v>
      </c>
      <c r="Q1407" s="4">
        <f>MONTH(Tabla1[[#This Row],[Fecha]])</f>
        <v>1</v>
      </c>
    </row>
    <row r="1408" spans="1:17" x14ac:dyDescent="0.25">
      <c r="A1408" t="s">
        <v>1432</v>
      </c>
      <c r="B1408" t="s">
        <v>41</v>
      </c>
      <c r="C1408" t="s">
        <v>42</v>
      </c>
      <c r="D1408" t="s">
        <v>26</v>
      </c>
      <c r="E1408" t="s">
        <v>20</v>
      </c>
      <c r="F1408" t="s">
        <v>35</v>
      </c>
      <c r="G1408" s="2">
        <v>90.28</v>
      </c>
      <c r="H1408" s="4">
        <v>9</v>
      </c>
      <c r="I1408" s="2">
        <v>40.626000000000005</v>
      </c>
      <c r="J1408" s="2">
        <v>853.14599999999996</v>
      </c>
      <c r="K1408" s="12">
        <v>43504</v>
      </c>
      <c r="L1408" s="5">
        <v>0.46875</v>
      </c>
      <c r="M1408" t="s">
        <v>22</v>
      </c>
      <c r="N1408" s="2">
        <v>812.52</v>
      </c>
      <c r="O1408" s="2">
        <v>40.625999999999998</v>
      </c>
      <c r="P1408" s="3">
        <v>7.2</v>
      </c>
      <c r="Q1408" s="4">
        <f>MONTH(Tabla1[[#This Row],[Fecha]])</f>
        <v>2</v>
      </c>
    </row>
    <row r="1409" spans="1:17" x14ac:dyDescent="0.25">
      <c r="A1409" t="s">
        <v>1433</v>
      </c>
      <c r="B1409" t="s">
        <v>17</v>
      </c>
      <c r="C1409" t="s">
        <v>18</v>
      </c>
      <c r="D1409" t="s">
        <v>26</v>
      </c>
      <c r="E1409" t="s">
        <v>20</v>
      </c>
      <c r="F1409" t="s">
        <v>45</v>
      </c>
      <c r="G1409" s="2">
        <v>12.09</v>
      </c>
      <c r="H1409" s="4">
        <v>1</v>
      </c>
      <c r="I1409" s="2">
        <v>0.60450000000000004</v>
      </c>
      <c r="J1409" s="2">
        <v>12.6945</v>
      </c>
      <c r="K1409" s="12">
        <v>43491</v>
      </c>
      <c r="L1409" s="5">
        <v>0.7631944444444444</v>
      </c>
      <c r="M1409" t="s">
        <v>32</v>
      </c>
      <c r="N1409" s="2">
        <v>12.09</v>
      </c>
      <c r="O1409" s="2">
        <v>0.60450000000000004</v>
      </c>
      <c r="P1409" s="3">
        <v>8.1999999999999993</v>
      </c>
      <c r="Q1409" s="4">
        <f>MONTH(Tabla1[[#This Row],[Fecha]])</f>
        <v>1</v>
      </c>
    </row>
    <row r="1410" spans="1:17" x14ac:dyDescent="0.25">
      <c r="A1410" t="s">
        <v>1434</v>
      </c>
      <c r="B1410" t="s">
        <v>41</v>
      </c>
      <c r="C1410" t="s">
        <v>42</v>
      </c>
      <c r="D1410" t="s">
        <v>19</v>
      </c>
      <c r="E1410" t="s">
        <v>30</v>
      </c>
      <c r="F1410" t="s">
        <v>43</v>
      </c>
      <c r="G1410" s="2">
        <v>57.89</v>
      </c>
      <c r="H1410" s="4">
        <v>2</v>
      </c>
      <c r="I1410" s="2">
        <v>5.7890000000000006</v>
      </c>
      <c r="J1410" s="2">
        <v>121.569</v>
      </c>
      <c r="K1410" s="12">
        <v>43482</v>
      </c>
      <c r="L1410" s="5">
        <v>0.44236111111111115</v>
      </c>
      <c r="M1410" t="s">
        <v>22</v>
      </c>
      <c r="N1410" s="2">
        <v>115.78</v>
      </c>
      <c r="O1410" s="2">
        <v>5.7889999999999997</v>
      </c>
      <c r="P1410" s="3">
        <v>8.9</v>
      </c>
      <c r="Q1410" s="4">
        <f>MONTH(Tabla1[[#This Row],[Fecha]])</f>
        <v>1</v>
      </c>
    </row>
    <row r="1411" spans="1:17" x14ac:dyDescent="0.25">
      <c r="A1411" t="s">
        <v>1435</v>
      </c>
      <c r="B1411" t="s">
        <v>24</v>
      </c>
      <c r="C1411" t="s">
        <v>25</v>
      </c>
      <c r="D1411" t="s">
        <v>19</v>
      </c>
      <c r="E1411" t="s">
        <v>30</v>
      </c>
      <c r="F1411" t="s">
        <v>45</v>
      </c>
      <c r="G1411" s="2">
        <v>99.82</v>
      </c>
      <c r="H1411" s="4">
        <v>9</v>
      </c>
      <c r="I1411" s="2">
        <v>44.918999999999997</v>
      </c>
      <c r="J1411" s="2">
        <v>943.29899999999998</v>
      </c>
      <c r="K1411" s="12">
        <v>43551</v>
      </c>
      <c r="L1411" s="5">
        <v>0.4465277777777778</v>
      </c>
      <c r="M1411" t="s">
        <v>28</v>
      </c>
      <c r="N1411" s="2">
        <v>898.38</v>
      </c>
      <c r="O1411" s="2">
        <v>44.918999999999997</v>
      </c>
      <c r="P1411" s="3">
        <v>6.6</v>
      </c>
      <c r="Q1411" s="4">
        <f>MONTH(Tabla1[[#This Row],[Fecha]])</f>
        <v>3</v>
      </c>
    </row>
    <row r="1412" spans="1:17" x14ac:dyDescent="0.25">
      <c r="A1412" t="s">
        <v>1436</v>
      </c>
      <c r="B1412" t="s">
        <v>24</v>
      </c>
      <c r="C1412" t="s">
        <v>25</v>
      </c>
      <c r="D1412" t="s">
        <v>26</v>
      </c>
      <c r="E1412" t="s">
        <v>20</v>
      </c>
      <c r="F1412" t="s">
        <v>35</v>
      </c>
      <c r="G1412" s="2">
        <v>23.75</v>
      </c>
      <c r="H1412" s="4">
        <v>9</v>
      </c>
      <c r="I1412" s="2">
        <v>10.6875</v>
      </c>
      <c r="J1412" s="2">
        <v>224.4375</v>
      </c>
      <c r="K1412" s="12">
        <v>43496</v>
      </c>
      <c r="L1412" s="5">
        <v>0.50138888888888888</v>
      </c>
      <c r="M1412" t="s">
        <v>28</v>
      </c>
      <c r="N1412" s="2">
        <v>213.75</v>
      </c>
      <c r="O1412" s="2">
        <v>10.6875</v>
      </c>
      <c r="P1412" s="3">
        <v>9.5</v>
      </c>
      <c r="Q1412" s="4">
        <f>MONTH(Tabla1[[#This Row],[Fecha]])</f>
        <v>1</v>
      </c>
    </row>
    <row r="1413" spans="1:17" x14ac:dyDescent="0.25">
      <c r="A1413" t="s">
        <v>1437</v>
      </c>
      <c r="B1413" t="s">
        <v>17</v>
      </c>
      <c r="C1413" t="s">
        <v>18</v>
      </c>
      <c r="D1413" t="s">
        <v>26</v>
      </c>
      <c r="E1413" t="s">
        <v>30</v>
      </c>
      <c r="F1413" t="s">
        <v>21</v>
      </c>
      <c r="G1413" s="2">
        <v>96.58</v>
      </c>
      <c r="H1413" s="4">
        <v>2</v>
      </c>
      <c r="I1413" s="2">
        <v>9.6580000000000013</v>
      </c>
      <c r="J1413" s="2">
        <v>202.81800000000001</v>
      </c>
      <c r="K1413" s="12">
        <v>43539</v>
      </c>
      <c r="L1413" s="5">
        <v>0.42499999999999999</v>
      </c>
      <c r="M1413" t="s">
        <v>32</v>
      </c>
      <c r="N1413" s="2">
        <v>193.16</v>
      </c>
      <c r="O1413" s="2">
        <v>9.6579999999999995</v>
      </c>
      <c r="P1413" s="3">
        <v>5.0999999999999996</v>
      </c>
      <c r="Q1413" s="4">
        <f>MONTH(Tabla1[[#This Row],[Fecha]])</f>
        <v>3</v>
      </c>
    </row>
    <row r="1414" spans="1:17" x14ac:dyDescent="0.25">
      <c r="A1414" t="s">
        <v>1438</v>
      </c>
      <c r="B1414" t="s">
        <v>17</v>
      </c>
      <c r="C1414" t="s">
        <v>18</v>
      </c>
      <c r="D1414" t="s">
        <v>19</v>
      </c>
      <c r="E1414" t="s">
        <v>30</v>
      </c>
      <c r="F1414" t="s">
        <v>31</v>
      </c>
      <c r="G1414" s="2">
        <v>19.36</v>
      </c>
      <c r="H1414" s="4">
        <v>9</v>
      </c>
      <c r="I1414" s="2">
        <v>8.7120000000000015</v>
      </c>
      <c r="J1414" s="2">
        <v>182.952</v>
      </c>
      <c r="K1414" s="12">
        <v>43483</v>
      </c>
      <c r="L1414" s="5">
        <v>0.77986111111111101</v>
      </c>
      <c r="M1414" t="s">
        <v>22</v>
      </c>
      <c r="N1414" s="2">
        <v>174.24</v>
      </c>
      <c r="O1414" s="2">
        <v>8.7119999999999997</v>
      </c>
      <c r="P1414" s="3">
        <v>8.6999999999999993</v>
      </c>
      <c r="Q1414" s="4">
        <f>MONTH(Tabla1[[#This Row],[Fecha]])</f>
        <v>1</v>
      </c>
    </row>
    <row r="1415" spans="1:17" x14ac:dyDescent="0.25">
      <c r="A1415" t="s">
        <v>1439</v>
      </c>
      <c r="B1415" t="s">
        <v>41</v>
      </c>
      <c r="C1415" t="s">
        <v>42</v>
      </c>
      <c r="D1415" t="s">
        <v>19</v>
      </c>
      <c r="E1415" t="s">
        <v>30</v>
      </c>
      <c r="F1415" t="s">
        <v>45</v>
      </c>
      <c r="G1415" s="2">
        <v>81.31</v>
      </c>
      <c r="H1415" s="4">
        <v>7</v>
      </c>
      <c r="I1415" s="2">
        <v>28.458500000000004</v>
      </c>
      <c r="J1415" s="2">
        <v>597.62850000000003</v>
      </c>
      <c r="K1415" s="12">
        <v>43525</v>
      </c>
      <c r="L1415" s="5">
        <v>0.8256944444444444</v>
      </c>
      <c r="M1415" t="s">
        <v>22</v>
      </c>
      <c r="N1415" s="2">
        <v>569.16999999999996</v>
      </c>
      <c r="O1415" s="2">
        <v>28.458500000000001</v>
      </c>
      <c r="P1415" s="3">
        <v>6.3</v>
      </c>
      <c r="Q1415" s="4">
        <f>MONTH(Tabla1[[#This Row],[Fecha]])</f>
        <v>3</v>
      </c>
    </row>
    <row r="1416" spans="1:17" x14ac:dyDescent="0.25">
      <c r="A1416" t="s">
        <v>1440</v>
      </c>
      <c r="B1416" t="s">
        <v>24</v>
      </c>
      <c r="C1416" t="s">
        <v>25</v>
      </c>
      <c r="D1416" t="s">
        <v>19</v>
      </c>
      <c r="E1416" t="s">
        <v>30</v>
      </c>
      <c r="F1416" t="s">
        <v>45</v>
      </c>
      <c r="G1416" s="2">
        <v>15.43</v>
      </c>
      <c r="H1416" s="4">
        <v>1</v>
      </c>
      <c r="I1416" s="2">
        <v>0.77150000000000007</v>
      </c>
      <c r="J1416" s="2">
        <v>16.201499999999999</v>
      </c>
      <c r="K1416" s="12">
        <v>43490</v>
      </c>
      <c r="L1416" s="5">
        <v>0.65694444444444444</v>
      </c>
      <c r="M1416" t="s">
        <v>32</v>
      </c>
      <c r="N1416" s="2">
        <v>15.43</v>
      </c>
      <c r="O1416" s="2">
        <v>0.77149999999999996</v>
      </c>
      <c r="P1416" s="3">
        <v>6.1</v>
      </c>
      <c r="Q1416" s="4">
        <f>MONTH(Tabla1[[#This Row],[Fecha]])</f>
        <v>1</v>
      </c>
    </row>
    <row r="1417" spans="1:17" x14ac:dyDescent="0.25">
      <c r="A1417" t="s">
        <v>1385</v>
      </c>
      <c r="B1417" t="s">
        <v>41</v>
      </c>
      <c r="C1417" t="s">
        <v>42</v>
      </c>
      <c r="D1417" t="s">
        <v>26</v>
      </c>
      <c r="E1417" t="s">
        <v>20</v>
      </c>
      <c r="F1417" t="s">
        <v>45</v>
      </c>
      <c r="G1417" s="2">
        <v>60.96</v>
      </c>
      <c r="H1417" s="4">
        <v>2</v>
      </c>
      <c r="I1417" s="2">
        <v>6.0960000000000001</v>
      </c>
      <c r="J1417" s="2">
        <v>128.01599999999999</v>
      </c>
      <c r="K1417" s="12">
        <v>43490</v>
      </c>
      <c r="L1417" s="5">
        <v>0.81874999999999998</v>
      </c>
      <c r="M1417" t="s">
        <v>32</v>
      </c>
      <c r="N1417" s="2">
        <v>121.92</v>
      </c>
      <c r="O1417" s="2">
        <v>6.0960000000000001</v>
      </c>
      <c r="P1417" s="3">
        <v>4.9000000000000004</v>
      </c>
      <c r="Q1417" s="4">
        <f>MONTH(Tabla1[[#This Row],[Fecha]])</f>
        <v>1</v>
      </c>
    </row>
    <row r="1418" spans="1:17" x14ac:dyDescent="0.25">
      <c r="A1418" t="s">
        <v>1441</v>
      </c>
      <c r="B1418" t="s">
        <v>17</v>
      </c>
      <c r="C1418" t="s">
        <v>18</v>
      </c>
      <c r="D1418" t="s">
        <v>19</v>
      </c>
      <c r="E1418" t="s">
        <v>20</v>
      </c>
      <c r="F1418" t="s">
        <v>31</v>
      </c>
      <c r="G1418" s="2">
        <v>72.42</v>
      </c>
      <c r="H1418" s="4">
        <v>3</v>
      </c>
      <c r="I1418" s="2">
        <v>10.863</v>
      </c>
      <c r="J1418" s="2">
        <v>228.12299999999999</v>
      </c>
      <c r="K1418" s="12">
        <v>43553</v>
      </c>
      <c r="L1418" s="5">
        <v>0.70416666666666661</v>
      </c>
      <c r="M1418" t="s">
        <v>22</v>
      </c>
      <c r="N1418" s="2">
        <v>217.26</v>
      </c>
      <c r="O1418" s="2">
        <v>10.863</v>
      </c>
      <c r="P1418" s="3">
        <v>8.1999999999999993</v>
      </c>
      <c r="Q1418" s="4">
        <f>MONTH(Tabla1[[#This Row],[Fecha]])</f>
        <v>3</v>
      </c>
    </row>
    <row r="1419" spans="1:17" x14ac:dyDescent="0.25">
      <c r="A1419" t="s">
        <v>1442</v>
      </c>
      <c r="B1419" t="s">
        <v>24</v>
      </c>
      <c r="C1419" t="s">
        <v>25</v>
      </c>
      <c r="D1419" t="s">
        <v>26</v>
      </c>
      <c r="E1419" t="s">
        <v>30</v>
      </c>
      <c r="F1419" t="s">
        <v>31</v>
      </c>
      <c r="G1419" s="2">
        <v>22.96</v>
      </c>
      <c r="H1419" s="4">
        <v>1</v>
      </c>
      <c r="I1419" s="2">
        <v>1.1480000000000001</v>
      </c>
      <c r="J1419" s="2">
        <v>24.108000000000001</v>
      </c>
      <c r="K1419" s="12">
        <v>43495</v>
      </c>
      <c r="L1419" s="5">
        <v>0.86597222222222225</v>
      </c>
      <c r="M1419" t="s">
        <v>28</v>
      </c>
      <c r="N1419" s="2">
        <v>22.96</v>
      </c>
      <c r="O1419" s="2">
        <v>1.1479999999999999</v>
      </c>
      <c r="P1419" s="3">
        <v>4.3</v>
      </c>
      <c r="Q1419" s="4">
        <f>MONTH(Tabla1[[#This Row],[Fecha]])</f>
        <v>1</v>
      </c>
    </row>
    <row r="1420" spans="1:17" x14ac:dyDescent="0.25">
      <c r="A1420" t="s">
        <v>1443</v>
      </c>
      <c r="B1420" t="s">
        <v>41</v>
      </c>
      <c r="C1420" t="s">
        <v>42</v>
      </c>
      <c r="D1420" t="s">
        <v>19</v>
      </c>
      <c r="E1420" t="s">
        <v>20</v>
      </c>
      <c r="F1420" t="s">
        <v>43</v>
      </c>
      <c r="G1420" s="2">
        <v>73.05</v>
      </c>
      <c r="H1420" s="4">
        <v>10</v>
      </c>
      <c r="I1420" s="2">
        <v>36.524999999999999</v>
      </c>
      <c r="J1420" s="2">
        <v>767.02499999999998</v>
      </c>
      <c r="K1420" s="12">
        <v>43527</v>
      </c>
      <c r="L1420" s="5">
        <v>0.51736111111111105</v>
      </c>
      <c r="M1420" t="s">
        <v>32</v>
      </c>
      <c r="N1420" s="2">
        <v>730.5</v>
      </c>
      <c r="O1420" s="2">
        <v>36.524999999999999</v>
      </c>
      <c r="P1420" s="3">
        <v>8.6999999999999993</v>
      </c>
      <c r="Q1420" s="4">
        <f>MONTH(Tabla1[[#This Row],[Fecha]])</f>
        <v>3</v>
      </c>
    </row>
    <row r="1421" spans="1:17" x14ac:dyDescent="0.25">
      <c r="A1421" t="s">
        <v>1444</v>
      </c>
      <c r="B1421" t="s">
        <v>17</v>
      </c>
      <c r="C1421" t="s">
        <v>18</v>
      </c>
      <c r="D1421" t="s">
        <v>26</v>
      </c>
      <c r="E1421" t="s">
        <v>20</v>
      </c>
      <c r="F1421" t="s">
        <v>27</v>
      </c>
      <c r="G1421" s="2">
        <v>75.06</v>
      </c>
      <c r="H1421" s="4">
        <v>9</v>
      </c>
      <c r="I1421" s="2">
        <v>33.777000000000001</v>
      </c>
      <c r="J1421" s="2">
        <v>709.31700000000001</v>
      </c>
      <c r="K1421" s="12">
        <v>43543</v>
      </c>
      <c r="L1421" s="5">
        <v>0.55902777777777779</v>
      </c>
      <c r="M1421" t="s">
        <v>22</v>
      </c>
      <c r="N1421" s="2">
        <v>675.54</v>
      </c>
      <c r="O1421" s="2">
        <v>33.777000000000001</v>
      </c>
      <c r="P1421" s="3">
        <v>6.2</v>
      </c>
      <c r="Q1421" s="4">
        <f>MONTH(Tabla1[[#This Row],[Fecha]])</f>
        <v>3</v>
      </c>
    </row>
    <row r="1422" spans="1:17" x14ac:dyDescent="0.25">
      <c r="A1422" t="s">
        <v>1445</v>
      </c>
      <c r="B1422" t="s">
        <v>17</v>
      </c>
      <c r="C1422" t="s">
        <v>18</v>
      </c>
      <c r="D1422" t="s">
        <v>26</v>
      </c>
      <c r="E1422" t="s">
        <v>30</v>
      </c>
      <c r="F1422" t="s">
        <v>21</v>
      </c>
      <c r="G1422" s="2">
        <v>59.77</v>
      </c>
      <c r="H1422" s="4">
        <v>2</v>
      </c>
      <c r="I1422" s="2">
        <v>5.9770000000000003</v>
      </c>
      <c r="J1422" s="2">
        <v>125.517</v>
      </c>
      <c r="K1422" s="12">
        <v>43535</v>
      </c>
      <c r="L1422" s="5">
        <v>0.50069444444444444</v>
      </c>
      <c r="M1422" t="s">
        <v>32</v>
      </c>
      <c r="N1422" s="2">
        <v>119.54</v>
      </c>
      <c r="O1422" s="2">
        <v>5.9770000000000003</v>
      </c>
      <c r="P1422" s="3">
        <v>5.8</v>
      </c>
      <c r="Q1422" s="4">
        <f>MONTH(Tabla1[[#This Row],[Fecha]])</f>
        <v>3</v>
      </c>
    </row>
    <row r="1423" spans="1:17" x14ac:dyDescent="0.25">
      <c r="A1423" t="s">
        <v>1306</v>
      </c>
      <c r="B1423" t="s">
        <v>41</v>
      </c>
      <c r="C1423" t="s">
        <v>42</v>
      </c>
      <c r="D1423" t="s">
        <v>26</v>
      </c>
      <c r="E1423" t="s">
        <v>20</v>
      </c>
      <c r="F1423" t="s">
        <v>35</v>
      </c>
      <c r="G1423" s="2">
        <v>90.28</v>
      </c>
      <c r="H1423" s="4">
        <v>9</v>
      </c>
      <c r="I1423" s="2">
        <v>40.626000000000005</v>
      </c>
      <c r="J1423" s="2">
        <v>853.14599999999996</v>
      </c>
      <c r="K1423" s="12">
        <v>43504</v>
      </c>
      <c r="L1423" s="5">
        <v>0.46875</v>
      </c>
      <c r="M1423" t="s">
        <v>22</v>
      </c>
      <c r="N1423" s="2">
        <v>812.52</v>
      </c>
      <c r="O1423" s="2">
        <v>40.625999999999998</v>
      </c>
      <c r="P1423" s="3">
        <v>7.2</v>
      </c>
      <c r="Q1423" s="4">
        <f>MONTH(Tabla1[[#This Row],[Fecha]])</f>
        <v>2</v>
      </c>
    </row>
    <row r="1424" spans="1:17" x14ac:dyDescent="0.25">
      <c r="A1424" t="s">
        <v>1446</v>
      </c>
      <c r="B1424" t="s">
        <v>17</v>
      </c>
      <c r="C1424" t="s">
        <v>18</v>
      </c>
      <c r="D1424" t="s">
        <v>26</v>
      </c>
      <c r="E1424" t="s">
        <v>20</v>
      </c>
      <c r="F1424" t="s">
        <v>27</v>
      </c>
      <c r="G1424" s="2">
        <v>26.31</v>
      </c>
      <c r="H1424" s="4">
        <v>5</v>
      </c>
      <c r="I1424" s="2">
        <v>6.5774999999999997</v>
      </c>
      <c r="J1424" s="2">
        <v>138.1275</v>
      </c>
      <c r="K1424" s="12">
        <v>43483</v>
      </c>
      <c r="L1424" s="5">
        <v>0.87430555555555556</v>
      </c>
      <c r="M1424" t="s">
        <v>32</v>
      </c>
      <c r="N1424" s="2">
        <v>131.55000000000001</v>
      </c>
      <c r="O1424" s="2">
        <v>6.5774999999999997</v>
      </c>
      <c r="P1424" s="3">
        <v>8.8000000000000007</v>
      </c>
      <c r="Q1424" s="4">
        <f>MONTH(Tabla1[[#This Row],[Fecha]])</f>
        <v>1</v>
      </c>
    </row>
    <row r="1425" spans="1:17" x14ac:dyDescent="0.25">
      <c r="A1425" t="s">
        <v>1447</v>
      </c>
      <c r="B1425" t="s">
        <v>24</v>
      </c>
      <c r="C1425" t="s">
        <v>25</v>
      </c>
      <c r="D1425" t="s">
        <v>26</v>
      </c>
      <c r="E1425" t="s">
        <v>20</v>
      </c>
      <c r="F1425" t="s">
        <v>43</v>
      </c>
      <c r="G1425" s="2">
        <v>41.24</v>
      </c>
      <c r="H1425" s="4">
        <v>4</v>
      </c>
      <c r="I1425" s="2">
        <v>8.2480000000000011</v>
      </c>
      <c r="J1425" s="2">
        <v>173.208</v>
      </c>
      <c r="K1425" s="12">
        <v>43515</v>
      </c>
      <c r="L1425" s="5">
        <v>0.68263888888888891</v>
      </c>
      <c r="M1425" t="s">
        <v>28</v>
      </c>
      <c r="N1425" s="2">
        <v>164.96</v>
      </c>
      <c r="O1425" s="2">
        <v>8.2479999999999993</v>
      </c>
      <c r="P1425" s="3">
        <v>7.1</v>
      </c>
      <c r="Q1425" s="4">
        <f>MONTH(Tabla1[[#This Row],[Fecha]])</f>
        <v>2</v>
      </c>
    </row>
    <row r="1426" spans="1:17" x14ac:dyDescent="0.25">
      <c r="A1426" t="s">
        <v>1448</v>
      </c>
      <c r="B1426" t="s">
        <v>41</v>
      </c>
      <c r="C1426" t="s">
        <v>42</v>
      </c>
      <c r="D1426" t="s">
        <v>26</v>
      </c>
      <c r="E1426" t="s">
        <v>30</v>
      </c>
      <c r="F1426" t="s">
        <v>35</v>
      </c>
      <c r="G1426" s="2">
        <v>44.63</v>
      </c>
      <c r="H1426" s="4">
        <v>6</v>
      </c>
      <c r="I1426" s="2">
        <v>13.389000000000003</v>
      </c>
      <c r="J1426" s="2">
        <v>281.16899999999998</v>
      </c>
      <c r="K1426" s="12">
        <v>43467</v>
      </c>
      <c r="L1426" s="5">
        <v>0.83888888888888891</v>
      </c>
      <c r="M1426" t="s">
        <v>32</v>
      </c>
      <c r="N1426" s="2">
        <v>267.77999999999997</v>
      </c>
      <c r="O1426" s="2">
        <v>13.388999999999999</v>
      </c>
      <c r="P1426" s="3">
        <v>5.0999999999999996</v>
      </c>
      <c r="Q1426" s="4">
        <f>MONTH(Tabla1[[#This Row],[Fecha]])</f>
        <v>1</v>
      </c>
    </row>
    <row r="1427" spans="1:17" x14ac:dyDescent="0.25">
      <c r="A1427" t="s">
        <v>1449</v>
      </c>
      <c r="B1427" t="s">
        <v>41</v>
      </c>
      <c r="C1427" t="s">
        <v>42</v>
      </c>
      <c r="D1427" t="s">
        <v>26</v>
      </c>
      <c r="E1427" t="s">
        <v>20</v>
      </c>
      <c r="F1427" t="s">
        <v>35</v>
      </c>
      <c r="G1427" s="2">
        <v>24.77</v>
      </c>
      <c r="H1427" s="4">
        <v>5</v>
      </c>
      <c r="I1427" s="2">
        <v>6.1924999999999999</v>
      </c>
      <c r="J1427" s="2">
        <v>130.04249999999999</v>
      </c>
      <c r="K1427" s="12">
        <v>43548</v>
      </c>
      <c r="L1427" s="5">
        <v>0.76874999999999993</v>
      </c>
      <c r="M1427" t="s">
        <v>28</v>
      </c>
      <c r="N1427" s="2">
        <v>123.85</v>
      </c>
      <c r="O1427" s="2">
        <v>6.1924999999999999</v>
      </c>
      <c r="P1427" s="3">
        <v>8.5</v>
      </c>
      <c r="Q1427" s="4">
        <f>MONTH(Tabla1[[#This Row],[Fecha]])</f>
        <v>3</v>
      </c>
    </row>
    <row r="1428" spans="1:17" x14ac:dyDescent="0.25">
      <c r="A1428" t="s">
        <v>1450</v>
      </c>
      <c r="B1428" t="s">
        <v>41</v>
      </c>
      <c r="C1428" t="s">
        <v>42</v>
      </c>
      <c r="D1428" t="s">
        <v>19</v>
      </c>
      <c r="E1428" t="s">
        <v>30</v>
      </c>
      <c r="F1428" t="s">
        <v>27</v>
      </c>
      <c r="G1428" s="2">
        <v>18.93</v>
      </c>
      <c r="H1428" s="4">
        <v>6</v>
      </c>
      <c r="I1428" s="2">
        <v>5.6790000000000003</v>
      </c>
      <c r="J1428" s="2">
        <v>119.259</v>
      </c>
      <c r="K1428" s="12">
        <v>43506</v>
      </c>
      <c r="L1428" s="5">
        <v>0.53125</v>
      </c>
      <c r="M1428" t="s">
        <v>32</v>
      </c>
      <c r="N1428" s="2">
        <v>113.58</v>
      </c>
      <c r="O1428" s="2">
        <v>5.6790000000000003</v>
      </c>
      <c r="P1428" s="3">
        <v>8.1</v>
      </c>
      <c r="Q1428" s="4">
        <f>MONTH(Tabla1[[#This Row],[Fecha]])</f>
        <v>2</v>
      </c>
    </row>
    <row r="1429" spans="1:17" x14ac:dyDescent="0.25">
      <c r="A1429" t="s">
        <v>1451</v>
      </c>
      <c r="B1429" t="s">
        <v>41</v>
      </c>
      <c r="C1429" t="s">
        <v>42</v>
      </c>
      <c r="D1429" t="s">
        <v>26</v>
      </c>
      <c r="E1429" t="s">
        <v>30</v>
      </c>
      <c r="F1429" t="s">
        <v>27</v>
      </c>
      <c r="G1429" s="2">
        <v>79.39</v>
      </c>
      <c r="H1429" s="4">
        <v>10</v>
      </c>
      <c r="I1429" s="2">
        <v>39.695</v>
      </c>
      <c r="J1429" s="2">
        <v>833.59500000000003</v>
      </c>
      <c r="K1429" s="12">
        <v>43503</v>
      </c>
      <c r="L1429" s="5">
        <v>0.85</v>
      </c>
      <c r="M1429" t="s">
        <v>28</v>
      </c>
      <c r="N1429" s="2">
        <v>793.9</v>
      </c>
      <c r="O1429" s="2">
        <v>39.695</v>
      </c>
      <c r="P1429" s="3">
        <v>6.2</v>
      </c>
      <c r="Q1429" s="4">
        <f>MONTH(Tabla1[[#This Row],[Fecha]])</f>
        <v>2</v>
      </c>
    </row>
    <row r="1430" spans="1:17" x14ac:dyDescent="0.25">
      <c r="A1430" t="s">
        <v>1452</v>
      </c>
      <c r="B1430" t="s">
        <v>24</v>
      </c>
      <c r="C1430" t="s">
        <v>25</v>
      </c>
      <c r="D1430" t="s">
        <v>26</v>
      </c>
      <c r="E1430" t="s">
        <v>30</v>
      </c>
      <c r="F1430" t="s">
        <v>45</v>
      </c>
      <c r="G1430" s="2">
        <v>90.22</v>
      </c>
      <c r="H1430" s="4">
        <v>3</v>
      </c>
      <c r="I1430" s="2">
        <v>13.532999999999999</v>
      </c>
      <c r="J1430" s="2">
        <v>284.19299999999998</v>
      </c>
      <c r="K1430" s="12">
        <v>43514</v>
      </c>
      <c r="L1430" s="5">
        <v>0.81874999999999998</v>
      </c>
      <c r="M1430" t="s">
        <v>28</v>
      </c>
      <c r="N1430" s="2">
        <v>270.66000000000003</v>
      </c>
      <c r="O1430" s="2">
        <v>13.532999999999999</v>
      </c>
      <c r="P1430" s="3">
        <v>6.2</v>
      </c>
      <c r="Q1430" s="4">
        <f>MONTH(Tabla1[[#This Row],[Fecha]])</f>
        <v>2</v>
      </c>
    </row>
    <row r="1431" spans="1:17" x14ac:dyDescent="0.25">
      <c r="A1431" t="s">
        <v>1453</v>
      </c>
      <c r="B1431" t="s">
        <v>41</v>
      </c>
      <c r="C1431" t="s">
        <v>42</v>
      </c>
      <c r="D1431" t="s">
        <v>19</v>
      </c>
      <c r="E1431" t="s">
        <v>20</v>
      </c>
      <c r="F1431" t="s">
        <v>21</v>
      </c>
      <c r="G1431" s="2">
        <v>27.07</v>
      </c>
      <c r="H1431" s="4">
        <v>1</v>
      </c>
      <c r="I1431" s="2">
        <v>1.3535000000000001</v>
      </c>
      <c r="J1431" s="2">
        <v>28.423500000000001</v>
      </c>
      <c r="K1431" s="12">
        <v>43477</v>
      </c>
      <c r="L1431" s="5">
        <v>0.83819444444444446</v>
      </c>
      <c r="M1431" t="s">
        <v>32</v>
      </c>
      <c r="N1431" s="2">
        <v>27.07</v>
      </c>
      <c r="O1431" s="2">
        <v>1.3534999999999999</v>
      </c>
      <c r="P1431" s="3">
        <v>5.3</v>
      </c>
      <c r="Q1431" s="4">
        <f>MONTH(Tabla1[[#This Row],[Fecha]])</f>
        <v>1</v>
      </c>
    </row>
    <row r="1432" spans="1:17" x14ac:dyDescent="0.25">
      <c r="A1432" t="s">
        <v>1454</v>
      </c>
      <c r="B1432" t="s">
        <v>17</v>
      </c>
      <c r="C1432" t="s">
        <v>18</v>
      </c>
      <c r="D1432" t="s">
        <v>19</v>
      </c>
      <c r="E1432" t="s">
        <v>30</v>
      </c>
      <c r="F1432" t="s">
        <v>21</v>
      </c>
      <c r="G1432" s="2">
        <v>48.63</v>
      </c>
      <c r="H1432" s="4">
        <v>10</v>
      </c>
      <c r="I1432" s="2">
        <v>24.315000000000001</v>
      </c>
      <c r="J1432" s="2">
        <v>510.61500000000001</v>
      </c>
      <c r="K1432" s="12">
        <v>43528</v>
      </c>
      <c r="L1432" s="5">
        <v>0.53055555555555556</v>
      </c>
      <c r="M1432" t="s">
        <v>28</v>
      </c>
      <c r="N1432" s="2">
        <v>486.3</v>
      </c>
      <c r="O1432" s="2">
        <v>24.315000000000001</v>
      </c>
      <c r="P1432" s="3">
        <v>8.8000000000000007</v>
      </c>
      <c r="Q1432" s="4">
        <f>MONTH(Tabla1[[#This Row],[Fecha]])</f>
        <v>3</v>
      </c>
    </row>
    <row r="1433" spans="1:17" x14ac:dyDescent="0.25">
      <c r="A1433" t="s">
        <v>1455</v>
      </c>
      <c r="B1433" t="s">
        <v>17</v>
      </c>
      <c r="C1433" t="s">
        <v>18</v>
      </c>
      <c r="D1433" t="s">
        <v>26</v>
      </c>
      <c r="E1433" t="s">
        <v>20</v>
      </c>
      <c r="F1433" t="s">
        <v>31</v>
      </c>
      <c r="G1433" s="2">
        <v>28.32</v>
      </c>
      <c r="H1433" s="4">
        <v>5</v>
      </c>
      <c r="I1433" s="2">
        <v>7.08</v>
      </c>
      <c r="J1433" s="2">
        <v>148.68</v>
      </c>
      <c r="K1433" s="12">
        <v>43535</v>
      </c>
      <c r="L1433" s="5">
        <v>0.56111111111111112</v>
      </c>
      <c r="M1433" t="s">
        <v>22</v>
      </c>
      <c r="N1433" s="2">
        <v>141.6</v>
      </c>
      <c r="O1433" s="2">
        <v>7.08</v>
      </c>
      <c r="P1433" s="3">
        <v>6.2</v>
      </c>
      <c r="Q1433" s="4">
        <f>MONTH(Tabla1[[#This Row],[Fecha]])</f>
        <v>3</v>
      </c>
    </row>
    <row r="1434" spans="1:17" x14ac:dyDescent="0.25">
      <c r="A1434" t="s">
        <v>1456</v>
      </c>
      <c r="B1434" t="s">
        <v>17</v>
      </c>
      <c r="C1434" t="s">
        <v>18</v>
      </c>
      <c r="D1434" t="s">
        <v>19</v>
      </c>
      <c r="E1434" t="s">
        <v>20</v>
      </c>
      <c r="F1434" t="s">
        <v>35</v>
      </c>
      <c r="G1434" s="2">
        <v>21.98</v>
      </c>
      <c r="H1434" s="4">
        <v>7</v>
      </c>
      <c r="I1434" s="2">
        <v>7.6930000000000014</v>
      </c>
      <c r="J1434" s="2">
        <v>161.553</v>
      </c>
      <c r="K1434" s="12">
        <v>43475</v>
      </c>
      <c r="L1434" s="5">
        <v>0.6958333333333333</v>
      </c>
      <c r="M1434" t="s">
        <v>22</v>
      </c>
      <c r="N1434" s="2">
        <v>153.86000000000001</v>
      </c>
      <c r="O1434" s="2">
        <v>7.6929999999999996</v>
      </c>
      <c r="P1434" s="3">
        <v>5.0999999999999996</v>
      </c>
      <c r="Q1434" s="4">
        <f>MONTH(Tabla1[[#This Row],[Fecha]])</f>
        <v>1</v>
      </c>
    </row>
    <row r="1435" spans="1:17" x14ac:dyDescent="0.25">
      <c r="A1435" t="s">
        <v>1457</v>
      </c>
      <c r="B1435" t="s">
        <v>41</v>
      </c>
      <c r="C1435" t="s">
        <v>42</v>
      </c>
      <c r="D1435" t="s">
        <v>19</v>
      </c>
      <c r="E1435" t="s">
        <v>30</v>
      </c>
      <c r="F1435" t="s">
        <v>35</v>
      </c>
      <c r="G1435" s="2">
        <v>78.069999999999993</v>
      </c>
      <c r="H1435" s="4">
        <v>9</v>
      </c>
      <c r="I1435" s="2">
        <v>35.131499999999996</v>
      </c>
      <c r="J1435" s="2">
        <v>737.76149999999996</v>
      </c>
      <c r="K1435" s="12">
        <v>43493</v>
      </c>
      <c r="L1435" s="5">
        <v>0.52986111111111112</v>
      </c>
      <c r="M1435" t="s">
        <v>28</v>
      </c>
      <c r="N1435" s="2">
        <v>702.63</v>
      </c>
      <c r="O1435" s="2">
        <v>35.131500000000003</v>
      </c>
      <c r="P1435" s="3">
        <v>4.5</v>
      </c>
      <c r="Q1435" s="4">
        <f>MONTH(Tabla1[[#This Row],[Fecha]])</f>
        <v>1</v>
      </c>
    </row>
    <row r="1436" spans="1:17" x14ac:dyDescent="0.25">
      <c r="A1436" t="s">
        <v>1458</v>
      </c>
      <c r="B1436" t="s">
        <v>24</v>
      </c>
      <c r="C1436" t="s">
        <v>25</v>
      </c>
      <c r="D1436" t="s">
        <v>26</v>
      </c>
      <c r="E1436" t="s">
        <v>20</v>
      </c>
      <c r="F1436" t="s">
        <v>43</v>
      </c>
      <c r="G1436" s="2">
        <v>57.29</v>
      </c>
      <c r="H1436" s="4">
        <v>6</v>
      </c>
      <c r="I1436" s="2">
        <v>17.187000000000001</v>
      </c>
      <c r="J1436" s="2">
        <v>360.92700000000002</v>
      </c>
      <c r="K1436" s="12">
        <v>43545</v>
      </c>
      <c r="L1436" s="5">
        <v>0.71111111111111114</v>
      </c>
      <c r="M1436" t="s">
        <v>22</v>
      </c>
      <c r="N1436" s="2">
        <v>343.74</v>
      </c>
      <c r="O1436" s="2">
        <v>17.187000000000001</v>
      </c>
      <c r="P1436" s="3">
        <v>5.9</v>
      </c>
      <c r="Q1436" s="4">
        <f>MONTH(Tabla1[[#This Row],[Fecha]])</f>
        <v>3</v>
      </c>
    </row>
    <row r="1437" spans="1:17" x14ac:dyDescent="0.25">
      <c r="A1437" t="s">
        <v>1459</v>
      </c>
      <c r="B1437" t="s">
        <v>41</v>
      </c>
      <c r="C1437" t="s">
        <v>42</v>
      </c>
      <c r="D1437" t="s">
        <v>19</v>
      </c>
      <c r="E1437" t="s">
        <v>30</v>
      </c>
      <c r="F1437" t="s">
        <v>27</v>
      </c>
      <c r="G1437" s="2">
        <v>87.87</v>
      </c>
      <c r="H1437" s="4">
        <v>9</v>
      </c>
      <c r="I1437" s="2">
        <v>39.541500000000006</v>
      </c>
      <c r="J1437" s="2">
        <v>830.37149999999997</v>
      </c>
      <c r="K1437" s="12">
        <v>43496</v>
      </c>
      <c r="L1437" s="5">
        <v>0.85555555555555562</v>
      </c>
      <c r="M1437" t="s">
        <v>22</v>
      </c>
      <c r="N1437" s="2">
        <v>790.83</v>
      </c>
      <c r="O1437" s="2">
        <v>39.541499999999999</v>
      </c>
      <c r="P1437" s="3">
        <v>5.6</v>
      </c>
      <c r="Q1437" s="4">
        <f>MONTH(Tabla1[[#This Row],[Fecha]])</f>
        <v>1</v>
      </c>
    </row>
    <row r="1438" spans="1:17" x14ac:dyDescent="0.25">
      <c r="A1438" t="s">
        <v>1460</v>
      </c>
      <c r="B1438" t="s">
        <v>24</v>
      </c>
      <c r="C1438" t="s">
        <v>25</v>
      </c>
      <c r="D1438" t="s">
        <v>19</v>
      </c>
      <c r="E1438" t="s">
        <v>20</v>
      </c>
      <c r="F1438" t="s">
        <v>31</v>
      </c>
      <c r="G1438" s="2">
        <v>12.73</v>
      </c>
      <c r="H1438" s="4">
        <v>2</v>
      </c>
      <c r="I1438" s="2">
        <v>1.2730000000000001</v>
      </c>
      <c r="J1438" s="2">
        <v>26.733000000000001</v>
      </c>
      <c r="K1438" s="12">
        <v>43518</v>
      </c>
      <c r="L1438" s="5">
        <v>0.50694444444444442</v>
      </c>
      <c r="M1438" t="s">
        <v>32</v>
      </c>
      <c r="N1438" s="2">
        <v>25.46</v>
      </c>
      <c r="O1438" s="2">
        <v>1.2729999999999999</v>
      </c>
      <c r="P1438" s="3">
        <v>5.2</v>
      </c>
      <c r="Q1438" s="4">
        <f>MONTH(Tabla1[[#This Row],[Fecha]])</f>
        <v>2</v>
      </c>
    </row>
    <row r="1439" spans="1:17" x14ac:dyDescent="0.25">
      <c r="A1439" t="s">
        <v>1461</v>
      </c>
      <c r="B1439" t="s">
        <v>17</v>
      </c>
      <c r="C1439" t="s">
        <v>18</v>
      </c>
      <c r="D1439" t="s">
        <v>19</v>
      </c>
      <c r="E1439" t="s">
        <v>30</v>
      </c>
      <c r="F1439" t="s">
        <v>45</v>
      </c>
      <c r="G1439" s="2">
        <v>55.45</v>
      </c>
      <c r="H1439" s="4">
        <v>1</v>
      </c>
      <c r="I1439" s="2">
        <v>2.7725000000000004</v>
      </c>
      <c r="J1439" s="2">
        <v>58.222499999999997</v>
      </c>
      <c r="K1439" s="12">
        <v>43522</v>
      </c>
      <c r="L1439" s="5">
        <v>0.7402777777777777</v>
      </c>
      <c r="M1439" t="s">
        <v>32</v>
      </c>
      <c r="N1439" s="2">
        <v>55.45</v>
      </c>
      <c r="O1439" s="2">
        <v>2.7725</v>
      </c>
      <c r="P1439" s="3">
        <v>4.9000000000000004</v>
      </c>
      <c r="Q1439" s="4">
        <f>MONTH(Tabla1[[#This Row],[Fecha]])</f>
        <v>2</v>
      </c>
    </row>
    <row r="1440" spans="1:17" x14ac:dyDescent="0.25">
      <c r="A1440" t="s">
        <v>1462</v>
      </c>
      <c r="B1440" t="s">
        <v>24</v>
      </c>
      <c r="C1440" t="s">
        <v>25</v>
      </c>
      <c r="D1440" t="s">
        <v>26</v>
      </c>
      <c r="E1440" t="s">
        <v>30</v>
      </c>
      <c r="F1440" t="s">
        <v>43</v>
      </c>
      <c r="G1440" s="2">
        <v>27.22</v>
      </c>
      <c r="H1440" s="4">
        <v>3</v>
      </c>
      <c r="I1440" s="2">
        <v>4.0830000000000002</v>
      </c>
      <c r="J1440" s="2">
        <v>85.742999999999995</v>
      </c>
      <c r="K1440" s="12">
        <v>43472</v>
      </c>
      <c r="L1440" s="5">
        <v>0.52569444444444446</v>
      </c>
      <c r="M1440" t="s">
        <v>28</v>
      </c>
      <c r="N1440" s="2">
        <v>81.66</v>
      </c>
      <c r="O1440" s="2">
        <v>4.0830000000000002</v>
      </c>
      <c r="P1440" s="3">
        <v>7.3</v>
      </c>
      <c r="Q1440" s="4">
        <f>MONTH(Tabla1[[#This Row],[Fecha]])</f>
        <v>1</v>
      </c>
    </row>
    <row r="1441" spans="1:17" x14ac:dyDescent="0.25">
      <c r="A1441" t="s">
        <v>1463</v>
      </c>
      <c r="B1441" t="s">
        <v>24</v>
      </c>
      <c r="C1441" t="s">
        <v>25</v>
      </c>
      <c r="D1441" t="s">
        <v>26</v>
      </c>
      <c r="E1441" t="s">
        <v>20</v>
      </c>
      <c r="F1441" t="s">
        <v>45</v>
      </c>
      <c r="G1441" s="2">
        <v>31.73</v>
      </c>
      <c r="H1441" s="4">
        <v>9</v>
      </c>
      <c r="I1441" s="2">
        <v>14.278500000000001</v>
      </c>
      <c r="J1441" s="2">
        <v>299.8485</v>
      </c>
      <c r="K1441" s="12">
        <v>43473</v>
      </c>
      <c r="L1441" s="5">
        <v>0.67847222222222225</v>
      </c>
      <c r="M1441" t="s">
        <v>32</v>
      </c>
      <c r="N1441" s="2">
        <v>285.57</v>
      </c>
      <c r="O1441" s="2">
        <v>14.278499999999999</v>
      </c>
      <c r="P1441" s="3">
        <v>5.9</v>
      </c>
      <c r="Q1441" s="4">
        <f>MONTH(Tabla1[[#This Row],[Fecha]])</f>
        <v>1</v>
      </c>
    </row>
    <row r="1442" spans="1:17" x14ac:dyDescent="0.25">
      <c r="A1442" t="s">
        <v>1099</v>
      </c>
      <c r="B1442" t="s">
        <v>17</v>
      </c>
      <c r="C1442" t="s">
        <v>18</v>
      </c>
      <c r="D1442" t="s">
        <v>19</v>
      </c>
      <c r="E1442" t="s">
        <v>20</v>
      </c>
      <c r="F1442" t="s">
        <v>31</v>
      </c>
      <c r="G1442" s="2">
        <v>88.79</v>
      </c>
      <c r="H1442" s="4">
        <v>8</v>
      </c>
      <c r="I1442" s="2">
        <v>35.516000000000005</v>
      </c>
      <c r="J1442" s="2">
        <v>745.83600000000001</v>
      </c>
      <c r="K1442" s="12">
        <v>43513</v>
      </c>
      <c r="L1442" s="5">
        <v>0.71458333333333324</v>
      </c>
      <c r="M1442" t="s">
        <v>28</v>
      </c>
      <c r="N1442" s="2">
        <v>710.32</v>
      </c>
      <c r="O1442" s="2">
        <v>35.515999999999998</v>
      </c>
      <c r="P1442" s="3">
        <v>4.0999999999999996</v>
      </c>
      <c r="Q1442" s="4">
        <f>MONTH(Tabla1[[#This Row],[Fecha]])</f>
        <v>2</v>
      </c>
    </row>
    <row r="1443" spans="1:17" x14ac:dyDescent="0.25">
      <c r="A1443" t="s">
        <v>1464</v>
      </c>
      <c r="B1443" t="s">
        <v>41</v>
      </c>
      <c r="C1443" t="s">
        <v>42</v>
      </c>
      <c r="D1443" t="s">
        <v>19</v>
      </c>
      <c r="E1443" t="s">
        <v>20</v>
      </c>
      <c r="F1443" t="s">
        <v>27</v>
      </c>
      <c r="G1443" s="2">
        <v>35.74</v>
      </c>
      <c r="H1443" s="4">
        <v>8</v>
      </c>
      <c r="I1443" s="2">
        <v>14.296000000000001</v>
      </c>
      <c r="J1443" s="2">
        <v>300.21600000000001</v>
      </c>
      <c r="K1443" s="12">
        <v>43513</v>
      </c>
      <c r="L1443" s="5">
        <v>0.64444444444444449</v>
      </c>
      <c r="M1443" t="s">
        <v>22</v>
      </c>
      <c r="N1443" s="2">
        <v>285.92</v>
      </c>
      <c r="O1443" s="2">
        <v>14.295999999999999</v>
      </c>
      <c r="P1443" s="3">
        <v>4.9000000000000004</v>
      </c>
      <c r="Q1443" s="4">
        <f>MONTH(Tabla1[[#This Row],[Fecha]])</f>
        <v>2</v>
      </c>
    </row>
    <row r="1444" spans="1:17" x14ac:dyDescent="0.25">
      <c r="A1444" t="s">
        <v>1465</v>
      </c>
      <c r="B1444" t="s">
        <v>17</v>
      </c>
      <c r="C1444" t="s">
        <v>18</v>
      </c>
      <c r="D1444" t="s">
        <v>26</v>
      </c>
      <c r="E1444" t="s">
        <v>20</v>
      </c>
      <c r="F1444" t="s">
        <v>27</v>
      </c>
      <c r="G1444" s="2">
        <v>23.46</v>
      </c>
      <c r="H1444" s="4">
        <v>6</v>
      </c>
      <c r="I1444" s="2">
        <v>7.0380000000000003</v>
      </c>
      <c r="J1444" s="2">
        <v>147.798</v>
      </c>
      <c r="K1444" s="12">
        <v>43478</v>
      </c>
      <c r="L1444" s="5">
        <v>0.80138888888888893</v>
      </c>
      <c r="M1444" t="s">
        <v>22</v>
      </c>
      <c r="N1444" s="2">
        <v>140.76</v>
      </c>
      <c r="O1444" s="2">
        <v>7.0380000000000003</v>
      </c>
      <c r="P1444" s="3">
        <v>6.4</v>
      </c>
      <c r="Q1444" s="4">
        <f>MONTH(Tabla1[[#This Row],[Fecha]])</f>
        <v>1</v>
      </c>
    </row>
    <row r="1445" spans="1:17" x14ac:dyDescent="0.25">
      <c r="A1445" t="s">
        <v>1466</v>
      </c>
      <c r="B1445" t="s">
        <v>17</v>
      </c>
      <c r="C1445" t="s">
        <v>18</v>
      </c>
      <c r="D1445" t="s">
        <v>19</v>
      </c>
      <c r="E1445" t="s">
        <v>30</v>
      </c>
      <c r="F1445" t="s">
        <v>43</v>
      </c>
      <c r="G1445" s="2">
        <v>92.29</v>
      </c>
      <c r="H1445" s="4">
        <v>5</v>
      </c>
      <c r="I1445" s="2">
        <v>23.072500000000005</v>
      </c>
      <c r="J1445" s="2">
        <v>484.52249999999998</v>
      </c>
      <c r="K1445" s="12">
        <v>43516</v>
      </c>
      <c r="L1445" s="5">
        <v>0.66319444444444442</v>
      </c>
      <c r="M1445" t="s">
        <v>32</v>
      </c>
      <c r="N1445" s="2">
        <v>461.45</v>
      </c>
      <c r="O1445" s="2">
        <v>23.072500000000002</v>
      </c>
      <c r="P1445" s="3">
        <v>9</v>
      </c>
      <c r="Q1445" s="4">
        <f>MONTH(Tabla1[[#This Row],[Fecha]])</f>
        <v>2</v>
      </c>
    </row>
    <row r="1446" spans="1:17" x14ac:dyDescent="0.25">
      <c r="A1446" t="s">
        <v>1467</v>
      </c>
      <c r="B1446" t="s">
        <v>41</v>
      </c>
      <c r="C1446" t="s">
        <v>42</v>
      </c>
      <c r="D1446" t="s">
        <v>19</v>
      </c>
      <c r="E1446" t="s">
        <v>30</v>
      </c>
      <c r="F1446" t="s">
        <v>31</v>
      </c>
      <c r="G1446" s="2">
        <v>71.86</v>
      </c>
      <c r="H1446" s="4">
        <v>8</v>
      </c>
      <c r="I1446" s="2">
        <v>28.744</v>
      </c>
      <c r="J1446" s="2">
        <v>603.62400000000002</v>
      </c>
      <c r="K1446" s="12">
        <v>43530</v>
      </c>
      <c r="L1446" s="5">
        <v>0.62986111111111109</v>
      </c>
      <c r="M1446" t="s">
        <v>32</v>
      </c>
      <c r="N1446" s="2">
        <v>574.88</v>
      </c>
      <c r="O1446" s="2">
        <v>28.744</v>
      </c>
      <c r="P1446" s="3">
        <v>6.2</v>
      </c>
      <c r="Q1446" s="4">
        <f>MONTH(Tabla1[[#This Row],[Fecha]])</f>
        <v>3</v>
      </c>
    </row>
    <row r="1447" spans="1:17" x14ac:dyDescent="0.25">
      <c r="A1447" t="s">
        <v>1468</v>
      </c>
      <c r="B1447" t="s">
        <v>24</v>
      </c>
      <c r="C1447" t="s">
        <v>25</v>
      </c>
      <c r="D1447" t="s">
        <v>26</v>
      </c>
      <c r="E1447" t="s">
        <v>20</v>
      </c>
      <c r="F1447" t="s">
        <v>43</v>
      </c>
      <c r="G1447" s="2">
        <v>16.48</v>
      </c>
      <c r="H1447" s="4">
        <v>6</v>
      </c>
      <c r="I1447" s="2">
        <v>4.944</v>
      </c>
      <c r="J1447" s="2">
        <v>103.824</v>
      </c>
      <c r="K1447" s="12">
        <v>43503</v>
      </c>
      <c r="L1447" s="5">
        <v>0.76597222222222217</v>
      </c>
      <c r="M1447" t="s">
        <v>22</v>
      </c>
      <c r="N1447" s="2">
        <v>98.88</v>
      </c>
      <c r="O1447" s="2">
        <v>4.944</v>
      </c>
      <c r="P1447" s="3">
        <v>9.9</v>
      </c>
      <c r="Q1447" s="4">
        <f>MONTH(Tabla1[[#This Row],[Fecha]])</f>
        <v>2</v>
      </c>
    </row>
    <row r="1448" spans="1:17" x14ac:dyDescent="0.25">
      <c r="A1448" t="s">
        <v>1469</v>
      </c>
      <c r="B1448" t="s">
        <v>17</v>
      </c>
      <c r="C1448" t="s">
        <v>18</v>
      </c>
      <c r="D1448" t="s">
        <v>26</v>
      </c>
      <c r="E1448" t="s">
        <v>30</v>
      </c>
      <c r="F1448" t="s">
        <v>31</v>
      </c>
      <c r="G1448" s="2">
        <v>18.28</v>
      </c>
      <c r="H1448" s="4">
        <v>1</v>
      </c>
      <c r="I1448" s="2">
        <v>0.91400000000000015</v>
      </c>
      <c r="J1448" s="2">
        <v>19.193999999999999</v>
      </c>
      <c r="K1448" s="12">
        <v>43546</v>
      </c>
      <c r="L1448" s="5">
        <v>0.62847222222222221</v>
      </c>
      <c r="M1448" t="s">
        <v>32</v>
      </c>
      <c r="N1448" s="2">
        <v>18.28</v>
      </c>
      <c r="O1448" s="2">
        <v>0.91400000000000003</v>
      </c>
      <c r="P1448" s="3">
        <v>8.3000000000000007</v>
      </c>
      <c r="Q1448" s="4">
        <f>MONTH(Tabla1[[#This Row],[Fecha]])</f>
        <v>3</v>
      </c>
    </row>
    <row r="1449" spans="1:17" x14ac:dyDescent="0.25">
      <c r="A1449" t="s">
        <v>1470</v>
      </c>
      <c r="B1449" t="s">
        <v>41</v>
      </c>
      <c r="C1449" t="s">
        <v>42</v>
      </c>
      <c r="D1449" t="s">
        <v>26</v>
      </c>
      <c r="E1449" t="s">
        <v>20</v>
      </c>
      <c r="F1449" t="s">
        <v>45</v>
      </c>
      <c r="G1449" s="2">
        <v>47.44</v>
      </c>
      <c r="H1449" s="4">
        <v>1</v>
      </c>
      <c r="I1449" s="2">
        <v>2.3719999999999999</v>
      </c>
      <c r="J1449" s="2">
        <v>49.811999999999998</v>
      </c>
      <c r="K1449" s="12">
        <v>43518</v>
      </c>
      <c r="L1449" s="5">
        <v>0.7631944444444444</v>
      </c>
      <c r="M1449" t="s">
        <v>32</v>
      </c>
      <c r="N1449" s="2">
        <v>47.44</v>
      </c>
      <c r="O1449" s="2">
        <v>2.3719999999999999</v>
      </c>
      <c r="P1449" s="3">
        <v>6.8</v>
      </c>
      <c r="Q1449" s="4">
        <f>MONTH(Tabla1[[#This Row],[Fecha]])</f>
        <v>2</v>
      </c>
    </row>
    <row r="1450" spans="1:17" x14ac:dyDescent="0.25">
      <c r="A1450" t="s">
        <v>1471</v>
      </c>
      <c r="B1450" t="s">
        <v>41</v>
      </c>
      <c r="C1450" t="s">
        <v>42</v>
      </c>
      <c r="D1450" t="s">
        <v>19</v>
      </c>
      <c r="E1450" t="s">
        <v>20</v>
      </c>
      <c r="F1450" t="s">
        <v>45</v>
      </c>
      <c r="G1450" s="2">
        <v>97.61</v>
      </c>
      <c r="H1450" s="4">
        <v>6</v>
      </c>
      <c r="I1450" s="2">
        <v>29.283000000000001</v>
      </c>
      <c r="J1450" s="2">
        <v>614.94299999999998</v>
      </c>
      <c r="K1450" s="12">
        <v>43472</v>
      </c>
      <c r="L1450" s="5">
        <v>0.62569444444444444</v>
      </c>
      <c r="M1450" t="s">
        <v>22</v>
      </c>
      <c r="N1450" s="2">
        <v>585.66</v>
      </c>
      <c r="O1450" s="2">
        <v>29.283000000000001</v>
      </c>
      <c r="P1450" s="3">
        <v>9.9</v>
      </c>
      <c r="Q1450" s="4">
        <f>MONTH(Tabla1[[#This Row],[Fecha]])</f>
        <v>1</v>
      </c>
    </row>
    <row r="1451" spans="1:17" x14ac:dyDescent="0.25">
      <c r="A1451" t="s">
        <v>1472</v>
      </c>
      <c r="B1451" t="s">
        <v>24</v>
      </c>
      <c r="C1451" t="s">
        <v>25</v>
      </c>
      <c r="D1451" t="s">
        <v>19</v>
      </c>
      <c r="E1451" t="s">
        <v>20</v>
      </c>
      <c r="F1451" t="s">
        <v>35</v>
      </c>
      <c r="G1451" s="2">
        <v>64.97</v>
      </c>
      <c r="H1451" s="4">
        <v>5</v>
      </c>
      <c r="I1451" s="2">
        <v>16.242500000000003</v>
      </c>
      <c r="J1451" s="2">
        <v>341.09249999999997</v>
      </c>
      <c r="K1451" s="12">
        <v>43504</v>
      </c>
      <c r="L1451" s="5">
        <v>0.53611111111111109</v>
      </c>
      <c r="M1451" t="s">
        <v>32</v>
      </c>
      <c r="N1451" s="2">
        <v>324.85000000000002</v>
      </c>
      <c r="O1451" s="2">
        <v>16.2425</v>
      </c>
      <c r="P1451" s="3">
        <v>6.5</v>
      </c>
      <c r="Q1451" s="4">
        <f>MONTH(Tabla1[[#This Row],[Fecha]])</f>
        <v>2</v>
      </c>
    </row>
    <row r="1452" spans="1:17" x14ac:dyDescent="0.25">
      <c r="A1452" t="s">
        <v>1473</v>
      </c>
      <c r="B1452" t="s">
        <v>41</v>
      </c>
      <c r="C1452" t="s">
        <v>42</v>
      </c>
      <c r="D1452" t="s">
        <v>26</v>
      </c>
      <c r="E1452" t="s">
        <v>20</v>
      </c>
      <c r="F1452" t="s">
        <v>45</v>
      </c>
      <c r="G1452" s="2">
        <v>25.56</v>
      </c>
      <c r="H1452" s="4">
        <v>7</v>
      </c>
      <c r="I1452" s="2">
        <v>8.9459999999999997</v>
      </c>
      <c r="J1452" s="2">
        <v>187.86600000000001</v>
      </c>
      <c r="K1452" s="12">
        <v>43498</v>
      </c>
      <c r="L1452" s="5">
        <v>0.86249999999999993</v>
      </c>
      <c r="M1452" t="s">
        <v>28</v>
      </c>
      <c r="N1452" s="2">
        <v>178.92</v>
      </c>
      <c r="O1452" s="2">
        <v>8.9459999999999997</v>
      </c>
      <c r="P1452" s="3">
        <v>7.1</v>
      </c>
      <c r="Q1452" s="4">
        <f>MONTH(Tabla1[[#This Row],[Fecha]])</f>
        <v>2</v>
      </c>
    </row>
    <row r="1453" spans="1:17" x14ac:dyDescent="0.25">
      <c r="A1453" t="s">
        <v>1474</v>
      </c>
      <c r="B1453" t="s">
        <v>17</v>
      </c>
      <c r="C1453" t="s">
        <v>18</v>
      </c>
      <c r="D1453" t="s">
        <v>26</v>
      </c>
      <c r="E1453" t="s">
        <v>20</v>
      </c>
      <c r="F1453" t="s">
        <v>27</v>
      </c>
      <c r="G1453" s="2">
        <v>46.61</v>
      </c>
      <c r="H1453" s="4">
        <v>2</v>
      </c>
      <c r="I1453" s="2">
        <v>4.6610000000000005</v>
      </c>
      <c r="J1453" s="2">
        <v>97.881</v>
      </c>
      <c r="K1453" s="12">
        <v>43522</v>
      </c>
      <c r="L1453" s="5">
        <v>0.51944444444444449</v>
      </c>
      <c r="M1453" t="s">
        <v>32</v>
      </c>
      <c r="N1453" s="2">
        <v>93.22</v>
      </c>
      <c r="O1453" s="2">
        <v>4.6609999999999996</v>
      </c>
      <c r="P1453" s="3">
        <v>6.6</v>
      </c>
      <c r="Q1453" s="4">
        <f>MONTH(Tabla1[[#This Row],[Fecha]])</f>
        <v>2</v>
      </c>
    </row>
    <row r="1454" spans="1:17" x14ac:dyDescent="0.25">
      <c r="A1454" t="s">
        <v>1475</v>
      </c>
      <c r="B1454" t="s">
        <v>24</v>
      </c>
      <c r="C1454" t="s">
        <v>25</v>
      </c>
      <c r="D1454" t="s">
        <v>19</v>
      </c>
      <c r="E1454" t="s">
        <v>20</v>
      </c>
      <c r="F1454" t="s">
        <v>31</v>
      </c>
      <c r="G1454" s="2">
        <v>21.82</v>
      </c>
      <c r="H1454" s="4">
        <v>10</v>
      </c>
      <c r="I1454" s="2">
        <v>10.91</v>
      </c>
      <c r="J1454" s="2">
        <v>229.11</v>
      </c>
      <c r="K1454" s="12">
        <v>43472</v>
      </c>
      <c r="L1454" s="5">
        <v>0.73333333333333339</v>
      </c>
      <c r="M1454" t="s">
        <v>28</v>
      </c>
      <c r="N1454" s="2">
        <v>218.2</v>
      </c>
      <c r="O1454" s="2">
        <v>10.91</v>
      </c>
      <c r="P1454" s="3">
        <v>7.1</v>
      </c>
      <c r="Q1454" s="4">
        <f>MONTH(Tabla1[[#This Row],[Fecha]])</f>
        <v>1</v>
      </c>
    </row>
    <row r="1455" spans="1:17" x14ac:dyDescent="0.25">
      <c r="A1455" t="s">
        <v>1219</v>
      </c>
      <c r="B1455" t="s">
        <v>24</v>
      </c>
      <c r="C1455" t="s">
        <v>25</v>
      </c>
      <c r="D1455" t="s">
        <v>26</v>
      </c>
      <c r="E1455" t="s">
        <v>30</v>
      </c>
      <c r="F1455" t="s">
        <v>45</v>
      </c>
      <c r="G1455" s="2">
        <v>90.22</v>
      </c>
      <c r="H1455" s="4">
        <v>3</v>
      </c>
      <c r="I1455" s="2">
        <v>13.532999999999999</v>
      </c>
      <c r="J1455" s="2">
        <v>284.19299999999998</v>
      </c>
      <c r="K1455" s="12">
        <v>43514</v>
      </c>
      <c r="L1455" s="5">
        <v>0.81874999999999998</v>
      </c>
      <c r="M1455" t="s">
        <v>28</v>
      </c>
      <c r="N1455" s="2">
        <v>270.66000000000003</v>
      </c>
      <c r="O1455" s="2">
        <v>13.532999999999999</v>
      </c>
      <c r="P1455" s="3">
        <v>6.2</v>
      </c>
      <c r="Q1455" s="4">
        <f>MONTH(Tabla1[[#This Row],[Fecha]])</f>
        <v>2</v>
      </c>
    </row>
    <row r="1456" spans="1:17" x14ac:dyDescent="0.25">
      <c r="A1456" t="s">
        <v>1476</v>
      </c>
      <c r="B1456" t="s">
        <v>41</v>
      </c>
      <c r="C1456" t="s">
        <v>42</v>
      </c>
      <c r="D1456" t="s">
        <v>19</v>
      </c>
      <c r="E1456" t="s">
        <v>20</v>
      </c>
      <c r="F1456" t="s">
        <v>35</v>
      </c>
      <c r="G1456" s="2">
        <v>11.85</v>
      </c>
      <c r="H1456" s="4">
        <v>8</v>
      </c>
      <c r="I1456" s="2">
        <v>4.74</v>
      </c>
      <c r="J1456" s="2">
        <v>99.54</v>
      </c>
      <c r="K1456" s="12">
        <v>43474</v>
      </c>
      <c r="L1456" s="5">
        <v>0.69027777777777777</v>
      </c>
      <c r="M1456" t="s">
        <v>28</v>
      </c>
      <c r="N1456" s="2">
        <v>94.8</v>
      </c>
      <c r="O1456" s="2">
        <v>4.74</v>
      </c>
      <c r="P1456" s="3">
        <v>4.0999999999999996</v>
      </c>
      <c r="Q1456" s="4">
        <f>MONTH(Tabla1[[#This Row],[Fecha]])</f>
        <v>1</v>
      </c>
    </row>
    <row r="1457" spans="1:17" x14ac:dyDescent="0.25">
      <c r="A1457" t="s">
        <v>1477</v>
      </c>
      <c r="B1457" t="s">
        <v>17</v>
      </c>
      <c r="C1457" t="s">
        <v>18</v>
      </c>
      <c r="D1457" t="s">
        <v>19</v>
      </c>
      <c r="E1457" t="s">
        <v>20</v>
      </c>
      <c r="F1457" t="s">
        <v>35</v>
      </c>
      <c r="G1457" s="2">
        <v>27.93</v>
      </c>
      <c r="H1457" s="4">
        <v>5</v>
      </c>
      <c r="I1457" s="2">
        <v>6.9825000000000008</v>
      </c>
      <c r="J1457" s="2">
        <v>146.63249999999999</v>
      </c>
      <c r="K1457" s="12">
        <v>43494</v>
      </c>
      <c r="L1457" s="5">
        <v>0.65833333333333333</v>
      </c>
      <c r="M1457" t="s">
        <v>28</v>
      </c>
      <c r="N1457" s="2">
        <v>139.65</v>
      </c>
      <c r="O1457" s="2">
        <v>6.9824999999999999</v>
      </c>
      <c r="P1457" s="3">
        <v>5.9</v>
      </c>
      <c r="Q1457" s="4">
        <f>MONTH(Tabla1[[#This Row],[Fecha]])</f>
        <v>1</v>
      </c>
    </row>
    <row r="1458" spans="1:17" x14ac:dyDescent="0.25">
      <c r="A1458" t="s">
        <v>1478</v>
      </c>
      <c r="B1458" t="s">
        <v>24</v>
      </c>
      <c r="C1458" t="s">
        <v>25</v>
      </c>
      <c r="D1458" t="s">
        <v>26</v>
      </c>
      <c r="E1458" t="s">
        <v>30</v>
      </c>
      <c r="F1458" t="s">
        <v>45</v>
      </c>
      <c r="G1458" s="2">
        <v>62.12</v>
      </c>
      <c r="H1458" s="4">
        <v>10</v>
      </c>
      <c r="I1458" s="2">
        <v>31.06</v>
      </c>
      <c r="J1458" s="2">
        <v>652.26</v>
      </c>
      <c r="K1458" s="12">
        <v>43507</v>
      </c>
      <c r="L1458" s="5">
        <v>0.67986111111111114</v>
      </c>
      <c r="M1458" t="s">
        <v>28</v>
      </c>
      <c r="N1458" s="2">
        <v>621.20000000000005</v>
      </c>
      <c r="O1458" s="2">
        <v>31.06</v>
      </c>
      <c r="P1458" s="3">
        <v>5.9</v>
      </c>
      <c r="Q1458" s="4">
        <f>MONTH(Tabla1[[#This Row],[Fecha]])</f>
        <v>2</v>
      </c>
    </row>
    <row r="1459" spans="1:17" x14ac:dyDescent="0.25">
      <c r="A1459" t="s">
        <v>1479</v>
      </c>
      <c r="B1459" t="s">
        <v>24</v>
      </c>
      <c r="C1459" t="s">
        <v>25</v>
      </c>
      <c r="D1459" t="s">
        <v>19</v>
      </c>
      <c r="E1459" t="s">
        <v>20</v>
      </c>
      <c r="F1459" t="s">
        <v>43</v>
      </c>
      <c r="G1459" s="2">
        <v>38.42</v>
      </c>
      <c r="H1459" s="4">
        <v>1</v>
      </c>
      <c r="I1459" s="2">
        <v>1.9210000000000003</v>
      </c>
      <c r="J1459" s="2">
        <v>40.341000000000001</v>
      </c>
      <c r="K1459" s="12">
        <v>43498</v>
      </c>
      <c r="L1459" s="5">
        <v>0.68958333333333333</v>
      </c>
      <c r="M1459" t="s">
        <v>28</v>
      </c>
      <c r="N1459" s="2">
        <v>38.42</v>
      </c>
      <c r="O1459" s="2">
        <v>1.921</v>
      </c>
      <c r="P1459" s="3">
        <v>8.6</v>
      </c>
      <c r="Q1459" s="4">
        <f>MONTH(Tabla1[[#This Row],[Fecha]])</f>
        <v>2</v>
      </c>
    </row>
    <row r="1460" spans="1:17" x14ac:dyDescent="0.25">
      <c r="A1460" t="s">
        <v>1480</v>
      </c>
      <c r="B1460" t="s">
        <v>17</v>
      </c>
      <c r="C1460" t="s">
        <v>18</v>
      </c>
      <c r="D1460" t="s">
        <v>26</v>
      </c>
      <c r="E1460" t="s">
        <v>20</v>
      </c>
      <c r="F1460" t="s">
        <v>27</v>
      </c>
      <c r="G1460" s="2">
        <v>60.88</v>
      </c>
      <c r="H1460" s="4">
        <v>9</v>
      </c>
      <c r="I1460" s="2">
        <v>27.396000000000004</v>
      </c>
      <c r="J1460" s="2">
        <v>575.31600000000003</v>
      </c>
      <c r="K1460" s="12">
        <v>43480</v>
      </c>
      <c r="L1460" s="5">
        <v>0.72013888888888899</v>
      </c>
      <c r="M1460" t="s">
        <v>22</v>
      </c>
      <c r="N1460" s="2">
        <v>547.91999999999996</v>
      </c>
      <c r="O1460" s="2">
        <v>27.396000000000001</v>
      </c>
      <c r="P1460" s="3">
        <v>4.7</v>
      </c>
      <c r="Q1460" s="4">
        <f>MONTH(Tabla1[[#This Row],[Fecha]])</f>
        <v>1</v>
      </c>
    </row>
    <row r="1461" spans="1:17" x14ac:dyDescent="0.25">
      <c r="A1461" t="s">
        <v>1481</v>
      </c>
      <c r="B1461" t="s">
        <v>17</v>
      </c>
      <c r="C1461" t="s">
        <v>18</v>
      </c>
      <c r="D1461" t="s">
        <v>19</v>
      </c>
      <c r="E1461" t="s">
        <v>20</v>
      </c>
      <c r="F1461" t="s">
        <v>31</v>
      </c>
      <c r="G1461" s="2">
        <v>70.319999999999993</v>
      </c>
      <c r="H1461" s="4">
        <v>2</v>
      </c>
      <c r="I1461" s="2">
        <v>7.032</v>
      </c>
      <c r="J1461" s="2">
        <v>147.672</v>
      </c>
      <c r="K1461" s="12">
        <v>43548</v>
      </c>
      <c r="L1461" s="5">
        <v>0.59861111111111109</v>
      </c>
      <c r="M1461" t="s">
        <v>22</v>
      </c>
      <c r="N1461" s="2">
        <v>140.63999999999999</v>
      </c>
      <c r="O1461" s="2">
        <v>7.032</v>
      </c>
      <c r="P1461" s="3">
        <v>9.6</v>
      </c>
      <c r="Q1461" s="4">
        <f>MONTH(Tabla1[[#This Row],[Fecha]])</f>
        <v>3</v>
      </c>
    </row>
    <row r="1462" spans="1:17" x14ac:dyDescent="0.25">
      <c r="A1462" t="s">
        <v>1482</v>
      </c>
      <c r="B1462" t="s">
        <v>17</v>
      </c>
      <c r="C1462" t="s">
        <v>18</v>
      </c>
      <c r="D1462" t="s">
        <v>26</v>
      </c>
      <c r="E1462" t="s">
        <v>30</v>
      </c>
      <c r="F1462" t="s">
        <v>27</v>
      </c>
      <c r="G1462" s="2">
        <v>32.71</v>
      </c>
      <c r="H1462" s="4">
        <v>5</v>
      </c>
      <c r="I1462" s="2">
        <v>8.1775000000000002</v>
      </c>
      <c r="J1462" s="2">
        <v>171.72749999999999</v>
      </c>
      <c r="K1462" s="12">
        <v>43543</v>
      </c>
      <c r="L1462" s="5">
        <v>0.47916666666666669</v>
      </c>
      <c r="M1462" t="s">
        <v>32</v>
      </c>
      <c r="N1462" s="2">
        <v>163.55000000000001</v>
      </c>
      <c r="O1462" s="2">
        <v>8.1775000000000002</v>
      </c>
      <c r="P1462" s="3">
        <v>9.9</v>
      </c>
      <c r="Q1462" s="4">
        <f>MONTH(Tabla1[[#This Row],[Fecha]])</f>
        <v>3</v>
      </c>
    </row>
    <row r="1463" spans="1:17" x14ac:dyDescent="0.25">
      <c r="A1463" t="s">
        <v>1483</v>
      </c>
      <c r="B1463" t="s">
        <v>41</v>
      </c>
      <c r="C1463" t="s">
        <v>42</v>
      </c>
      <c r="D1463" t="s">
        <v>26</v>
      </c>
      <c r="E1463" t="s">
        <v>30</v>
      </c>
      <c r="F1463" t="s">
        <v>21</v>
      </c>
      <c r="G1463" s="2">
        <v>18.11</v>
      </c>
      <c r="H1463" s="4">
        <v>10</v>
      </c>
      <c r="I1463" s="2">
        <v>9.0549999999999997</v>
      </c>
      <c r="J1463" s="2">
        <v>190.155</v>
      </c>
      <c r="K1463" s="12">
        <v>43537</v>
      </c>
      <c r="L1463" s="5">
        <v>0.49027777777777781</v>
      </c>
      <c r="M1463" t="s">
        <v>22</v>
      </c>
      <c r="N1463" s="2">
        <v>181.1</v>
      </c>
      <c r="O1463" s="2">
        <v>9.0549999999999997</v>
      </c>
      <c r="P1463" s="3">
        <v>5.9</v>
      </c>
      <c r="Q1463" s="4">
        <f>MONTH(Tabla1[[#This Row],[Fecha]])</f>
        <v>3</v>
      </c>
    </row>
    <row r="1464" spans="1:17" x14ac:dyDescent="0.25">
      <c r="A1464" t="s">
        <v>1484</v>
      </c>
      <c r="B1464" t="s">
        <v>24</v>
      </c>
      <c r="C1464" t="s">
        <v>25</v>
      </c>
      <c r="D1464" t="s">
        <v>19</v>
      </c>
      <c r="E1464" t="s">
        <v>20</v>
      </c>
      <c r="F1464" t="s">
        <v>43</v>
      </c>
      <c r="G1464" s="2">
        <v>98.97</v>
      </c>
      <c r="H1464" s="4">
        <v>9</v>
      </c>
      <c r="I1464" s="2">
        <v>44.536500000000004</v>
      </c>
      <c r="J1464" s="2">
        <v>935.26649999999995</v>
      </c>
      <c r="K1464" s="12">
        <v>43533</v>
      </c>
      <c r="L1464" s="5">
        <v>0.47430555555555554</v>
      </c>
      <c r="M1464" t="s">
        <v>28</v>
      </c>
      <c r="N1464" s="2">
        <v>890.73</v>
      </c>
      <c r="O1464" s="2">
        <v>44.536499999999997</v>
      </c>
      <c r="P1464" s="3">
        <v>6.7</v>
      </c>
      <c r="Q1464" s="4">
        <f>MONTH(Tabla1[[#This Row],[Fecha]])</f>
        <v>3</v>
      </c>
    </row>
    <row r="1465" spans="1:17" x14ac:dyDescent="0.25">
      <c r="A1465" t="s">
        <v>1485</v>
      </c>
      <c r="B1465" t="s">
        <v>41</v>
      </c>
      <c r="C1465" t="s">
        <v>42</v>
      </c>
      <c r="D1465" t="s">
        <v>19</v>
      </c>
      <c r="E1465" t="s">
        <v>20</v>
      </c>
      <c r="F1465" t="s">
        <v>35</v>
      </c>
      <c r="G1465" s="2">
        <v>39.119999999999997</v>
      </c>
      <c r="H1465" s="4">
        <v>1</v>
      </c>
      <c r="I1465" s="2">
        <v>1.956</v>
      </c>
      <c r="J1465" s="2">
        <v>41.076000000000001</v>
      </c>
      <c r="K1465" s="12">
        <v>43550</v>
      </c>
      <c r="L1465" s="5">
        <v>0.4597222222222222</v>
      </c>
      <c r="M1465" t="s">
        <v>32</v>
      </c>
      <c r="N1465" s="2">
        <v>39.119999999999997</v>
      </c>
      <c r="O1465" s="2">
        <v>1.956</v>
      </c>
      <c r="P1465" s="3">
        <v>9.6</v>
      </c>
      <c r="Q1465" s="4">
        <f>MONTH(Tabla1[[#This Row],[Fecha]])</f>
        <v>3</v>
      </c>
    </row>
    <row r="1466" spans="1:17" x14ac:dyDescent="0.25">
      <c r="A1466" t="s">
        <v>1486</v>
      </c>
      <c r="B1466" t="s">
        <v>41</v>
      </c>
      <c r="C1466" t="s">
        <v>42</v>
      </c>
      <c r="D1466" t="s">
        <v>19</v>
      </c>
      <c r="E1466" t="s">
        <v>30</v>
      </c>
      <c r="F1466" t="s">
        <v>27</v>
      </c>
      <c r="G1466" s="2">
        <v>50.45</v>
      </c>
      <c r="H1466" s="4">
        <v>6</v>
      </c>
      <c r="I1466" s="2">
        <v>15.135000000000003</v>
      </c>
      <c r="J1466" s="2">
        <v>317.83499999999998</v>
      </c>
      <c r="K1466" s="12">
        <v>43502</v>
      </c>
      <c r="L1466" s="5">
        <v>0.63611111111111118</v>
      </c>
      <c r="M1466" t="s">
        <v>32</v>
      </c>
      <c r="N1466" s="2">
        <v>302.7</v>
      </c>
      <c r="O1466" s="2">
        <v>15.135</v>
      </c>
      <c r="P1466" s="3">
        <v>8.9</v>
      </c>
      <c r="Q1466" s="4">
        <f>MONTH(Tabla1[[#This Row],[Fecha]])</f>
        <v>2</v>
      </c>
    </row>
    <row r="1467" spans="1:17" x14ac:dyDescent="0.25">
      <c r="A1467" t="s">
        <v>1487</v>
      </c>
      <c r="B1467" t="s">
        <v>24</v>
      </c>
      <c r="C1467" t="s">
        <v>25</v>
      </c>
      <c r="D1467" t="s">
        <v>19</v>
      </c>
      <c r="E1467" t="s">
        <v>30</v>
      </c>
      <c r="F1467" t="s">
        <v>21</v>
      </c>
      <c r="G1467" s="2">
        <v>81.95</v>
      </c>
      <c r="H1467" s="4">
        <v>10</v>
      </c>
      <c r="I1467" s="2">
        <v>40.975000000000001</v>
      </c>
      <c r="J1467" s="2">
        <v>860.47500000000002</v>
      </c>
      <c r="K1467" s="12">
        <v>43534</v>
      </c>
      <c r="L1467" s="5">
        <v>0.52708333333333335</v>
      </c>
      <c r="M1467" t="s">
        <v>32</v>
      </c>
      <c r="N1467" s="2">
        <v>819.5</v>
      </c>
      <c r="O1467" s="2">
        <v>40.975000000000001</v>
      </c>
      <c r="P1467" s="3">
        <v>6</v>
      </c>
      <c r="Q1467" s="4">
        <f>MONTH(Tabla1[[#This Row],[Fecha]])</f>
        <v>3</v>
      </c>
    </row>
    <row r="1468" spans="1:17" x14ac:dyDescent="0.25">
      <c r="A1468" t="s">
        <v>1488</v>
      </c>
      <c r="B1468" t="s">
        <v>24</v>
      </c>
      <c r="C1468" t="s">
        <v>25</v>
      </c>
      <c r="D1468" t="s">
        <v>19</v>
      </c>
      <c r="E1468" t="s">
        <v>20</v>
      </c>
      <c r="F1468" t="s">
        <v>43</v>
      </c>
      <c r="G1468" s="2">
        <v>98.7</v>
      </c>
      <c r="H1468" s="4">
        <v>8</v>
      </c>
      <c r="I1468" s="2">
        <v>39.480000000000004</v>
      </c>
      <c r="J1468" s="2">
        <v>829.08</v>
      </c>
      <c r="K1468" s="12">
        <v>43528</v>
      </c>
      <c r="L1468" s="5">
        <v>0.86041666666666661</v>
      </c>
      <c r="M1468" t="s">
        <v>28</v>
      </c>
      <c r="N1468" s="2">
        <v>789.6</v>
      </c>
      <c r="O1468" s="2">
        <v>39.479999999999997</v>
      </c>
      <c r="P1468" s="3">
        <v>7.6</v>
      </c>
      <c r="Q1468" s="4">
        <f>MONTH(Tabla1[[#This Row],[Fecha]])</f>
        <v>3</v>
      </c>
    </row>
    <row r="1469" spans="1:17" x14ac:dyDescent="0.25">
      <c r="A1469" t="s">
        <v>1489</v>
      </c>
      <c r="B1469" t="s">
        <v>24</v>
      </c>
      <c r="C1469" t="s">
        <v>25</v>
      </c>
      <c r="D1469" t="s">
        <v>26</v>
      </c>
      <c r="E1469" t="s">
        <v>20</v>
      </c>
      <c r="F1469" t="s">
        <v>21</v>
      </c>
      <c r="G1469" s="2">
        <v>33.47</v>
      </c>
      <c r="H1469" s="4">
        <v>2</v>
      </c>
      <c r="I1469" s="2">
        <v>3.347</v>
      </c>
      <c r="J1469" s="2">
        <v>70.287000000000006</v>
      </c>
      <c r="K1469" s="12">
        <v>43506</v>
      </c>
      <c r="L1469" s="5">
        <v>0.65486111111111112</v>
      </c>
      <c r="M1469" t="s">
        <v>22</v>
      </c>
      <c r="N1469" s="2">
        <v>66.94</v>
      </c>
      <c r="O1469" s="2">
        <v>3.347</v>
      </c>
      <c r="P1469" s="3">
        <v>6.7</v>
      </c>
      <c r="Q1469" s="4">
        <f>MONTH(Tabla1[[#This Row],[Fecha]])</f>
        <v>2</v>
      </c>
    </row>
    <row r="1470" spans="1:17" x14ac:dyDescent="0.25">
      <c r="A1470" t="s">
        <v>1401</v>
      </c>
      <c r="B1470" t="s">
        <v>41</v>
      </c>
      <c r="C1470" t="s">
        <v>42</v>
      </c>
      <c r="D1470" t="s">
        <v>19</v>
      </c>
      <c r="E1470" t="s">
        <v>30</v>
      </c>
      <c r="F1470" t="s">
        <v>45</v>
      </c>
      <c r="G1470" s="2">
        <v>25.42</v>
      </c>
      <c r="H1470" s="4">
        <v>8</v>
      </c>
      <c r="I1470" s="2">
        <v>10.168000000000001</v>
      </c>
      <c r="J1470" s="2">
        <v>213.52799999999999</v>
      </c>
      <c r="K1470" s="12">
        <v>43543</v>
      </c>
      <c r="L1470" s="5">
        <v>0.8208333333333333</v>
      </c>
      <c r="M1470" t="s">
        <v>32</v>
      </c>
      <c r="N1470" s="2">
        <v>203.36</v>
      </c>
      <c r="O1470" s="2">
        <v>10.167999999999999</v>
      </c>
      <c r="P1470" s="3">
        <v>6.7</v>
      </c>
      <c r="Q1470" s="4">
        <f>MONTH(Tabla1[[#This Row],[Fecha]])</f>
        <v>3</v>
      </c>
    </row>
    <row r="1471" spans="1:17" x14ac:dyDescent="0.25">
      <c r="A1471" t="s">
        <v>1490</v>
      </c>
      <c r="B1471" t="s">
        <v>17</v>
      </c>
      <c r="C1471" t="s">
        <v>18</v>
      </c>
      <c r="D1471" t="s">
        <v>26</v>
      </c>
      <c r="E1471" t="s">
        <v>30</v>
      </c>
      <c r="F1471" t="s">
        <v>35</v>
      </c>
      <c r="G1471" s="2">
        <v>78.77</v>
      </c>
      <c r="H1471" s="4">
        <v>10</v>
      </c>
      <c r="I1471" s="2">
        <v>39.384999999999998</v>
      </c>
      <c r="J1471" s="2">
        <v>827.08500000000004</v>
      </c>
      <c r="K1471" s="12">
        <v>43489</v>
      </c>
      <c r="L1471" s="5">
        <v>0.41944444444444445</v>
      </c>
      <c r="M1471" t="s">
        <v>28</v>
      </c>
      <c r="N1471" s="2">
        <v>787.7</v>
      </c>
      <c r="O1471" s="2">
        <v>39.384999999999998</v>
      </c>
      <c r="P1471" s="3">
        <v>6.4</v>
      </c>
      <c r="Q1471" s="4">
        <f>MONTH(Tabla1[[#This Row],[Fecha]])</f>
        <v>1</v>
      </c>
    </row>
    <row r="1472" spans="1:17" x14ac:dyDescent="0.25">
      <c r="A1472" t="s">
        <v>1486</v>
      </c>
      <c r="B1472" t="s">
        <v>17</v>
      </c>
      <c r="C1472" t="s">
        <v>18</v>
      </c>
      <c r="D1472" t="s">
        <v>26</v>
      </c>
      <c r="E1472" t="s">
        <v>20</v>
      </c>
      <c r="F1472" t="s">
        <v>31</v>
      </c>
      <c r="G1472" s="2">
        <v>12.03</v>
      </c>
      <c r="H1472" s="4">
        <v>2</v>
      </c>
      <c r="I1472" s="2">
        <v>1.2030000000000001</v>
      </c>
      <c r="J1472" s="2">
        <v>25.263000000000002</v>
      </c>
      <c r="K1472" s="12">
        <v>43492</v>
      </c>
      <c r="L1472" s="5">
        <v>0.66041666666666665</v>
      </c>
      <c r="M1472" t="s">
        <v>28</v>
      </c>
      <c r="N1472" s="2">
        <v>24.06</v>
      </c>
      <c r="O1472" s="2">
        <v>1.2030000000000001</v>
      </c>
      <c r="P1472" s="3">
        <v>5.0999999999999996</v>
      </c>
      <c r="Q1472" s="4">
        <f>MONTH(Tabla1[[#This Row],[Fecha]])</f>
        <v>1</v>
      </c>
    </row>
    <row r="1473" spans="1:17" x14ac:dyDescent="0.25">
      <c r="A1473" t="s">
        <v>1491</v>
      </c>
      <c r="B1473" t="s">
        <v>24</v>
      </c>
      <c r="C1473" t="s">
        <v>25</v>
      </c>
      <c r="D1473" t="s">
        <v>26</v>
      </c>
      <c r="E1473" t="s">
        <v>20</v>
      </c>
      <c r="F1473" t="s">
        <v>45</v>
      </c>
      <c r="G1473" s="2">
        <v>76.06</v>
      </c>
      <c r="H1473" s="4">
        <v>3</v>
      </c>
      <c r="I1473" s="2">
        <v>11.409000000000001</v>
      </c>
      <c r="J1473" s="2">
        <v>239.589</v>
      </c>
      <c r="K1473" s="12">
        <v>43470</v>
      </c>
      <c r="L1473" s="5">
        <v>0.85416666666666663</v>
      </c>
      <c r="M1473" t="s">
        <v>32</v>
      </c>
      <c r="N1473" s="2">
        <v>228.18</v>
      </c>
      <c r="O1473" s="2">
        <v>11.409000000000001</v>
      </c>
      <c r="P1473" s="3">
        <v>9.8000000000000007</v>
      </c>
      <c r="Q1473" s="4">
        <f>MONTH(Tabla1[[#This Row],[Fecha]])</f>
        <v>1</v>
      </c>
    </row>
    <row r="1474" spans="1:17" x14ac:dyDescent="0.25">
      <c r="A1474" t="s">
        <v>1492</v>
      </c>
      <c r="B1474" t="s">
        <v>24</v>
      </c>
      <c r="C1474" t="s">
        <v>25</v>
      </c>
      <c r="D1474" t="s">
        <v>19</v>
      </c>
      <c r="E1474" t="s">
        <v>30</v>
      </c>
      <c r="F1474" t="s">
        <v>35</v>
      </c>
      <c r="G1474" s="2">
        <v>42.85</v>
      </c>
      <c r="H1474" s="4">
        <v>1</v>
      </c>
      <c r="I1474" s="2">
        <v>2.1425000000000001</v>
      </c>
      <c r="J1474" s="2">
        <v>44.9925</v>
      </c>
      <c r="K1474" s="12">
        <v>43538</v>
      </c>
      <c r="L1474" s="5">
        <v>0.65</v>
      </c>
      <c r="M1474" t="s">
        <v>32</v>
      </c>
      <c r="N1474" s="2">
        <v>42.85</v>
      </c>
      <c r="O1474" s="2">
        <v>2.1425000000000001</v>
      </c>
      <c r="P1474" s="3">
        <v>9.3000000000000007</v>
      </c>
      <c r="Q1474" s="4">
        <f>MONTH(Tabla1[[#This Row],[Fecha]])</f>
        <v>3</v>
      </c>
    </row>
    <row r="1475" spans="1:17" x14ac:dyDescent="0.25">
      <c r="A1475" t="s">
        <v>1493</v>
      </c>
      <c r="B1475" t="s">
        <v>41</v>
      </c>
      <c r="C1475" t="s">
        <v>42</v>
      </c>
      <c r="D1475" t="s">
        <v>26</v>
      </c>
      <c r="E1475" t="s">
        <v>30</v>
      </c>
      <c r="F1475" t="s">
        <v>45</v>
      </c>
      <c r="G1475" s="2">
        <v>17.489999999999998</v>
      </c>
      <c r="H1475" s="4">
        <v>10</v>
      </c>
      <c r="I1475" s="2">
        <v>8.7449999999999992</v>
      </c>
      <c r="J1475" s="2">
        <v>183.64500000000001</v>
      </c>
      <c r="K1475" s="12">
        <v>43518</v>
      </c>
      <c r="L1475" s="5">
        <v>0.77430555555555547</v>
      </c>
      <c r="M1475" t="s">
        <v>22</v>
      </c>
      <c r="N1475" s="2">
        <v>174.9</v>
      </c>
      <c r="O1475" s="2">
        <v>8.7449999999999992</v>
      </c>
      <c r="P1475" s="3">
        <v>6.6</v>
      </c>
      <c r="Q1475" s="4">
        <f>MONTH(Tabla1[[#This Row],[Fecha]])</f>
        <v>2</v>
      </c>
    </row>
    <row r="1476" spans="1:17" x14ac:dyDescent="0.25">
      <c r="A1476" t="s">
        <v>1494</v>
      </c>
      <c r="B1476" t="s">
        <v>17</v>
      </c>
      <c r="C1476" t="s">
        <v>18</v>
      </c>
      <c r="D1476" t="s">
        <v>19</v>
      </c>
      <c r="E1476" t="s">
        <v>30</v>
      </c>
      <c r="F1476" t="s">
        <v>31</v>
      </c>
      <c r="G1476" s="2">
        <v>72.78</v>
      </c>
      <c r="H1476" s="4">
        <v>10</v>
      </c>
      <c r="I1476" s="2">
        <v>36.39</v>
      </c>
      <c r="J1476" s="2">
        <v>764.19</v>
      </c>
      <c r="K1476" s="12">
        <v>43499</v>
      </c>
      <c r="L1476" s="5">
        <v>0.72499999999999998</v>
      </c>
      <c r="M1476" t="s">
        <v>28</v>
      </c>
      <c r="N1476" s="2">
        <v>727.8</v>
      </c>
      <c r="O1476" s="2">
        <v>36.39</v>
      </c>
      <c r="P1476" s="3">
        <v>7.3</v>
      </c>
      <c r="Q1476" s="4">
        <f>MONTH(Tabla1[[#This Row],[Fecha]])</f>
        <v>2</v>
      </c>
    </row>
    <row r="1477" spans="1:17" x14ac:dyDescent="0.25">
      <c r="A1477" t="s">
        <v>1495</v>
      </c>
      <c r="B1477" t="s">
        <v>24</v>
      </c>
      <c r="C1477" t="s">
        <v>25</v>
      </c>
      <c r="D1477" t="s">
        <v>26</v>
      </c>
      <c r="E1477" t="s">
        <v>20</v>
      </c>
      <c r="F1477" t="s">
        <v>45</v>
      </c>
      <c r="G1477" s="2">
        <v>60.41</v>
      </c>
      <c r="H1477" s="4">
        <v>8</v>
      </c>
      <c r="I1477" s="2">
        <v>24.164000000000001</v>
      </c>
      <c r="J1477" s="2">
        <v>507.44400000000002</v>
      </c>
      <c r="K1477" s="12">
        <v>43503</v>
      </c>
      <c r="L1477" s="5">
        <v>0.51597222222222217</v>
      </c>
      <c r="M1477" t="s">
        <v>22</v>
      </c>
      <c r="N1477" s="2">
        <v>483.28</v>
      </c>
      <c r="O1477" s="2">
        <v>24.164000000000001</v>
      </c>
      <c r="P1477" s="3">
        <v>9.6</v>
      </c>
      <c r="Q1477" s="4">
        <f>MONTH(Tabla1[[#This Row],[Fecha]])</f>
        <v>2</v>
      </c>
    </row>
    <row r="1478" spans="1:17" x14ac:dyDescent="0.25">
      <c r="A1478" t="s">
        <v>1496</v>
      </c>
      <c r="B1478" t="s">
        <v>41</v>
      </c>
      <c r="C1478" t="s">
        <v>42</v>
      </c>
      <c r="D1478" t="s">
        <v>26</v>
      </c>
      <c r="E1478" t="s">
        <v>30</v>
      </c>
      <c r="F1478" t="s">
        <v>43</v>
      </c>
      <c r="G1478" s="2">
        <v>72.39</v>
      </c>
      <c r="H1478" s="4">
        <v>2</v>
      </c>
      <c r="I1478" s="2">
        <v>7.2390000000000008</v>
      </c>
      <c r="J1478" s="2">
        <v>152.01900000000001</v>
      </c>
      <c r="K1478" s="12">
        <v>43478</v>
      </c>
      <c r="L1478" s="5">
        <v>0.82986111111111116</v>
      </c>
      <c r="M1478" t="s">
        <v>32</v>
      </c>
      <c r="N1478" s="2">
        <v>144.78</v>
      </c>
      <c r="O1478" s="2">
        <v>7.2389999999999999</v>
      </c>
      <c r="P1478" s="3">
        <v>8.1</v>
      </c>
      <c r="Q1478" s="4">
        <f>MONTH(Tabla1[[#This Row],[Fecha]])</f>
        <v>1</v>
      </c>
    </row>
    <row r="1479" spans="1:17" x14ac:dyDescent="0.25">
      <c r="A1479" t="s">
        <v>1497</v>
      </c>
      <c r="B1479" t="s">
        <v>41</v>
      </c>
      <c r="C1479" t="s">
        <v>42</v>
      </c>
      <c r="D1479" t="s">
        <v>19</v>
      </c>
      <c r="E1479" t="s">
        <v>20</v>
      </c>
      <c r="F1479" t="s">
        <v>45</v>
      </c>
      <c r="G1479" s="2">
        <v>72.040000000000006</v>
      </c>
      <c r="H1479" s="4">
        <v>2</v>
      </c>
      <c r="I1479" s="2">
        <v>7.2040000000000006</v>
      </c>
      <c r="J1479" s="2">
        <v>151.28399999999999</v>
      </c>
      <c r="K1479" s="12">
        <v>43500</v>
      </c>
      <c r="L1479" s="5">
        <v>0.81805555555555554</v>
      </c>
      <c r="M1479" t="s">
        <v>28</v>
      </c>
      <c r="N1479" s="2">
        <v>144.08000000000001</v>
      </c>
      <c r="O1479" s="2">
        <v>7.2039999999999997</v>
      </c>
      <c r="P1479" s="3">
        <v>9.5</v>
      </c>
      <c r="Q1479" s="4">
        <f>MONTH(Tabla1[[#This Row],[Fecha]])</f>
        <v>2</v>
      </c>
    </row>
    <row r="1480" spans="1:17" x14ac:dyDescent="0.25">
      <c r="A1480" t="s">
        <v>1498</v>
      </c>
      <c r="B1480" t="s">
        <v>17</v>
      </c>
      <c r="C1480" t="s">
        <v>18</v>
      </c>
      <c r="D1480" t="s">
        <v>19</v>
      </c>
      <c r="E1480" t="s">
        <v>30</v>
      </c>
      <c r="F1480" t="s">
        <v>27</v>
      </c>
      <c r="G1480" s="2">
        <v>20.89</v>
      </c>
      <c r="H1480" s="4">
        <v>2</v>
      </c>
      <c r="I1480" s="2">
        <v>2.089</v>
      </c>
      <c r="J1480" s="2">
        <v>43.869</v>
      </c>
      <c r="K1480" s="12">
        <v>43501</v>
      </c>
      <c r="L1480" s="5">
        <v>0.78125</v>
      </c>
      <c r="M1480" t="s">
        <v>28</v>
      </c>
      <c r="N1480" s="2">
        <v>41.78</v>
      </c>
      <c r="O1480" s="2">
        <v>2.089</v>
      </c>
      <c r="P1480" s="3">
        <v>9.8000000000000007</v>
      </c>
      <c r="Q1480" s="4">
        <f>MONTH(Tabla1[[#This Row],[Fecha]])</f>
        <v>2</v>
      </c>
    </row>
    <row r="1481" spans="1:17" x14ac:dyDescent="0.25">
      <c r="A1481" t="s">
        <v>1499</v>
      </c>
      <c r="B1481" t="s">
        <v>24</v>
      </c>
      <c r="C1481" t="s">
        <v>25</v>
      </c>
      <c r="D1481" t="s">
        <v>26</v>
      </c>
      <c r="E1481" t="s">
        <v>20</v>
      </c>
      <c r="F1481" t="s">
        <v>43</v>
      </c>
      <c r="G1481" s="2">
        <v>57.29</v>
      </c>
      <c r="H1481" s="4">
        <v>6</v>
      </c>
      <c r="I1481" s="2">
        <v>17.187000000000001</v>
      </c>
      <c r="J1481" s="2">
        <v>360.92700000000002</v>
      </c>
      <c r="K1481" s="12">
        <v>43545</v>
      </c>
      <c r="L1481" s="5">
        <v>0.71111111111111114</v>
      </c>
      <c r="M1481" t="s">
        <v>22</v>
      </c>
      <c r="N1481" s="2">
        <v>343.74</v>
      </c>
      <c r="O1481" s="2">
        <v>17.187000000000001</v>
      </c>
      <c r="P1481" s="3">
        <v>5.9</v>
      </c>
      <c r="Q1481" s="4">
        <f>MONTH(Tabla1[[#This Row],[Fecha]])</f>
        <v>3</v>
      </c>
    </row>
    <row r="1482" spans="1:17" x14ac:dyDescent="0.25">
      <c r="A1482" t="s">
        <v>1500</v>
      </c>
      <c r="B1482" t="s">
        <v>41</v>
      </c>
      <c r="C1482" t="s">
        <v>42</v>
      </c>
      <c r="D1482" t="s">
        <v>19</v>
      </c>
      <c r="E1482" t="s">
        <v>20</v>
      </c>
      <c r="F1482" t="s">
        <v>27</v>
      </c>
      <c r="G1482" s="2">
        <v>12.1</v>
      </c>
      <c r="H1482" s="4">
        <v>8</v>
      </c>
      <c r="I1482" s="2">
        <v>4.84</v>
      </c>
      <c r="J1482" s="2">
        <v>101.64</v>
      </c>
      <c r="K1482" s="12">
        <v>43484</v>
      </c>
      <c r="L1482" s="5">
        <v>0.4284722222222222</v>
      </c>
      <c r="M1482" t="s">
        <v>22</v>
      </c>
      <c r="N1482" s="2">
        <v>96.8</v>
      </c>
      <c r="O1482" s="2">
        <v>4.84</v>
      </c>
      <c r="P1482" s="3">
        <v>8.6</v>
      </c>
      <c r="Q1482" s="4">
        <f>MONTH(Tabla1[[#This Row],[Fecha]])</f>
        <v>1</v>
      </c>
    </row>
    <row r="1483" spans="1:17" x14ac:dyDescent="0.25">
      <c r="A1483" t="s">
        <v>1501</v>
      </c>
      <c r="B1483" t="s">
        <v>24</v>
      </c>
      <c r="C1483" t="s">
        <v>25</v>
      </c>
      <c r="D1483" t="s">
        <v>26</v>
      </c>
      <c r="E1483" t="s">
        <v>20</v>
      </c>
      <c r="F1483" t="s">
        <v>21</v>
      </c>
      <c r="G1483" s="2">
        <v>13.85</v>
      </c>
      <c r="H1483" s="4">
        <v>9</v>
      </c>
      <c r="I1483" s="2">
        <v>6.2324999999999999</v>
      </c>
      <c r="J1483" s="2">
        <v>130.88249999999999</v>
      </c>
      <c r="K1483" s="12">
        <v>43500</v>
      </c>
      <c r="L1483" s="5">
        <v>0.53472222222222221</v>
      </c>
      <c r="M1483" t="s">
        <v>22</v>
      </c>
      <c r="N1483" s="2">
        <v>124.65</v>
      </c>
      <c r="O1483" s="2">
        <v>6.2324999999999999</v>
      </c>
      <c r="P1483" s="3">
        <v>6</v>
      </c>
      <c r="Q1483" s="4">
        <f>MONTH(Tabla1[[#This Row],[Fecha]])</f>
        <v>2</v>
      </c>
    </row>
    <row r="1484" spans="1:17" x14ac:dyDescent="0.25">
      <c r="A1484" t="s">
        <v>1502</v>
      </c>
      <c r="B1484" t="s">
        <v>24</v>
      </c>
      <c r="C1484" t="s">
        <v>25</v>
      </c>
      <c r="D1484" t="s">
        <v>26</v>
      </c>
      <c r="E1484" t="s">
        <v>30</v>
      </c>
      <c r="F1484" t="s">
        <v>45</v>
      </c>
      <c r="G1484" s="2">
        <v>16.28</v>
      </c>
      <c r="H1484" s="4">
        <v>1</v>
      </c>
      <c r="I1484" s="2">
        <v>0.81400000000000006</v>
      </c>
      <c r="J1484" s="2">
        <v>17.094000000000001</v>
      </c>
      <c r="K1484" s="12">
        <v>43533</v>
      </c>
      <c r="L1484" s="5">
        <v>0.65</v>
      </c>
      <c r="M1484" t="s">
        <v>28</v>
      </c>
      <c r="N1484" s="2">
        <v>16.28</v>
      </c>
      <c r="O1484" s="2">
        <v>0.81399999999999995</v>
      </c>
      <c r="P1484" s="3">
        <v>5</v>
      </c>
      <c r="Q1484" s="4">
        <f>MONTH(Tabla1[[#This Row],[Fecha]])</f>
        <v>3</v>
      </c>
    </row>
    <row r="1485" spans="1:17" x14ac:dyDescent="0.25">
      <c r="A1485" t="s">
        <v>1503</v>
      </c>
      <c r="B1485" t="s">
        <v>41</v>
      </c>
      <c r="C1485" t="s">
        <v>42</v>
      </c>
      <c r="D1485" t="s">
        <v>19</v>
      </c>
      <c r="E1485" t="s">
        <v>20</v>
      </c>
      <c r="F1485" t="s">
        <v>35</v>
      </c>
      <c r="G1485" s="2">
        <v>16.489999999999998</v>
      </c>
      <c r="H1485" s="4">
        <v>2</v>
      </c>
      <c r="I1485" s="2">
        <v>1.649</v>
      </c>
      <c r="J1485" s="2">
        <v>34.628999999999998</v>
      </c>
      <c r="K1485" s="12">
        <v>43501</v>
      </c>
      <c r="L1485" s="5">
        <v>0.48055555555555557</v>
      </c>
      <c r="M1485" t="s">
        <v>22</v>
      </c>
      <c r="N1485" s="2">
        <v>32.979999999999997</v>
      </c>
      <c r="O1485" s="2">
        <v>1.649</v>
      </c>
      <c r="P1485" s="3">
        <v>4.5999999999999996</v>
      </c>
      <c r="Q1485" s="4">
        <f>MONTH(Tabla1[[#This Row],[Fecha]])</f>
        <v>2</v>
      </c>
    </row>
    <row r="1486" spans="1:17" x14ac:dyDescent="0.25">
      <c r="A1486" t="s">
        <v>1504</v>
      </c>
      <c r="B1486" t="s">
        <v>41</v>
      </c>
      <c r="C1486" t="s">
        <v>42</v>
      </c>
      <c r="D1486" t="s">
        <v>26</v>
      </c>
      <c r="E1486" t="s">
        <v>20</v>
      </c>
      <c r="F1486" t="s">
        <v>45</v>
      </c>
      <c r="G1486" s="2">
        <v>36.51</v>
      </c>
      <c r="H1486" s="4">
        <v>9</v>
      </c>
      <c r="I1486" s="2">
        <v>16.429500000000001</v>
      </c>
      <c r="J1486" s="2">
        <v>345.01949999999999</v>
      </c>
      <c r="K1486" s="12">
        <v>43512</v>
      </c>
      <c r="L1486" s="5">
        <v>0.45277777777777778</v>
      </c>
      <c r="M1486" t="s">
        <v>28</v>
      </c>
      <c r="N1486" s="2">
        <v>328.59</v>
      </c>
      <c r="O1486" s="2">
        <v>16.429500000000001</v>
      </c>
      <c r="P1486" s="3">
        <v>4.2</v>
      </c>
      <c r="Q1486" s="4">
        <f>MONTH(Tabla1[[#This Row],[Fecha]])</f>
        <v>2</v>
      </c>
    </row>
    <row r="1487" spans="1:17" x14ac:dyDescent="0.25">
      <c r="A1487" t="s">
        <v>1505</v>
      </c>
      <c r="B1487" t="s">
        <v>17</v>
      </c>
      <c r="C1487" t="s">
        <v>18</v>
      </c>
      <c r="D1487" t="s">
        <v>26</v>
      </c>
      <c r="E1487" t="s">
        <v>20</v>
      </c>
      <c r="F1487" t="s">
        <v>27</v>
      </c>
      <c r="G1487" s="2">
        <v>50.23</v>
      </c>
      <c r="H1487" s="4">
        <v>4</v>
      </c>
      <c r="I1487" s="2">
        <v>10.045999999999999</v>
      </c>
      <c r="J1487" s="2">
        <v>210.96600000000001</v>
      </c>
      <c r="K1487" s="12">
        <v>43473</v>
      </c>
      <c r="L1487" s="5">
        <v>0.71666666666666667</v>
      </c>
      <c r="M1487" t="s">
        <v>28</v>
      </c>
      <c r="N1487" s="2">
        <v>200.92</v>
      </c>
      <c r="O1487" s="2">
        <v>10.045999999999999</v>
      </c>
      <c r="P1487" s="3">
        <v>9</v>
      </c>
      <c r="Q1487" s="4">
        <f>MONTH(Tabla1[[#This Row],[Fecha]])</f>
        <v>1</v>
      </c>
    </row>
    <row r="1488" spans="1:17" x14ac:dyDescent="0.25">
      <c r="A1488" t="s">
        <v>1506</v>
      </c>
      <c r="B1488" t="s">
        <v>24</v>
      </c>
      <c r="C1488" t="s">
        <v>25</v>
      </c>
      <c r="D1488" t="s">
        <v>19</v>
      </c>
      <c r="E1488" t="s">
        <v>30</v>
      </c>
      <c r="F1488" t="s">
        <v>43</v>
      </c>
      <c r="G1488" s="2">
        <v>24.31</v>
      </c>
      <c r="H1488" s="4">
        <v>3</v>
      </c>
      <c r="I1488" s="2">
        <v>3.6464999999999996</v>
      </c>
      <c r="J1488" s="2">
        <v>76.576499999999996</v>
      </c>
      <c r="K1488" s="12">
        <v>43473</v>
      </c>
      <c r="L1488" s="5">
        <v>0.79791666666666661</v>
      </c>
      <c r="M1488" t="s">
        <v>32</v>
      </c>
      <c r="N1488" s="2">
        <v>72.930000000000007</v>
      </c>
      <c r="O1488" s="2">
        <v>3.6465000000000001</v>
      </c>
      <c r="P1488" s="3">
        <v>4.3</v>
      </c>
      <c r="Q1488" s="4">
        <f>MONTH(Tabla1[[#This Row],[Fecha]])</f>
        <v>1</v>
      </c>
    </row>
    <row r="1489" spans="1:17" x14ac:dyDescent="0.25">
      <c r="A1489" t="s">
        <v>1507</v>
      </c>
      <c r="B1489" t="s">
        <v>24</v>
      </c>
      <c r="C1489" t="s">
        <v>25</v>
      </c>
      <c r="D1489" t="s">
        <v>26</v>
      </c>
      <c r="E1489" t="s">
        <v>20</v>
      </c>
      <c r="F1489" t="s">
        <v>27</v>
      </c>
      <c r="G1489" s="2">
        <v>56.13</v>
      </c>
      <c r="H1489" s="4">
        <v>4</v>
      </c>
      <c r="I1489" s="2">
        <v>11.226000000000001</v>
      </c>
      <c r="J1489" s="2">
        <v>235.74600000000001</v>
      </c>
      <c r="K1489" s="12">
        <v>43484</v>
      </c>
      <c r="L1489" s="5">
        <v>0.48819444444444443</v>
      </c>
      <c r="M1489" t="s">
        <v>22</v>
      </c>
      <c r="N1489" s="2">
        <v>224.52</v>
      </c>
      <c r="O1489" s="2">
        <v>11.226000000000001</v>
      </c>
      <c r="P1489" s="3">
        <v>8.6</v>
      </c>
      <c r="Q1489" s="4">
        <f>MONTH(Tabla1[[#This Row],[Fecha]])</f>
        <v>1</v>
      </c>
    </row>
    <row r="1490" spans="1:17" x14ac:dyDescent="0.25">
      <c r="A1490" t="s">
        <v>1508</v>
      </c>
      <c r="B1490" t="s">
        <v>24</v>
      </c>
      <c r="C1490" t="s">
        <v>25</v>
      </c>
      <c r="D1490" t="s">
        <v>26</v>
      </c>
      <c r="E1490" t="s">
        <v>30</v>
      </c>
      <c r="F1490" t="s">
        <v>43</v>
      </c>
      <c r="G1490" s="2">
        <v>21.58</v>
      </c>
      <c r="H1490" s="4">
        <v>1</v>
      </c>
      <c r="I1490" s="2">
        <v>1.079</v>
      </c>
      <c r="J1490" s="2">
        <v>22.658999999999999</v>
      </c>
      <c r="K1490" s="12">
        <v>43505</v>
      </c>
      <c r="L1490" s="5">
        <v>0.41805555555555557</v>
      </c>
      <c r="M1490" t="s">
        <v>22</v>
      </c>
      <c r="N1490" s="2">
        <v>21.58</v>
      </c>
      <c r="O1490" s="2">
        <v>1.079</v>
      </c>
      <c r="P1490" s="3">
        <v>7.2</v>
      </c>
      <c r="Q1490" s="4">
        <f>MONTH(Tabla1[[#This Row],[Fecha]])</f>
        <v>2</v>
      </c>
    </row>
    <row r="1491" spans="1:17" x14ac:dyDescent="0.25">
      <c r="A1491" t="s">
        <v>1509</v>
      </c>
      <c r="B1491" t="s">
        <v>17</v>
      </c>
      <c r="C1491" t="s">
        <v>18</v>
      </c>
      <c r="D1491" t="s">
        <v>26</v>
      </c>
      <c r="E1491" t="s">
        <v>30</v>
      </c>
      <c r="F1491" t="s">
        <v>35</v>
      </c>
      <c r="G1491" s="2">
        <v>64.59</v>
      </c>
      <c r="H1491" s="4">
        <v>4</v>
      </c>
      <c r="I1491" s="2">
        <v>12.918000000000001</v>
      </c>
      <c r="J1491" s="2">
        <v>271.27800000000002</v>
      </c>
      <c r="K1491" s="12">
        <v>43471</v>
      </c>
      <c r="L1491" s="5">
        <v>0.56597222222222221</v>
      </c>
      <c r="M1491" t="s">
        <v>22</v>
      </c>
      <c r="N1491" s="2">
        <v>258.36</v>
      </c>
      <c r="O1491" s="2">
        <v>12.917999999999999</v>
      </c>
      <c r="P1491" s="3">
        <v>9.3000000000000007</v>
      </c>
      <c r="Q1491" s="4">
        <f>MONTH(Tabla1[[#This Row],[Fecha]])</f>
        <v>1</v>
      </c>
    </row>
    <row r="1492" spans="1:17" x14ac:dyDescent="0.25">
      <c r="A1492" t="s">
        <v>1510</v>
      </c>
      <c r="B1492" t="s">
        <v>24</v>
      </c>
      <c r="C1492" t="s">
        <v>25</v>
      </c>
      <c r="D1492" t="s">
        <v>19</v>
      </c>
      <c r="E1492" t="s">
        <v>20</v>
      </c>
      <c r="F1492" t="s">
        <v>31</v>
      </c>
      <c r="G1492" s="2">
        <v>89.25</v>
      </c>
      <c r="H1492" s="4">
        <v>8</v>
      </c>
      <c r="I1492" s="2">
        <v>35.700000000000003</v>
      </c>
      <c r="J1492" s="2">
        <v>749.7</v>
      </c>
      <c r="K1492" s="12">
        <v>43485</v>
      </c>
      <c r="L1492" s="5">
        <v>0.42569444444444443</v>
      </c>
      <c r="M1492" t="s">
        <v>28</v>
      </c>
      <c r="N1492" s="2">
        <v>714</v>
      </c>
      <c r="O1492" s="2">
        <v>35.700000000000003</v>
      </c>
      <c r="P1492" s="3">
        <v>4.7</v>
      </c>
      <c r="Q1492" s="4">
        <f>MONTH(Tabla1[[#This Row],[Fecha]])</f>
        <v>1</v>
      </c>
    </row>
    <row r="1493" spans="1:17" x14ac:dyDescent="0.25">
      <c r="A1493" t="s">
        <v>1511</v>
      </c>
      <c r="B1493" t="s">
        <v>17</v>
      </c>
      <c r="C1493" t="s">
        <v>18</v>
      </c>
      <c r="D1493" t="s">
        <v>19</v>
      </c>
      <c r="E1493" t="s">
        <v>20</v>
      </c>
      <c r="F1493" t="s">
        <v>21</v>
      </c>
      <c r="G1493" s="2">
        <v>95.95</v>
      </c>
      <c r="H1493" s="4">
        <v>5</v>
      </c>
      <c r="I1493" s="2">
        <v>23.987500000000001</v>
      </c>
      <c r="J1493" s="2">
        <v>503.73750000000001</v>
      </c>
      <c r="K1493" s="12">
        <v>43488</v>
      </c>
      <c r="L1493" s="5">
        <v>0.59791666666666665</v>
      </c>
      <c r="M1493" t="s">
        <v>22</v>
      </c>
      <c r="N1493" s="2">
        <v>479.75</v>
      </c>
      <c r="O1493" s="2">
        <v>23.987500000000001</v>
      </c>
      <c r="P1493" s="3">
        <v>8.8000000000000007</v>
      </c>
      <c r="Q1493" s="4">
        <f>MONTH(Tabla1[[#This Row],[Fecha]])</f>
        <v>1</v>
      </c>
    </row>
    <row r="1494" spans="1:17" x14ac:dyDescent="0.25">
      <c r="A1494" t="s">
        <v>1512</v>
      </c>
      <c r="B1494" t="s">
        <v>41</v>
      </c>
      <c r="C1494" t="s">
        <v>42</v>
      </c>
      <c r="D1494" t="s">
        <v>19</v>
      </c>
      <c r="E1494" t="s">
        <v>30</v>
      </c>
      <c r="F1494" t="s">
        <v>35</v>
      </c>
      <c r="G1494" s="2">
        <v>96.8</v>
      </c>
      <c r="H1494" s="4">
        <v>3</v>
      </c>
      <c r="I1494" s="2">
        <v>14.52</v>
      </c>
      <c r="J1494" s="2">
        <v>304.92</v>
      </c>
      <c r="K1494" s="12">
        <v>43539</v>
      </c>
      <c r="L1494" s="5">
        <v>0.54513888888888895</v>
      </c>
      <c r="M1494" t="s">
        <v>28</v>
      </c>
      <c r="N1494" s="2">
        <v>290.39999999999998</v>
      </c>
      <c r="O1494" s="2">
        <v>14.52</v>
      </c>
      <c r="P1494" s="3">
        <v>5.3</v>
      </c>
      <c r="Q1494" s="4">
        <f>MONTH(Tabla1[[#This Row],[Fecha]])</f>
        <v>3</v>
      </c>
    </row>
    <row r="1495" spans="1:17" x14ac:dyDescent="0.25">
      <c r="A1495" t="s">
        <v>1513</v>
      </c>
      <c r="B1495" t="s">
        <v>24</v>
      </c>
      <c r="C1495" t="s">
        <v>25</v>
      </c>
      <c r="D1495" t="s">
        <v>26</v>
      </c>
      <c r="E1495" t="s">
        <v>30</v>
      </c>
      <c r="F1495" t="s">
        <v>31</v>
      </c>
      <c r="G1495" s="2">
        <v>95.58</v>
      </c>
      <c r="H1495" s="4">
        <v>10</v>
      </c>
      <c r="I1495" s="2">
        <v>47.79</v>
      </c>
      <c r="J1495" s="2">
        <v>1003.59</v>
      </c>
      <c r="K1495" s="12">
        <v>43481</v>
      </c>
      <c r="L1495" s="5">
        <v>0.56388888888888888</v>
      </c>
      <c r="M1495" t="s">
        <v>28</v>
      </c>
      <c r="N1495" s="2">
        <v>955.8</v>
      </c>
      <c r="O1495" s="2">
        <v>47.79</v>
      </c>
      <c r="P1495" s="3">
        <v>4.8</v>
      </c>
      <c r="Q1495" s="4">
        <f>MONTH(Tabla1[[#This Row],[Fecha]])</f>
        <v>1</v>
      </c>
    </row>
    <row r="1496" spans="1:17" x14ac:dyDescent="0.25">
      <c r="A1496" t="s">
        <v>1514</v>
      </c>
      <c r="B1496" t="s">
        <v>41</v>
      </c>
      <c r="C1496" t="s">
        <v>42</v>
      </c>
      <c r="D1496" t="s">
        <v>26</v>
      </c>
      <c r="E1496" t="s">
        <v>30</v>
      </c>
      <c r="F1496" t="s">
        <v>21</v>
      </c>
      <c r="G1496" s="2">
        <v>66.680000000000007</v>
      </c>
      <c r="H1496" s="4">
        <v>5</v>
      </c>
      <c r="I1496" s="2">
        <v>16.670000000000002</v>
      </c>
      <c r="J1496" s="2">
        <v>350.07</v>
      </c>
      <c r="K1496" s="12">
        <v>43516</v>
      </c>
      <c r="L1496" s="5">
        <v>0.75069444444444444</v>
      </c>
      <c r="M1496" t="s">
        <v>28</v>
      </c>
      <c r="N1496" s="2">
        <v>333.4</v>
      </c>
      <c r="O1496" s="2">
        <v>16.670000000000002</v>
      </c>
      <c r="P1496" s="3">
        <v>7.6</v>
      </c>
      <c r="Q1496" s="4">
        <f>MONTH(Tabla1[[#This Row],[Fecha]])</f>
        <v>2</v>
      </c>
    </row>
    <row r="1497" spans="1:17" x14ac:dyDescent="0.25">
      <c r="A1497" t="s">
        <v>1515</v>
      </c>
      <c r="B1497" t="s">
        <v>17</v>
      </c>
      <c r="C1497" t="s">
        <v>18</v>
      </c>
      <c r="D1497" t="s">
        <v>19</v>
      </c>
      <c r="E1497" t="s">
        <v>30</v>
      </c>
      <c r="F1497" t="s">
        <v>27</v>
      </c>
      <c r="G1497" s="2">
        <v>11.94</v>
      </c>
      <c r="H1497" s="4">
        <v>3</v>
      </c>
      <c r="I1497" s="2">
        <v>1.7910000000000001</v>
      </c>
      <c r="J1497" s="2">
        <v>37.610999999999997</v>
      </c>
      <c r="K1497" s="12">
        <v>43484</v>
      </c>
      <c r="L1497" s="5">
        <v>0.53263888888888888</v>
      </c>
      <c r="M1497" t="s">
        <v>32</v>
      </c>
      <c r="N1497" s="2">
        <v>35.82</v>
      </c>
      <c r="O1497" s="2">
        <v>1.7909999999999999</v>
      </c>
      <c r="P1497" s="3">
        <v>8.1</v>
      </c>
      <c r="Q1497" s="4">
        <f>MONTH(Tabla1[[#This Row],[Fecha]])</f>
        <v>1</v>
      </c>
    </row>
    <row r="1498" spans="1:17" x14ac:dyDescent="0.25">
      <c r="A1498" t="s">
        <v>1516</v>
      </c>
      <c r="B1498" t="s">
        <v>17</v>
      </c>
      <c r="C1498" t="s">
        <v>18</v>
      </c>
      <c r="D1498" t="s">
        <v>19</v>
      </c>
      <c r="E1498" t="s">
        <v>30</v>
      </c>
      <c r="F1498" t="s">
        <v>43</v>
      </c>
      <c r="G1498" s="2">
        <v>48.5</v>
      </c>
      <c r="H1498" s="4">
        <v>6</v>
      </c>
      <c r="I1498" s="2">
        <v>14.55</v>
      </c>
      <c r="J1498" s="2">
        <v>305.55</v>
      </c>
      <c r="K1498" s="12">
        <v>43476</v>
      </c>
      <c r="L1498" s="5">
        <v>0.58124999999999993</v>
      </c>
      <c r="M1498" t="s">
        <v>22</v>
      </c>
      <c r="N1498" s="2">
        <v>291</v>
      </c>
      <c r="O1498" s="2">
        <v>14.55</v>
      </c>
      <c r="P1498" s="3">
        <v>9.4</v>
      </c>
      <c r="Q1498" s="4">
        <f>MONTH(Tabla1[[#This Row],[Fecha]])</f>
        <v>1</v>
      </c>
    </row>
    <row r="1499" spans="1:17" x14ac:dyDescent="0.25">
      <c r="A1499" t="s">
        <v>1517</v>
      </c>
      <c r="B1499" t="s">
        <v>41</v>
      </c>
      <c r="C1499" t="s">
        <v>42</v>
      </c>
      <c r="D1499" t="s">
        <v>19</v>
      </c>
      <c r="E1499" t="s">
        <v>20</v>
      </c>
      <c r="F1499" t="s">
        <v>35</v>
      </c>
      <c r="G1499" s="2">
        <v>64.08</v>
      </c>
      <c r="H1499" s="4">
        <v>7</v>
      </c>
      <c r="I1499" s="2">
        <v>22.428000000000001</v>
      </c>
      <c r="J1499" s="2">
        <v>470.988</v>
      </c>
      <c r="K1499" s="12">
        <v>43515</v>
      </c>
      <c r="L1499" s="5">
        <v>0.81180555555555556</v>
      </c>
      <c r="M1499" t="s">
        <v>32</v>
      </c>
      <c r="N1499" s="2">
        <v>448.56</v>
      </c>
      <c r="O1499" s="2">
        <v>22.428000000000001</v>
      </c>
      <c r="P1499" s="3">
        <v>7.3</v>
      </c>
      <c r="Q1499" s="4">
        <f>MONTH(Tabla1[[#This Row],[Fecha]])</f>
        <v>2</v>
      </c>
    </row>
    <row r="1500" spans="1:17" x14ac:dyDescent="0.25">
      <c r="A1500" t="s">
        <v>1518</v>
      </c>
      <c r="B1500" t="s">
        <v>24</v>
      </c>
      <c r="C1500" t="s">
        <v>25</v>
      </c>
      <c r="D1500" t="s">
        <v>19</v>
      </c>
      <c r="E1500" t="s">
        <v>20</v>
      </c>
      <c r="F1500" t="s">
        <v>21</v>
      </c>
      <c r="G1500" s="2">
        <v>68.599999999999994</v>
      </c>
      <c r="H1500" s="4">
        <v>10</v>
      </c>
      <c r="I1500" s="2">
        <v>34.300000000000004</v>
      </c>
      <c r="J1500" s="2">
        <v>720.3</v>
      </c>
      <c r="K1500" s="12">
        <v>43501</v>
      </c>
      <c r="L1500" s="5">
        <v>0.83124999999999993</v>
      </c>
      <c r="M1500" t="s">
        <v>28</v>
      </c>
      <c r="N1500" s="2">
        <v>686</v>
      </c>
      <c r="O1500" s="2">
        <v>34.299999999999997</v>
      </c>
      <c r="P1500" s="3">
        <v>9.1</v>
      </c>
      <c r="Q1500" s="4">
        <f>MONTH(Tabla1[[#This Row],[Fecha]])</f>
        <v>2</v>
      </c>
    </row>
    <row r="1501" spans="1:17" x14ac:dyDescent="0.25">
      <c r="A1501" t="s">
        <v>1519</v>
      </c>
      <c r="B1501" t="s">
        <v>24</v>
      </c>
      <c r="C1501" t="s">
        <v>25</v>
      </c>
      <c r="D1501" t="s">
        <v>19</v>
      </c>
      <c r="E1501" t="s">
        <v>30</v>
      </c>
      <c r="F1501" t="s">
        <v>27</v>
      </c>
      <c r="G1501" s="2">
        <v>81.97</v>
      </c>
      <c r="H1501" s="4">
        <v>10</v>
      </c>
      <c r="I1501" s="2">
        <v>40.985000000000007</v>
      </c>
      <c r="J1501" s="2">
        <v>860.68499999999995</v>
      </c>
      <c r="K1501" s="12">
        <v>43527</v>
      </c>
      <c r="L1501" s="5">
        <v>0.60416666666666663</v>
      </c>
      <c r="M1501" t="s">
        <v>28</v>
      </c>
      <c r="N1501" s="2">
        <v>819.7</v>
      </c>
      <c r="O1501" s="2">
        <v>40.984999999999999</v>
      </c>
      <c r="P1501" s="3">
        <v>9.1999999999999993</v>
      </c>
      <c r="Q1501" s="4">
        <f>MONTH(Tabla1[[#This Row],[Fecha]])</f>
        <v>3</v>
      </c>
    </row>
    <row r="1502" spans="1:17" x14ac:dyDescent="0.25">
      <c r="A1502" t="s">
        <v>1520</v>
      </c>
      <c r="B1502" t="s">
        <v>24</v>
      </c>
      <c r="C1502" t="s">
        <v>25</v>
      </c>
      <c r="D1502" t="s">
        <v>26</v>
      </c>
      <c r="E1502" t="s">
        <v>20</v>
      </c>
      <c r="F1502" t="s">
        <v>45</v>
      </c>
      <c r="G1502" s="2">
        <v>49.32</v>
      </c>
      <c r="H1502" s="4">
        <v>6</v>
      </c>
      <c r="I1502" s="2">
        <v>14.796000000000001</v>
      </c>
      <c r="J1502" s="2">
        <v>310.71600000000001</v>
      </c>
      <c r="K1502" s="12">
        <v>43474</v>
      </c>
      <c r="L1502" s="5">
        <v>0.57361111111111118</v>
      </c>
      <c r="M1502" t="s">
        <v>22</v>
      </c>
      <c r="N1502" s="2">
        <v>295.92</v>
      </c>
      <c r="O1502" s="2">
        <v>14.795999999999999</v>
      </c>
      <c r="P1502" s="3">
        <v>7.1</v>
      </c>
      <c r="Q1502" s="4">
        <f>MONTH(Tabla1[[#This Row],[Fecha]])</f>
        <v>1</v>
      </c>
    </row>
    <row r="1503" spans="1:17" x14ac:dyDescent="0.25">
      <c r="A1503" t="s">
        <v>1521</v>
      </c>
      <c r="B1503" t="s">
        <v>41</v>
      </c>
      <c r="C1503" t="s">
        <v>42</v>
      </c>
      <c r="D1503" t="s">
        <v>26</v>
      </c>
      <c r="E1503" t="s">
        <v>30</v>
      </c>
      <c r="F1503" t="s">
        <v>43</v>
      </c>
      <c r="G1503" s="2">
        <v>18.22</v>
      </c>
      <c r="H1503" s="4">
        <v>7</v>
      </c>
      <c r="I1503" s="2">
        <v>6.3769999999999998</v>
      </c>
      <c r="J1503" s="2">
        <v>133.917</v>
      </c>
      <c r="K1503" s="12">
        <v>43534</v>
      </c>
      <c r="L1503" s="5">
        <v>0.58611111111111114</v>
      </c>
      <c r="M1503" t="s">
        <v>32</v>
      </c>
      <c r="N1503" s="2">
        <v>127.54</v>
      </c>
      <c r="O1503" s="2">
        <v>6.3769999999999998</v>
      </c>
      <c r="P1503" s="3">
        <v>6.6</v>
      </c>
      <c r="Q1503" s="4">
        <f>MONTH(Tabla1[[#This Row],[Fecha]])</f>
        <v>3</v>
      </c>
    </row>
    <row r="1504" spans="1:17" x14ac:dyDescent="0.25">
      <c r="A1504" t="s">
        <v>1522</v>
      </c>
      <c r="B1504" t="s">
        <v>17</v>
      </c>
      <c r="C1504" t="s">
        <v>18</v>
      </c>
      <c r="D1504" t="s">
        <v>26</v>
      </c>
      <c r="E1504" t="s">
        <v>20</v>
      </c>
      <c r="F1504" t="s">
        <v>45</v>
      </c>
      <c r="G1504" s="2">
        <v>81.91</v>
      </c>
      <c r="H1504" s="4">
        <v>2</v>
      </c>
      <c r="I1504" s="2">
        <v>8.1910000000000007</v>
      </c>
      <c r="J1504" s="2">
        <v>172.011</v>
      </c>
      <c r="K1504" s="12">
        <v>43529</v>
      </c>
      <c r="L1504" s="5">
        <v>0.73819444444444438</v>
      </c>
      <c r="M1504" t="s">
        <v>28</v>
      </c>
      <c r="N1504" s="2">
        <v>163.82</v>
      </c>
      <c r="O1504" s="2">
        <v>8.1910000000000007</v>
      </c>
      <c r="P1504" s="3">
        <v>7.8</v>
      </c>
      <c r="Q1504" s="4">
        <f>MONTH(Tabla1[[#This Row],[Fecha]])</f>
        <v>3</v>
      </c>
    </row>
    <row r="1505" spans="1:17" x14ac:dyDescent="0.25">
      <c r="A1505" t="s">
        <v>1523</v>
      </c>
      <c r="B1505" t="s">
        <v>24</v>
      </c>
      <c r="C1505" t="s">
        <v>25</v>
      </c>
      <c r="D1505" t="s">
        <v>19</v>
      </c>
      <c r="E1505" t="s">
        <v>20</v>
      </c>
      <c r="F1505" t="s">
        <v>43</v>
      </c>
      <c r="G1505" s="2">
        <v>68.540000000000006</v>
      </c>
      <c r="H1505" s="4">
        <v>8</v>
      </c>
      <c r="I1505" s="2">
        <v>27.416000000000004</v>
      </c>
      <c r="J1505" s="2">
        <v>575.73599999999999</v>
      </c>
      <c r="K1505" s="12">
        <v>43473</v>
      </c>
      <c r="L1505" s="5">
        <v>0.6645833333333333</v>
      </c>
      <c r="M1505" t="s">
        <v>22</v>
      </c>
      <c r="N1505" s="2">
        <v>548.32000000000005</v>
      </c>
      <c r="O1505" s="2">
        <v>27.416</v>
      </c>
      <c r="P1505" s="3">
        <v>8.5</v>
      </c>
      <c r="Q1505" s="4">
        <f>MONTH(Tabla1[[#This Row],[Fecha]])</f>
        <v>1</v>
      </c>
    </row>
    <row r="1506" spans="1:17" x14ac:dyDescent="0.25">
      <c r="A1506" t="s">
        <v>1524</v>
      </c>
      <c r="B1506" t="s">
        <v>41</v>
      </c>
      <c r="C1506" t="s">
        <v>42</v>
      </c>
      <c r="D1506" t="s">
        <v>26</v>
      </c>
      <c r="E1506" t="s">
        <v>30</v>
      </c>
      <c r="F1506" t="s">
        <v>21</v>
      </c>
      <c r="G1506" s="2">
        <v>69.510000000000005</v>
      </c>
      <c r="H1506" s="4">
        <v>2</v>
      </c>
      <c r="I1506" s="2">
        <v>6.9510000000000005</v>
      </c>
      <c r="J1506" s="2">
        <v>145.971</v>
      </c>
      <c r="K1506" s="12">
        <v>43525</v>
      </c>
      <c r="L1506" s="5">
        <v>0.51041666666666663</v>
      </c>
      <c r="M1506" t="s">
        <v>22</v>
      </c>
      <c r="N1506" s="2">
        <v>139.02000000000001</v>
      </c>
      <c r="O1506" s="2">
        <v>6.9509999999999996</v>
      </c>
      <c r="P1506" s="3">
        <v>8.1</v>
      </c>
      <c r="Q1506" s="4">
        <f>MONTH(Tabla1[[#This Row],[Fecha]])</f>
        <v>3</v>
      </c>
    </row>
    <row r="1507" spans="1:17" x14ac:dyDescent="0.25">
      <c r="A1507" t="s">
        <v>1525</v>
      </c>
      <c r="B1507" t="s">
        <v>17</v>
      </c>
      <c r="C1507" t="s">
        <v>18</v>
      </c>
      <c r="D1507" t="s">
        <v>19</v>
      </c>
      <c r="E1507" t="s">
        <v>30</v>
      </c>
      <c r="F1507" t="s">
        <v>35</v>
      </c>
      <c r="G1507" s="2">
        <v>15.81</v>
      </c>
      <c r="H1507" s="4">
        <v>10</v>
      </c>
      <c r="I1507" s="2">
        <v>7.9050000000000002</v>
      </c>
      <c r="J1507" s="2">
        <v>166.005</v>
      </c>
      <c r="K1507" s="12">
        <v>43530</v>
      </c>
      <c r="L1507" s="5">
        <v>0.51874999999999993</v>
      </c>
      <c r="M1507" t="s">
        <v>32</v>
      </c>
      <c r="N1507" s="2">
        <v>158.1</v>
      </c>
      <c r="O1507" s="2">
        <v>7.9050000000000002</v>
      </c>
      <c r="P1507" s="3">
        <v>8.6</v>
      </c>
      <c r="Q1507" s="4">
        <f>MONTH(Tabla1[[#This Row],[Fecha]])</f>
        <v>3</v>
      </c>
    </row>
    <row r="1508" spans="1:17" x14ac:dyDescent="0.25">
      <c r="A1508" t="s">
        <v>1526</v>
      </c>
      <c r="B1508" t="s">
        <v>41</v>
      </c>
      <c r="C1508" t="s">
        <v>42</v>
      </c>
      <c r="D1508" t="s">
        <v>19</v>
      </c>
      <c r="E1508" t="s">
        <v>20</v>
      </c>
      <c r="F1508" t="s">
        <v>31</v>
      </c>
      <c r="G1508" s="2">
        <v>35.380000000000003</v>
      </c>
      <c r="H1508" s="4">
        <v>9</v>
      </c>
      <c r="I1508" s="2">
        <v>15.921000000000001</v>
      </c>
      <c r="J1508" s="2">
        <v>334.34100000000001</v>
      </c>
      <c r="K1508" s="12">
        <v>43470</v>
      </c>
      <c r="L1508" s="5">
        <v>0.82638888888888884</v>
      </c>
      <c r="M1508" t="s">
        <v>32</v>
      </c>
      <c r="N1508" s="2">
        <v>318.42</v>
      </c>
      <c r="O1508" s="2">
        <v>15.920999999999999</v>
      </c>
      <c r="P1508" s="3">
        <v>9.6</v>
      </c>
      <c r="Q1508" s="4">
        <f>MONTH(Tabla1[[#This Row],[Fecha]])</f>
        <v>1</v>
      </c>
    </row>
    <row r="1509" spans="1:17" x14ac:dyDescent="0.25">
      <c r="A1509" t="s">
        <v>1527</v>
      </c>
      <c r="B1509" t="s">
        <v>24</v>
      </c>
      <c r="C1509" t="s">
        <v>25</v>
      </c>
      <c r="D1509" t="s">
        <v>19</v>
      </c>
      <c r="E1509" t="s">
        <v>20</v>
      </c>
      <c r="F1509" t="s">
        <v>21</v>
      </c>
      <c r="G1509" s="2">
        <v>10.16</v>
      </c>
      <c r="H1509" s="4">
        <v>5</v>
      </c>
      <c r="I1509" s="2">
        <v>2.54</v>
      </c>
      <c r="J1509" s="2">
        <v>53.34</v>
      </c>
      <c r="K1509" s="12">
        <v>43520</v>
      </c>
      <c r="L1509" s="5">
        <v>0.54722222222222217</v>
      </c>
      <c r="M1509" t="s">
        <v>22</v>
      </c>
      <c r="N1509" s="2">
        <v>50.8</v>
      </c>
      <c r="O1509" s="2">
        <v>2.54</v>
      </c>
      <c r="P1509" s="3">
        <v>4.0999999999999996</v>
      </c>
      <c r="Q1509" s="4">
        <f>MONTH(Tabla1[[#This Row],[Fecha]])</f>
        <v>2</v>
      </c>
    </row>
    <row r="1510" spans="1:17" x14ac:dyDescent="0.25">
      <c r="A1510" t="s">
        <v>1528</v>
      </c>
      <c r="B1510" t="s">
        <v>24</v>
      </c>
      <c r="C1510" t="s">
        <v>25</v>
      </c>
      <c r="D1510" t="s">
        <v>19</v>
      </c>
      <c r="E1510" t="s">
        <v>20</v>
      </c>
      <c r="F1510" t="s">
        <v>35</v>
      </c>
      <c r="G1510" s="2">
        <v>67.989999999999995</v>
      </c>
      <c r="H1510" s="4">
        <v>7</v>
      </c>
      <c r="I1510" s="2">
        <v>23.796499999999998</v>
      </c>
      <c r="J1510" s="2">
        <v>499.72649999999999</v>
      </c>
      <c r="K1510" s="12">
        <v>43513</v>
      </c>
      <c r="L1510" s="5">
        <v>0.70138888888888884</v>
      </c>
      <c r="M1510" t="s">
        <v>22</v>
      </c>
      <c r="N1510" s="2">
        <v>475.93</v>
      </c>
      <c r="O1510" s="2">
        <v>23.796500000000002</v>
      </c>
      <c r="P1510" s="3">
        <v>5.7</v>
      </c>
      <c r="Q1510" s="4">
        <f>MONTH(Tabla1[[#This Row],[Fecha]])</f>
        <v>2</v>
      </c>
    </row>
    <row r="1511" spans="1:17" x14ac:dyDescent="0.25">
      <c r="A1511" t="s">
        <v>1529</v>
      </c>
      <c r="B1511" t="s">
        <v>41</v>
      </c>
      <c r="C1511" t="s">
        <v>42</v>
      </c>
      <c r="D1511" t="s">
        <v>26</v>
      </c>
      <c r="E1511" t="s">
        <v>20</v>
      </c>
      <c r="F1511" t="s">
        <v>43</v>
      </c>
      <c r="G1511" s="2">
        <v>67.77</v>
      </c>
      <c r="H1511" s="4">
        <v>1</v>
      </c>
      <c r="I1511" s="2">
        <v>3.3885000000000001</v>
      </c>
      <c r="J1511" s="2">
        <v>71.158500000000004</v>
      </c>
      <c r="K1511" s="12">
        <v>43500</v>
      </c>
      <c r="L1511" s="5">
        <v>0.86319444444444438</v>
      </c>
      <c r="M1511" t="s">
        <v>32</v>
      </c>
      <c r="N1511" s="2">
        <v>67.77</v>
      </c>
      <c r="O1511" s="2">
        <v>3.3885000000000001</v>
      </c>
      <c r="P1511" s="3">
        <v>6.5</v>
      </c>
      <c r="Q1511" s="4">
        <f>MONTH(Tabla1[[#This Row],[Fecha]])</f>
        <v>2</v>
      </c>
    </row>
    <row r="1512" spans="1:17" x14ac:dyDescent="0.25">
      <c r="A1512" t="s">
        <v>1530</v>
      </c>
      <c r="B1512" t="s">
        <v>41</v>
      </c>
      <c r="C1512" t="s">
        <v>42</v>
      </c>
      <c r="D1512" t="s">
        <v>26</v>
      </c>
      <c r="E1512" t="s">
        <v>20</v>
      </c>
      <c r="F1512" t="s">
        <v>35</v>
      </c>
      <c r="G1512" s="2">
        <v>40.619999999999997</v>
      </c>
      <c r="H1512" s="4">
        <v>2</v>
      </c>
      <c r="I1512" s="2">
        <v>4.0620000000000003</v>
      </c>
      <c r="J1512" s="2">
        <v>85.302000000000007</v>
      </c>
      <c r="K1512" s="12">
        <v>43482</v>
      </c>
      <c r="L1512" s="5">
        <v>0.41736111111111113</v>
      </c>
      <c r="M1512" t="s">
        <v>32</v>
      </c>
      <c r="N1512" s="2">
        <v>81.239999999999995</v>
      </c>
      <c r="O1512" s="2">
        <v>4.0620000000000003</v>
      </c>
      <c r="P1512" s="3">
        <v>4.0999999999999996</v>
      </c>
      <c r="Q1512" s="4">
        <f>MONTH(Tabla1[[#This Row],[Fecha]])</f>
        <v>1</v>
      </c>
    </row>
    <row r="1513" spans="1:17" x14ac:dyDescent="0.25">
      <c r="A1513" t="s">
        <v>1531</v>
      </c>
      <c r="B1513" t="s">
        <v>17</v>
      </c>
      <c r="C1513" t="s">
        <v>18</v>
      </c>
      <c r="D1513" t="s">
        <v>19</v>
      </c>
      <c r="E1513" t="s">
        <v>30</v>
      </c>
      <c r="F1513" t="s">
        <v>45</v>
      </c>
      <c r="G1513" s="2">
        <v>17.940000000000001</v>
      </c>
      <c r="H1513" s="4">
        <v>5</v>
      </c>
      <c r="I1513" s="2">
        <v>4.4850000000000003</v>
      </c>
      <c r="J1513" s="2">
        <v>94.185000000000002</v>
      </c>
      <c r="K1513" s="12">
        <v>43488</v>
      </c>
      <c r="L1513" s="5">
        <v>0.58611111111111114</v>
      </c>
      <c r="M1513" t="s">
        <v>22</v>
      </c>
      <c r="N1513" s="2">
        <v>89.7</v>
      </c>
      <c r="O1513" s="2">
        <v>4.4850000000000003</v>
      </c>
      <c r="P1513" s="3">
        <v>6.8</v>
      </c>
      <c r="Q1513" s="4">
        <f>MONTH(Tabla1[[#This Row],[Fecha]])</f>
        <v>1</v>
      </c>
    </row>
    <row r="1514" spans="1:17" x14ac:dyDescent="0.25">
      <c r="A1514" t="s">
        <v>1532</v>
      </c>
      <c r="B1514" t="s">
        <v>17</v>
      </c>
      <c r="C1514" t="s">
        <v>18</v>
      </c>
      <c r="D1514" t="s">
        <v>19</v>
      </c>
      <c r="E1514" t="s">
        <v>20</v>
      </c>
      <c r="F1514" t="s">
        <v>21</v>
      </c>
      <c r="G1514" s="2">
        <v>95.95</v>
      </c>
      <c r="H1514" s="4">
        <v>5</v>
      </c>
      <c r="I1514" s="2">
        <v>23.987500000000001</v>
      </c>
      <c r="J1514" s="2">
        <v>503.73750000000001</v>
      </c>
      <c r="K1514" s="12">
        <v>43488</v>
      </c>
      <c r="L1514" s="5">
        <v>0.59791666666666665</v>
      </c>
      <c r="M1514" t="s">
        <v>22</v>
      </c>
      <c r="N1514" s="2">
        <v>479.75</v>
      </c>
      <c r="O1514" s="2">
        <v>23.987500000000001</v>
      </c>
      <c r="P1514" s="3">
        <v>8.8000000000000007</v>
      </c>
      <c r="Q1514" s="4">
        <f>MONTH(Tabla1[[#This Row],[Fecha]])</f>
        <v>1</v>
      </c>
    </row>
    <row r="1515" spans="1:17" x14ac:dyDescent="0.25">
      <c r="A1515" t="s">
        <v>1533</v>
      </c>
      <c r="B1515" t="s">
        <v>24</v>
      </c>
      <c r="C1515" t="s">
        <v>25</v>
      </c>
      <c r="D1515" t="s">
        <v>19</v>
      </c>
      <c r="E1515" t="s">
        <v>30</v>
      </c>
      <c r="F1515" t="s">
        <v>43</v>
      </c>
      <c r="G1515" s="2">
        <v>27.66</v>
      </c>
      <c r="H1515" s="4">
        <v>10</v>
      </c>
      <c r="I1515" s="2">
        <v>13.830000000000002</v>
      </c>
      <c r="J1515" s="2">
        <v>290.43</v>
      </c>
      <c r="K1515" s="12">
        <v>43510</v>
      </c>
      <c r="L1515" s="5">
        <v>0.47638888888888892</v>
      </c>
      <c r="M1515" t="s">
        <v>32</v>
      </c>
      <c r="N1515" s="2">
        <v>276.60000000000002</v>
      </c>
      <c r="O1515" s="2">
        <v>13.83</v>
      </c>
      <c r="P1515" s="3">
        <v>8.9</v>
      </c>
      <c r="Q1515" s="4">
        <f>MONTH(Tabla1[[#This Row],[Fecha]])</f>
        <v>2</v>
      </c>
    </row>
    <row r="1516" spans="1:17" x14ac:dyDescent="0.25">
      <c r="A1516" t="s">
        <v>1534</v>
      </c>
      <c r="B1516" t="s">
        <v>41</v>
      </c>
      <c r="C1516" t="s">
        <v>42</v>
      </c>
      <c r="D1516" t="s">
        <v>26</v>
      </c>
      <c r="E1516" t="s">
        <v>20</v>
      </c>
      <c r="F1516" t="s">
        <v>45</v>
      </c>
      <c r="G1516" s="2">
        <v>60.96</v>
      </c>
      <c r="H1516" s="4">
        <v>2</v>
      </c>
      <c r="I1516" s="2">
        <v>6.0960000000000001</v>
      </c>
      <c r="J1516" s="2">
        <v>128.01599999999999</v>
      </c>
      <c r="K1516" s="12">
        <v>43490</v>
      </c>
      <c r="L1516" s="5">
        <v>0.81874999999999998</v>
      </c>
      <c r="M1516" t="s">
        <v>32</v>
      </c>
      <c r="N1516" s="2">
        <v>121.92</v>
      </c>
      <c r="O1516" s="2">
        <v>6.0960000000000001</v>
      </c>
      <c r="P1516" s="3">
        <v>4.9000000000000004</v>
      </c>
      <c r="Q1516" s="4">
        <f>MONTH(Tabla1[[#This Row],[Fecha]])</f>
        <v>1</v>
      </c>
    </row>
    <row r="1517" spans="1:17" x14ac:dyDescent="0.25">
      <c r="A1517" t="s">
        <v>1535</v>
      </c>
      <c r="B1517" t="s">
        <v>41</v>
      </c>
      <c r="C1517" t="s">
        <v>42</v>
      </c>
      <c r="D1517" t="s">
        <v>26</v>
      </c>
      <c r="E1517" t="s">
        <v>30</v>
      </c>
      <c r="F1517" t="s">
        <v>31</v>
      </c>
      <c r="G1517" s="2">
        <v>16.16</v>
      </c>
      <c r="H1517" s="4">
        <v>2</v>
      </c>
      <c r="I1517" s="2">
        <v>1.6160000000000001</v>
      </c>
      <c r="J1517" s="2">
        <v>33.936</v>
      </c>
      <c r="K1517" s="12">
        <v>43531</v>
      </c>
      <c r="L1517" s="5">
        <v>0.49236111111111108</v>
      </c>
      <c r="M1517" t="s">
        <v>22</v>
      </c>
      <c r="N1517" s="2">
        <v>32.32</v>
      </c>
      <c r="O1517" s="2">
        <v>1.6160000000000001</v>
      </c>
      <c r="P1517" s="3">
        <v>6.5</v>
      </c>
      <c r="Q1517" s="4">
        <f>MONTH(Tabla1[[#This Row],[Fecha]])</f>
        <v>3</v>
      </c>
    </row>
    <row r="1518" spans="1:17" x14ac:dyDescent="0.25">
      <c r="A1518" t="s">
        <v>1536</v>
      </c>
      <c r="B1518" t="s">
        <v>24</v>
      </c>
      <c r="C1518" t="s">
        <v>25</v>
      </c>
      <c r="D1518" t="s">
        <v>19</v>
      </c>
      <c r="E1518" t="s">
        <v>30</v>
      </c>
      <c r="F1518" t="s">
        <v>27</v>
      </c>
      <c r="G1518" s="2">
        <v>81.97</v>
      </c>
      <c r="H1518" s="4">
        <v>10</v>
      </c>
      <c r="I1518" s="2">
        <v>40.985000000000007</v>
      </c>
      <c r="J1518" s="2">
        <v>860.68499999999995</v>
      </c>
      <c r="K1518" s="12">
        <v>43527</v>
      </c>
      <c r="L1518" s="5">
        <v>0.60416666666666663</v>
      </c>
      <c r="M1518" t="s">
        <v>28</v>
      </c>
      <c r="N1518" s="2">
        <v>819.7</v>
      </c>
      <c r="O1518" s="2">
        <v>40.984999999999999</v>
      </c>
      <c r="P1518" s="3">
        <v>9.1999999999999993</v>
      </c>
      <c r="Q1518" s="4">
        <f>MONTH(Tabla1[[#This Row],[Fecha]])</f>
        <v>3</v>
      </c>
    </row>
    <row r="1519" spans="1:17" x14ac:dyDescent="0.25">
      <c r="A1519" t="s">
        <v>1537</v>
      </c>
      <c r="B1519" t="s">
        <v>17</v>
      </c>
      <c r="C1519" t="s">
        <v>18</v>
      </c>
      <c r="D1519" t="s">
        <v>19</v>
      </c>
      <c r="E1519" t="s">
        <v>30</v>
      </c>
      <c r="F1519" t="s">
        <v>43</v>
      </c>
      <c r="G1519" s="2">
        <v>24.82</v>
      </c>
      <c r="H1519" s="4">
        <v>7</v>
      </c>
      <c r="I1519" s="2">
        <v>8.6870000000000012</v>
      </c>
      <c r="J1519" s="2">
        <v>182.42699999999999</v>
      </c>
      <c r="K1519" s="12">
        <v>43512</v>
      </c>
      <c r="L1519" s="5">
        <v>0.43958333333333338</v>
      </c>
      <c r="M1519" t="s">
        <v>32</v>
      </c>
      <c r="N1519" s="2">
        <v>173.74</v>
      </c>
      <c r="O1519" s="2">
        <v>8.6869999999999994</v>
      </c>
      <c r="P1519" s="3">
        <v>7.1</v>
      </c>
      <c r="Q1519" s="4">
        <f>MONTH(Tabla1[[#This Row],[Fecha]])</f>
        <v>2</v>
      </c>
    </row>
    <row r="1520" spans="1:17" x14ac:dyDescent="0.25">
      <c r="A1520" t="s">
        <v>1538</v>
      </c>
      <c r="B1520" t="s">
        <v>24</v>
      </c>
      <c r="C1520" t="s">
        <v>25</v>
      </c>
      <c r="D1520" t="s">
        <v>19</v>
      </c>
      <c r="E1520" t="s">
        <v>20</v>
      </c>
      <c r="F1520" t="s">
        <v>45</v>
      </c>
      <c r="G1520" s="2">
        <v>83.35</v>
      </c>
      <c r="H1520" s="4">
        <v>2</v>
      </c>
      <c r="I1520" s="2">
        <v>8.3349999999999991</v>
      </c>
      <c r="J1520" s="2">
        <v>175.035</v>
      </c>
      <c r="K1520" s="12">
        <v>43498</v>
      </c>
      <c r="L1520" s="5">
        <v>0.58680555555555558</v>
      </c>
      <c r="M1520" t="s">
        <v>32</v>
      </c>
      <c r="N1520" s="2">
        <v>166.7</v>
      </c>
      <c r="O1520" s="2">
        <v>8.3350000000000009</v>
      </c>
      <c r="P1520" s="3">
        <v>9.5</v>
      </c>
      <c r="Q1520" s="4">
        <f>MONTH(Tabla1[[#This Row],[Fecha]])</f>
        <v>2</v>
      </c>
    </row>
    <row r="1521" spans="1:17" x14ac:dyDescent="0.25">
      <c r="A1521" t="s">
        <v>1539</v>
      </c>
      <c r="B1521" t="s">
        <v>41</v>
      </c>
      <c r="C1521" t="s">
        <v>42</v>
      </c>
      <c r="D1521" t="s">
        <v>19</v>
      </c>
      <c r="E1521" t="s">
        <v>30</v>
      </c>
      <c r="F1521" t="s">
        <v>27</v>
      </c>
      <c r="G1521" s="2">
        <v>25.51</v>
      </c>
      <c r="H1521" s="4">
        <v>4</v>
      </c>
      <c r="I1521" s="2">
        <v>5.1020000000000003</v>
      </c>
      <c r="J1521" s="2">
        <v>107.142</v>
      </c>
      <c r="K1521" s="12">
        <v>43533</v>
      </c>
      <c r="L1521" s="5">
        <v>0.7104166666666667</v>
      </c>
      <c r="M1521" t="s">
        <v>28</v>
      </c>
      <c r="N1521" s="2">
        <v>102.04</v>
      </c>
      <c r="O1521" s="2">
        <v>5.1020000000000003</v>
      </c>
      <c r="P1521" s="3">
        <v>6.8</v>
      </c>
      <c r="Q1521" s="4">
        <f>MONTH(Tabla1[[#This Row],[Fecha]])</f>
        <v>3</v>
      </c>
    </row>
    <row r="1522" spans="1:17" x14ac:dyDescent="0.25">
      <c r="A1522" t="s">
        <v>1540</v>
      </c>
      <c r="B1522" t="s">
        <v>17</v>
      </c>
      <c r="C1522" t="s">
        <v>18</v>
      </c>
      <c r="D1522" t="s">
        <v>19</v>
      </c>
      <c r="E1522" t="s">
        <v>20</v>
      </c>
      <c r="F1522" t="s">
        <v>43</v>
      </c>
      <c r="G1522" s="2">
        <v>36.36</v>
      </c>
      <c r="H1522" s="4">
        <v>2</v>
      </c>
      <c r="I1522" s="2">
        <v>3.6360000000000001</v>
      </c>
      <c r="J1522" s="2">
        <v>76.355999999999995</v>
      </c>
      <c r="K1522" s="12">
        <v>43486</v>
      </c>
      <c r="L1522" s="5">
        <v>0.41666666666666669</v>
      </c>
      <c r="M1522" t="s">
        <v>28</v>
      </c>
      <c r="N1522" s="2">
        <v>72.72</v>
      </c>
      <c r="O1522" s="2">
        <v>3.6360000000000001</v>
      </c>
      <c r="P1522" s="3">
        <v>7.1</v>
      </c>
      <c r="Q1522" s="4">
        <f>MONTH(Tabla1[[#This Row],[Fecha]])</f>
        <v>1</v>
      </c>
    </row>
    <row r="1523" spans="1:17" x14ac:dyDescent="0.25">
      <c r="A1523" t="s">
        <v>1541</v>
      </c>
      <c r="B1523" t="s">
        <v>17</v>
      </c>
      <c r="C1523" t="s">
        <v>18</v>
      </c>
      <c r="D1523" t="s">
        <v>19</v>
      </c>
      <c r="E1523" t="s">
        <v>20</v>
      </c>
      <c r="F1523" t="s">
        <v>27</v>
      </c>
      <c r="G1523" s="2">
        <v>26.48</v>
      </c>
      <c r="H1523" s="4">
        <v>3</v>
      </c>
      <c r="I1523" s="2">
        <v>3.972</v>
      </c>
      <c r="J1523" s="2">
        <v>83.412000000000006</v>
      </c>
      <c r="K1523" s="12">
        <v>43545</v>
      </c>
      <c r="L1523" s="5">
        <v>0.44444444444444442</v>
      </c>
      <c r="M1523" t="s">
        <v>22</v>
      </c>
      <c r="N1523" s="2">
        <v>79.44</v>
      </c>
      <c r="O1523" s="2">
        <v>3.972</v>
      </c>
      <c r="P1523" s="3">
        <v>4.7</v>
      </c>
      <c r="Q1523" s="4">
        <f>MONTH(Tabla1[[#This Row],[Fecha]])</f>
        <v>3</v>
      </c>
    </row>
    <row r="1524" spans="1:17" x14ac:dyDescent="0.25">
      <c r="A1524" t="s">
        <v>1542</v>
      </c>
      <c r="B1524" t="s">
        <v>17</v>
      </c>
      <c r="C1524" t="s">
        <v>18</v>
      </c>
      <c r="D1524" t="s">
        <v>19</v>
      </c>
      <c r="E1524" t="s">
        <v>30</v>
      </c>
      <c r="F1524" t="s">
        <v>43</v>
      </c>
      <c r="G1524" s="2">
        <v>98.53</v>
      </c>
      <c r="H1524" s="4">
        <v>6</v>
      </c>
      <c r="I1524" s="2">
        <v>29.559000000000005</v>
      </c>
      <c r="J1524" s="2">
        <v>620.73900000000003</v>
      </c>
      <c r="K1524" s="12">
        <v>43488</v>
      </c>
      <c r="L1524" s="5">
        <v>0.47361111111111115</v>
      </c>
      <c r="M1524" t="s">
        <v>32</v>
      </c>
      <c r="N1524" s="2">
        <v>591.17999999999995</v>
      </c>
      <c r="O1524" s="2">
        <v>29.559000000000001</v>
      </c>
      <c r="P1524" s="3">
        <v>4</v>
      </c>
      <c r="Q1524" s="4">
        <f>MONTH(Tabla1[[#This Row],[Fecha]])</f>
        <v>1</v>
      </c>
    </row>
    <row r="1525" spans="1:17" x14ac:dyDescent="0.25">
      <c r="A1525" t="s">
        <v>1388</v>
      </c>
      <c r="B1525" t="s">
        <v>17</v>
      </c>
      <c r="C1525" t="s">
        <v>18</v>
      </c>
      <c r="D1525" t="s">
        <v>26</v>
      </c>
      <c r="E1525" t="s">
        <v>20</v>
      </c>
      <c r="F1525" t="s">
        <v>31</v>
      </c>
      <c r="G1525" s="2">
        <v>33.299999999999997</v>
      </c>
      <c r="H1525" s="4">
        <v>9</v>
      </c>
      <c r="I1525" s="2">
        <v>14.984999999999999</v>
      </c>
      <c r="J1525" s="2">
        <v>314.685</v>
      </c>
      <c r="K1525" s="12">
        <v>43528</v>
      </c>
      <c r="L1525" s="5">
        <v>0.64374999999999993</v>
      </c>
      <c r="M1525" t="s">
        <v>22</v>
      </c>
      <c r="N1525" s="2">
        <v>299.7</v>
      </c>
      <c r="O1525" s="2">
        <v>14.984999999999999</v>
      </c>
      <c r="P1525" s="3">
        <v>7.2</v>
      </c>
      <c r="Q1525" s="4">
        <f>MONTH(Tabla1[[#This Row],[Fecha]])</f>
        <v>3</v>
      </c>
    </row>
    <row r="1526" spans="1:17" x14ac:dyDescent="0.25">
      <c r="A1526" t="s">
        <v>1543</v>
      </c>
      <c r="B1526" t="s">
        <v>24</v>
      </c>
      <c r="C1526" t="s">
        <v>25</v>
      </c>
      <c r="D1526" t="s">
        <v>26</v>
      </c>
      <c r="E1526" t="s">
        <v>30</v>
      </c>
      <c r="F1526" t="s">
        <v>43</v>
      </c>
      <c r="G1526" s="2">
        <v>46.77</v>
      </c>
      <c r="H1526" s="4">
        <v>6</v>
      </c>
      <c r="I1526" s="2">
        <v>14.031000000000001</v>
      </c>
      <c r="J1526" s="2">
        <v>294.65100000000001</v>
      </c>
      <c r="K1526" s="12">
        <v>43535</v>
      </c>
      <c r="L1526" s="5">
        <v>0.56736111111111109</v>
      </c>
      <c r="M1526" t="s">
        <v>28</v>
      </c>
      <c r="N1526" s="2">
        <v>280.62</v>
      </c>
      <c r="O1526" s="2">
        <v>14.031000000000001</v>
      </c>
      <c r="P1526" s="3">
        <v>6</v>
      </c>
      <c r="Q1526" s="4">
        <f>MONTH(Tabla1[[#This Row],[Fecha]])</f>
        <v>3</v>
      </c>
    </row>
    <row r="1527" spans="1:17" x14ac:dyDescent="0.25">
      <c r="A1527" t="s">
        <v>1544</v>
      </c>
      <c r="B1527" t="s">
        <v>41</v>
      </c>
      <c r="C1527" t="s">
        <v>42</v>
      </c>
      <c r="D1527" t="s">
        <v>26</v>
      </c>
      <c r="E1527" t="s">
        <v>30</v>
      </c>
      <c r="F1527" t="s">
        <v>31</v>
      </c>
      <c r="G1527" s="2">
        <v>68.97</v>
      </c>
      <c r="H1527" s="4">
        <v>3</v>
      </c>
      <c r="I1527" s="2">
        <v>10.345500000000001</v>
      </c>
      <c r="J1527" s="2">
        <v>217.25550000000001</v>
      </c>
      <c r="K1527" s="12">
        <v>43518</v>
      </c>
      <c r="L1527" s="5">
        <v>0.47638888888888892</v>
      </c>
      <c r="M1527" t="s">
        <v>22</v>
      </c>
      <c r="N1527" s="2">
        <v>206.91</v>
      </c>
      <c r="O1527" s="2">
        <v>10.345499999999999</v>
      </c>
      <c r="P1527" s="3">
        <v>8.6999999999999993</v>
      </c>
      <c r="Q1527" s="4">
        <f>MONTH(Tabla1[[#This Row],[Fecha]])</f>
        <v>2</v>
      </c>
    </row>
    <row r="1528" spans="1:17" x14ac:dyDescent="0.25">
      <c r="A1528" t="s">
        <v>1545</v>
      </c>
      <c r="B1528" t="s">
        <v>17</v>
      </c>
      <c r="C1528" t="s">
        <v>18</v>
      </c>
      <c r="D1528" t="s">
        <v>26</v>
      </c>
      <c r="E1528" t="s">
        <v>30</v>
      </c>
      <c r="F1528" t="s">
        <v>45</v>
      </c>
      <c r="G1528" s="2">
        <v>76.400000000000006</v>
      </c>
      <c r="H1528" s="4">
        <v>9</v>
      </c>
      <c r="I1528" s="2">
        <v>34.380000000000003</v>
      </c>
      <c r="J1528" s="2">
        <v>721.98</v>
      </c>
      <c r="K1528" s="12">
        <v>43543</v>
      </c>
      <c r="L1528" s="5">
        <v>0.65902777777777777</v>
      </c>
      <c r="M1528" t="s">
        <v>22</v>
      </c>
      <c r="N1528" s="2">
        <v>687.6</v>
      </c>
      <c r="O1528" s="2">
        <v>34.380000000000003</v>
      </c>
      <c r="P1528" s="3">
        <v>7.5</v>
      </c>
      <c r="Q1528" s="4">
        <f>MONTH(Tabla1[[#This Row],[Fecha]])</f>
        <v>3</v>
      </c>
    </row>
    <row r="1529" spans="1:17" x14ac:dyDescent="0.25">
      <c r="A1529" t="s">
        <v>1546</v>
      </c>
      <c r="B1529" t="s">
        <v>17</v>
      </c>
      <c r="C1529" t="s">
        <v>18</v>
      </c>
      <c r="D1529" t="s">
        <v>19</v>
      </c>
      <c r="E1529" t="s">
        <v>20</v>
      </c>
      <c r="F1529" t="s">
        <v>35</v>
      </c>
      <c r="G1529" s="2">
        <v>22.24</v>
      </c>
      <c r="H1529" s="4">
        <v>10</v>
      </c>
      <c r="I1529" s="2">
        <v>11.12</v>
      </c>
      <c r="J1529" s="2">
        <v>233.52</v>
      </c>
      <c r="K1529" s="12">
        <v>43505</v>
      </c>
      <c r="L1529" s="5">
        <v>0.45833333333333331</v>
      </c>
      <c r="M1529" t="s">
        <v>28</v>
      </c>
      <c r="N1529" s="2">
        <v>222.4</v>
      </c>
      <c r="O1529" s="2">
        <v>11.12</v>
      </c>
      <c r="P1529" s="3">
        <v>4.2</v>
      </c>
      <c r="Q1529" s="4">
        <f>MONTH(Tabla1[[#This Row],[Fecha]])</f>
        <v>2</v>
      </c>
    </row>
    <row r="1530" spans="1:17" x14ac:dyDescent="0.25">
      <c r="A1530" t="s">
        <v>1547</v>
      </c>
      <c r="B1530" t="s">
        <v>41</v>
      </c>
      <c r="C1530" t="s">
        <v>42</v>
      </c>
      <c r="D1530" t="s">
        <v>26</v>
      </c>
      <c r="E1530" t="s">
        <v>20</v>
      </c>
      <c r="F1530" t="s">
        <v>45</v>
      </c>
      <c r="G1530" s="2">
        <v>41.09</v>
      </c>
      <c r="H1530" s="4">
        <v>10</v>
      </c>
      <c r="I1530" s="2">
        <v>20.545000000000002</v>
      </c>
      <c r="J1530" s="2">
        <v>431.44499999999999</v>
      </c>
      <c r="K1530" s="12">
        <v>43524</v>
      </c>
      <c r="L1530" s="5">
        <v>0.61249999999999993</v>
      </c>
      <c r="M1530" t="s">
        <v>28</v>
      </c>
      <c r="N1530" s="2">
        <v>410.9</v>
      </c>
      <c r="O1530" s="2">
        <v>20.545000000000002</v>
      </c>
      <c r="P1530" s="3">
        <v>7.3</v>
      </c>
      <c r="Q1530" s="4">
        <f>MONTH(Tabla1[[#This Row],[Fecha]])</f>
        <v>2</v>
      </c>
    </row>
    <row r="1531" spans="1:17" x14ac:dyDescent="0.25">
      <c r="A1531" t="s">
        <v>1548</v>
      </c>
      <c r="B1531" t="s">
        <v>41</v>
      </c>
      <c r="C1531" t="s">
        <v>42</v>
      </c>
      <c r="D1531" t="s">
        <v>19</v>
      </c>
      <c r="E1531" t="s">
        <v>30</v>
      </c>
      <c r="F1531" t="s">
        <v>43</v>
      </c>
      <c r="G1531" s="2">
        <v>93.4</v>
      </c>
      <c r="H1531" s="4">
        <v>2</v>
      </c>
      <c r="I1531" s="2">
        <v>9.3400000000000016</v>
      </c>
      <c r="J1531" s="2">
        <v>196.14</v>
      </c>
      <c r="K1531" s="12">
        <v>43554</v>
      </c>
      <c r="L1531" s="5">
        <v>0.69027777777777777</v>
      </c>
      <c r="M1531" t="s">
        <v>28</v>
      </c>
      <c r="N1531" s="2">
        <v>186.8</v>
      </c>
      <c r="O1531" s="2">
        <v>9.34</v>
      </c>
      <c r="P1531" s="3">
        <v>5.5</v>
      </c>
      <c r="Q1531" s="4">
        <f>MONTH(Tabla1[[#This Row],[Fecha]])</f>
        <v>3</v>
      </c>
    </row>
    <row r="1532" spans="1:17" x14ac:dyDescent="0.25">
      <c r="A1532" t="s">
        <v>1549</v>
      </c>
      <c r="B1532" t="s">
        <v>41</v>
      </c>
      <c r="C1532" t="s">
        <v>42</v>
      </c>
      <c r="D1532" t="s">
        <v>26</v>
      </c>
      <c r="E1532" t="s">
        <v>30</v>
      </c>
      <c r="F1532" t="s">
        <v>45</v>
      </c>
      <c r="G1532" s="2">
        <v>99.89</v>
      </c>
      <c r="H1532" s="4">
        <v>2</v>
      </c>
      <c r="I1532" s="2">
        <v>9.9890000000000008</v>
      </c>
      <c r="J1532" s="2">
        <v>209.76900000000001</v>
      </c>
      <c r="K1532" s="12">
        <v>43522</v>
      </c>
      <c r="L1532" s="5">
        <v>0.4916666666666667</v>
      </c>
      <c r="M1532" t="s">
        <v>22</v>
      </c>
      <c r="N1532" s="2">
        <v>199.78</v>
      </c>
      <c r="O1532" s="2">
        <v>9.9890000000000008</v>
      </c>
      <c r="P1532" s="3">
        <v>7.1</v>
      </c>
      <c r="Q1532" s="4">
        <f>MONTH(Tabla1[[#This Row],[Fecha]])</f>
        <v>2</v>
      </c>
    </row>
    <row r="1533" spans="1:17" x14ac:dyDescent="0.25">
      <c r="A1533" t="s">
        <v>1550</v>
      </c>
      <c r="B1533" t="s">
        <v>41</v>
      </c>
      <c r="C1533" t="s">
        <v>42</v>
      </c>
      <c r="D1533" t="s">
        <v>19</v>
      </c>
      <c r="E1533" t="s">
        <v>30</v>
      </c>
      <c r="F1533" t="s">
        <v>45</v>
      </c>
      <c r="G1533" s="2">
        <v>83.77</v>
      </c>
      <c r="H1533" s="4">
        <v>2</v>
      </c>
      <c r="I1533" s="2">
        <v>8.3770000000000007</v>
      </c>
      <c r="J1533" s="2">
        <v>175.917</v>
      </c>
      <c r="K1533" s="12">
        <v>43520</v>
      </c>
      <c r="L1533" s="5">
        <v>0.83124999999999993</v>
      </c>
      <c r="M1533" t="s">
        <v>28</v>
      </c>
      <c r="N1533" s="2">
        <v>167.54</v>
      </c>
      <c r="O1533" s="2">
        <v>8.3770000000000007</v>
      </c>
      <c r="P1533" s="3">
        <v>4.5999999999999996</v>
      </c>
      <c r="Q1533" s="4">
        <f>MONTH(Tabla1[[#This Row],[Fecha]])</f>
        <v>2</v>
      </c>
    </row>
    <row r="1534" spans="1:17" x14ac:dyDescent="0.25">
      <c r="A1534" t="s">
        <v>1551</v>
      </c>
      <c r="B1534" t="s">
        <v>24</v>
      </c>
      <c r="C1534" t="s">
        <v>25</v>
      </c>
      <c r="D1534" t="s">
        <v>26</v>
      </c>
      <c r="E1534" t="s">
        <v>30</v>
      </c>
      <c r="F1534" t="s">
        <v>45</v>
      </c>
      <c r="G1534" s="2">
        <v>90.22</v>
      </c>
      <c r="H1534" s="4">
        <v>3</v>
      </c>
      <c r="I1534" s="2">
        <v>13.532999999999999</v>
      </c>
      <c r="J1534" s="2">
        <v>284.19299999999998</v>
      </c>
      <c r="K1534" s="12">
        <v>43514</v>
      </c>
      <c r="L1534" s="5">
        <v>0.81874999999999998</v>
      </c>
      <c r="M1534" t="s">
        <v>28</v>
      </c>
      <c r="N1534" s="2">
        <v>270.66000000000003</v>
      </c>
      <c r="O1534" s="2">
        <v>13.532999999999999</v>
      </c>
      <c r="P1534" s="3">
        <v>6.2</v>
      </c>
      <c r="Q1534" s="4">
        <f>MONTH(Tabla1[[#This Row],[Fecha]])</f>
        <v>2</v>
      </c>
    </row>
    <row r="1535" spans="1:17" x14ac:dyDescent="0.25">
      <c r="A1535" t="s">
        <v>1552</v>
      </c>
      <c r="B1535" t="s">
        <v>17</v>
      </c>
      <c r="C1535" t="s">
        <v>18</v>
      </c>
      <c r="D1535" t="s">
        <v>26</v>
      </c>
      <c r="E1535" t="s">
        <v>30</v>
      </c>
      <c r="F1535" t="s">
        <v>31</v>
      </c>
      <c r="G1535" s="2">
        <v>97.94</v>
      </c>
      <c r="H1535" s="4">
        <v>1</v>
      </c>
      <c r="I1535" s="2">
        <v>4.8970000000000002</v>
      </c>
      <c r="J1535" s="2">
        <v>102.837</v>
      </c>
      <c r="K1535" s="12">
        <v>43531</v>
      </c>
      <c r="L1535" s="5">
        <v>0.48888888888888887</v>
      </c>
      <c r="M1535" t="s">
        <v>22</v>
      </c>
      <c r="N1535" s="2">
        <v>97.94</v>
      </c>
      <c r="O1535" s="2">
        <v>4.8970000000000002</v>
      </c>
      <c r="P1535" s="3">
        <v>6.9</v>
      </c>
      <c r="Q1535" s="4">
        <f>MONTH(Tabla1[[#This Row],[Fecha]])</f>
        <v>3</v>
      </c>
    </row>
    <row r="1536" spans="1:17" x14ac:dyDescent="0.25">
      <c r="A1536" t="s">
        <v>1553</v>
      </c>
      <c r="B1536" t="s">
        <v>17</v>
      </c>
      <c r="C1536" t="s">
        <v>18</v>
      </c>
      <c r="D1536" t="s">
        <v>19</v>
      </c>
      <c r="E1536" t="s">
        <v>20</v>
      </c>
      <c r="F1536" t="s">
        <v>21</v>
      </c>
      <c r="G1536" s="2">
        <v>39.619999999999997</v>
      </c>
      <c r="H1536" s="4">
        <v>9</v>
      </c>
      <c r="I1536" s="2">
        <v>17.829000000000001</v>
      </c>
      <c r="J1536" s="2">
        <v>374.40899999999999</v>
      </c>
      <c r="K1536" s="12">
        <v>43478</v>
      </c>
      <c r="L1536" s="5">
        <v>0.74583333333333324</v>
      </c>
      <c r="M1536" t="s">
        <v>32</v>
      </c>
      <c r="N1536" s="2">
        <v>356.58</v>
      </c>
      <c r="O1536" s="2">
        <v>17.829000000000001</v>
      </c>
      <c r="P1536" s="3">
        <v>6.8</v>
      </c>
      <c r="Q1536" s="4">
        <f>MONTH(Tabla1[[#This Row],[Fecha]])</f>
        <v>1</v>
      </c>
    </row>
    <row r="1537" spans="1:17" x14ac:dyDescent="0.25">
      <c r="A1537" t="s">
        <v>1554</v>
      </c>
      <c r="B1537" t="s">
        <v>17</v>
      </c>
      <c r="C1537" t="s">
        <v>18</v>
      </c>
      <c r="D1537" t="s">
        <v>26</v>
      </c>
      <c r="E1537" t="s">
        <v>20</v>
      </c>
      <c r="F1537" t="s">
        <v>43</v>
      </c>
      <c r="G1537" s="2">
        <v>67.099999999999994</v>
      </c>
      <c r="H1537" s="4">
        <v>3</v>
      </c>
      <c r="I1537" s="2">
        <v>10.065</v>
      </c>
      <c r="J1537" s="2">
        <v>211.36500000000001</v>
      </c>
      <c r="K1537" s="12">
        <v>43511</v>
      </c>
      <c r="L1537" s="5">
        <v>0.44166666666666665</v>
      </c>
      <c r="M1537" t="s">
        <v>28</v>
      </c>
      <c r="N1537" s="2">
        <v>201.3</v>
      </c>
      <c r="O1537" s="2">
        <v>10.065</v>
      </c>
      <c r="P1537" s="3">
        <v>7.5</v>
      </c>
      <c r="Q1537" s="4">
        <f>MONTH(Tabla1[[#This Row],[Fecha]])</f>
        <v>2</v>
      </c>
    </row>
    <row r="1538" spans="1:17" x14ac:dyDescent="0.25">
      <c r="A1538" t="s">
        <v>1555</v>
      </c>
      <c r="B1538" t="s">
        <v>41</v>
      </c>
      <c r="C1538" t="s">
        <v>42</v>
      </c>
      <c r="D1538" t="s">
        <v>26</v>
      </c>
      <c r="E1538" t="s">
        <v>30</v>
      </c>
      <c r="F1538" t="s">
        <v>43</v>
      </c>
      <c r="G1538" s="2">
        <v>62.08</v>
      </c>
      <c r="H1538" s="4">
        <v>7</v>
      </c>
      <c r="I1538" s="2">
        <v>21.728000000000002</v>
      </c>
      <c r="J1538" s="2">
        <v>456.28800000000001</v>
      </c>
      <c r="K1538" s="12">
        <v>43530</v>
      </c>
      <c r="L1538" s="5">
        <v>0.57361111111111118</v>
      </c>
      <c r="M1538" t="s">
        <v>22</v>
      </c>
      <c r="N1538" s="2">
        <v>434.56</v>
      </c>
      <c r="O1538" s="2">
        <v>21.728000000000002</v>
      </c>
      <c r="P1538" s="3">
        <v>5.4</v>
      </c>
      <c r="Q1538" s="4">
        <f>MONTH(Tabla1[[#This Row],[Fecha]])</f>
        <v>3</v>
      </c>
    </row>
    <row r="1539" spans="1:17" x14ac:dyDescent="0.25">
      <c r="A1539" t="s">
        <v>1556</v>
      </c>
      <c r="B1539" t="s">
        <v>41</v>
      </c>
      <c r="C1539" t="s">
        <v>42</v>
      </c>
      <c r="D1539" t="s">
        <v>26</v>
      </c>
      <c r="E1539" t="s">
        <v>20</v>
      </c>
      <c r="F1539" t="s">
        <v>31</v>
      </c>
      <c r="G1539" s="2">
        <v>40.299999999999997</v>
      </c>
      <c r="H1539" s="4">
        <v>2</v>
      </c>
      <c r="I1539" s="2">
        <v>4.03</v>
      </c>
      <c r="J1539" s="2">
        <v>84.63</v>
      </c>
      <c r="K1539" s="12">
        <v>43535</v>
      </c>
      <c r="L1539" s="5">
        <v>0.64583333333333337</v>
      </c>
      <c r="M1539" t="s">
        <v>22</v>
      </c>
      <c r="N1539" s="2">
        <v>80.599999999999994</v>
      </c>
      <c r="O1539" s="2">
        <v>4.03</v>
      </c>
      <c r="P1539" s="3">
        <v>4.4000000000000004</v>
      </c>
      <c r="Q1539" s="4">
        <f>MONTH(Tabla1[[#This Row],[Fecha]])</f>
        <v>3</v>
      </c>
    </row>
    <row r="1540" spans="1:17" x14ac:dyDescent="0.25">
      <c r="A1540" t="s">
        <v>1557</v>
      </c>
      <c r="B1540" t="s">
        <v>17</v>
      </c>
      <c r="C1540" t="s">
        <v>18</v>
      </c>
      <c r="D1540" t="s">
        <v>26</v>
      </c>
      <c r="E1540" t="s">
        <v>30</v>
      </c>
      <c r="F1540" t="s">
        <v>43</v>
      </c>
      <c r="G1540" s="2">
        <v>54.67</v>
      </c>
      <c r="H1540" s="4">
        <v>3</v>
      </c>
      <c r="I1540" s="2">
        <v>8.2004999999999999</v>
      </c>
      <c r="J1540" s="2">
        <v>172.2105</v>
      </c>
      <c r="K1540" s="12">
        <v>43486</v>
      </c>
      <c r="L1540" s="5">
        <v>0.75</v>
      </c>
      <c r="M1540" t="s">
        <v>32</v>
      </c>
      <c r="N1540" s="2">
        <v>164.01</v>
      </c>
      <c r="O1540" s="2">
        <v>8.2004999999999999</v>
      </c>
      <c r="P1540" s="3">
        <v>8.6</v>
      </c>
      <c r="Q1540" s="4">
        <f>MONTH(Tabla1[[#This Row],[Fecha]])</f>
        <v>1</v>
      </c>
    </row>
    <row r="1541" spans="1:17" x14ac:dyDescent="0.25">
      <c r="A1541" t="s">
        <v>1558</v>
      </c>
      <c r="B1541" t="s">
        <v>41</v>
      </c>
      <c r="C1541" t="s">
        <v>42</v>
      </c>
      <c r="D1541" t="s">
        <v>19</v>
      </c>
      <c r="E1541" t="s">
        <v>30</v>
      </c>
      <c r="F1541" t="s">
        <v>27</v>
      </c>
      <c r="G1541" s="2">
        <v>55.67</v>
      </c>
      <c r="H1541" s="4">
        <v>2</v>
      </c>
      <c r="I1541" s="2">
        <v>5.5670000000000002</v>
      </c>
      <c r="J1541" s="2">
        <v>116.907</v>
      </c>
      <c r="K1541" s="12">
        <v>43551</v>
      </c>
      <c r="L1541" s="5">
        <v>0.63055555555555554</v>
      </c>
      <c r="M1541" t="s">
        <v>22</v>
      </c>
      <c r="N1541" s="2">
        <v>111.34</v>
      </c>
      <c r="O1541" s="2">
        <v>5.5670000000000002</v>
      </c>
      <c r="P1541" s="3">
        <v>6</v>
      </c>
      <c r="Q1541" s="4">
        <f>MONTH(Tabla1[[#This Row],[Fecha]])</f>
        <v>3</v>
      </c>
    </row>
    <row r="1542" spans="1:17" x14ac:dyDescent="0.25">
      <c r="A1542" t="s">
        <v>1559</v>
      </c>
      <c r="B1542" t="s">
        <v>17</v>
      </c>
      <c r="C1542" t="s">
        <v>18</v>
      </c>
      <c r="D1542" t="s">
        <v>26</v>
      </c>
      <c r="E1542" t="s">
        <v>30</v>
      </c>
      <c r="F1542" t="s">
        <v>27</v>
      </c>
      <c r="G1542" s="2">
        <v>95.15</v>
      </c>
      <c r="H1542" s="4">
        <v>1</v>
      </c>
      <c r="I1542" s="2">
        <v>4.7575000000000003</v>
      </c>
      <c r="J1542" s="2">
        <v>99.907499999999999</v>
      </c>
      <c r="K1542" s="12">
        <v>43546</v>
      </c>
      <c r="L1542" s="5">
        <v>0.58333333333333337</v>
      </c>
      <c r="M1542" t="s">
        <v>28</v>
      </c>
      <c r="N1542" s="2">
        <v>95.15</v>
      </c>
      <c r="O1542" s="2">
        <v>4.7575000000000003</v>
      </c>
      <c r="P1542" s="3">
        <v>6</v>
      </c>
      <c r="Q1542" s="4">
        <f>MONTH(Tabla1[[#This Row],[Fecha]])</f>
        <v>3</v>
      </c>
    </row>
    <row r="1543" spans="1:17" x14ac:dyDescent="0.25">
      <c r="A1543" t="s">
        <v>1560</v>
      </c>
      <c r="B1543" t="s">
        <v>17</v>
      </c>
      <c r="C1543" t="s">
        <v>18</v>
      </c>
      <c r="D1543" t="s">
        <v>26</v>
      </c>
      <c r="E1543" t="s">
        <v>20</v>
      </c>
      <c r="F1543" t="s">
        <v>31</v>
      </c>
      <c r="G1543" s="2">
        <v>96.52</v>
      </c>
      <c r="H1543" s="4">
        <v>6</v>
      </c>
      <c r="I1543" s="2">
        <v>28.956000000000003</v>
      </c>
      <c r="J1543" s="2">
        <v>608.07600000000002</v>
      </c>
      <c r="K1543" s="12">
        <v>43476</v>
      </c>
      <c r="L1543" s="5">
        <v>0.49444444444444446</v>
      </c>
      <c r="M1543" t="s">
        <v>28</v>
      </c>
      <c r="N1543" s="2">
        <v>579.12</v>
      </c>
      <c r="O1543" s="2">
        <v>28.956</v>
      </c>
      <c r="P1543" s="3">
        <v>4.5</v>
      </c>
      <c r="Q1543" s="4">
        <f>MONTH(Tabla1[[#This Row],[Fecha]])</f>
        <v>1</v>
      </c>
    </row>
    <row r="1544" spans="1:17" x14ac:dyDescent="0.25">
      <c r="A1544" t="s">
        <v>1561</v>
      </c>
      <c r="B1544" t="s">
        <v>17</v>
      </c>
      <c r="C1544" t="s">
        <v>18</v>
      </c>
      <c r="D1544" t="s">
        <v>26</v>
      </c>
      <c r="E1544" t="s">
        <v>30</v>
      </c>
      <c r="F1544" t="s">
        <v>31</v>
      </c>
      <c r="G1544" s="2">
        <v>74.069999999999993</v>
      </c>
      <c r="H1544" s="4">
        <v>1</v>
      </c>
      <c r="I1544" s="2">
        <v>3.7035</v>
      </c>
      <c r="J1544" s="2">
        <v>77.773499999999999</v>
      </c>
      <c r="K1544" s="12">
        <v>43506</v>
      </c>
      <c r="L1544" s="5">
        <v>0.53472222222222221</v>
      </c>
      <c r="M1544" t="s">
        <v>22</v>
      </c>
      <c r="N1544" s="2">
        <v>74.069999999999993</v>
      </c>
      <c r="O1544" s="2">
        <v>3.7035</v>
      </c>
      <c r="P1544" s="3">
        <v>9.9</v>
      </c>
      <c r="Q1544" s="4">
        <f>MONTH(Tabla1[[#This Row],[Fecha]])</f>
        <v>2</v>
      </c>
    </row>
    <row r="1545" spans="1:17" x14ac:dyDescent="0.25">
      <c r="A1545" t="s">
        <v>1246</v>
      </c>
      <c r="B1545" t="s">
        <v>17</v>
      </c>
      <c r="C1545" t="s">
        <v>18</v>
      </c>
      <c r="D1545" t="s">
        <v>26</v>
      </c>
      <c r="E1545" t="s">
        <v>30</v>
      </c>
      <c r="F1545" t="s">
        <v>31</v>
      </c>
      <c r="G1545" s="2">
        <v>80.08</v>
      </c>
      <c r="H1545" s="4">
        <v>3</v>
      </c>
      <c r="I1545" s="2">
        <v>12.012</v>
      </c>
      <c r="J1545" s="2">
        <v>252.25200000000001</v>
      </c>
      <c r="K1545" s="12">
        <v>43507</v>
      </c>
      <c r="L1545" s="5">
        <v>0.64513888888888882</v>
      </c>
      <c r="M1545" t="s">
        <v>28</v>
      </c>
      <c r="N1545" s="2">
        <v>240.24</v>
      </c>
      <c r="O1545" s="2">
        <v>12.012</v>
      </c>
      <c r="P1545" s="3">
        <v>5.4</v>
      </c>
      <c r="Q1545" s="4">
        <f>MONTH(Tabla1[[#This Row],[Fecha]])</f>
        <v>2</v>
      </c>
    </row>
    <row r="1546" spans="1:17" x14ac:dyDescent="0.25">
      <c r="A1546" t="s">
        <v>1562</v>
      </c>
      <c r="B1546" t="s">
        <v>17</v>
      </c>
      <c r="C1546" t="s">
        <v>18</v>
      </c>
      <c r="D1546" t="s">
        <v>26</v>
      </c>
      <c r="E1546" t="s">
        <v>20</v>
      </c>
      <c r="F1546" t="s">
        <v>27</v>
      </c>
      <c r="G1546" s="2">
        <v>99.56</v>
      </c>
      <c r="H1546" s="4">
        <v>8</v>
      </c>
      <c r="I1546" s="2">
        <v>39.824000000000005</v>
      </c>
      <c r="J1546" s="2">
        <v>836.30399999999997</v>
      </c>
      <c r="K1546" s="12">
        <v>43510</v>
      </c>
      <c r="L1546" s="5">
        <v>0.7104166666666667</v>
      </c>
      <c r="M1546" t="s">
        <v>32</v>
      </c>
      <c r="N1546" s="2">
        <v>796.48</v>
      </c>
      <c r="O1546" s="2">
        <v>39.823999999999998</v>
      </c>
      <c r="P1546" s="3">
        <v>5.2</v>
      </c>
      <c r="Q1546" s="4">
        <f>MONTH(Tabla1[[#This Row],[Fecha]])</f>
        <v>2</v>
      </c>
    </row>
    <row r="1547" spans="1:17" x14ac:dyDescent="0.25">
      <c r="A1547" t="s">
        <v>1563</v>
      </c>
      <c r="B1547" t="s">
        <v>41</v>
      </c>
      <c r="C1547" t="s">
        <v>42</v>
      </c>
      <c r="D1547" t="s">
        <v>26</v>
      </c>
      <c r="E1547" t="s">
        <v>30</v>
      </c>
      <c r="F1547" t="s">
        <v>43</v>
      </c>
      <c r="G1547" s="2">
        <v>60.3</v>
      </c>
      <c r="H1547" s="4">
        <v>4</v>
      </c>
      <c r="I1547" s="2">
        <v>12.06</v>
      </c>
      <c r="J1547" s="2">
        <v>253.26</v>
      </c>
      <c r="K1547" s="12">
        <v>43516</v>
      </c>
      <c r="L1547" s="5">
        <v>0.77986111111111101</v>
      </c>
      <c r="M1547" t="s">
        <v>28</v>
      </c>
      <c r="N1547" s="2">
        <v>241.2</v>
      </c>
      <c r="O1547" s="2">
        <v>12.06</v>
      </c>
      <c r="P1547" s="3">
        <v>5.8</v>
      </c>
      <c r="Q1547" s="4">
        <f>MONTH(Tabla1[[#This Row],[Fecha]])</f>
        <v>2</v>
      </c>
    </row>
    <row r="1548" spans="1:17" x14ac:dyDescent="0.25">
      <c r="A1548" t="s">
        <v>1564</v>
      </c>
      <c r="B1548" t="s">
        <v>24</v>
      </c>
      <c r="C1548" t="s">
        <v>25</v>
      </c>
      <c r="D1548" t="s">
        <v>26</v>
      </c>
      <c r="E1548" t="s">
        <v>30</v>
      </c>
      <c r="F1548" t="s">
        <v>35</v>
      </c>
      <c r="G1548" s="2">
        <v>95.49</v>
      </c>
      <c r="H1548" s="4">
        <v>7</v>
      </c>
      <c r="I1548" s="2">
        <v>33.421500000000002</v>
      </c>
      <c r="J1548" s="2">
        <v>701.85149999999999</v>
      </c>
      <c r="K1548" s="12">
        <v>43518</v>
      </c>
      <c r="L1548" s="5">
        <v>0.76180555555555562</v>
      </c>
      <c r="M1548" t="s">
        <v>22</v>
      </c>
      <c r="N1548" s="2">
        <v>668.43</v>
      </c>
      <c r="O1548" s="2">
        <v>33.421500000000002</v>
      </c>
      <c r="P1548" s="3">
        <v>8.6999999999999993</v>
      </c>
      <c r="Q1548" s="4">
        <f>MONTH(Tabla1[[#This Row],[Fecha]])</f>
        <v>2</v>
      </c>
    </row>
    <row r="1549" spans="1:17" x14ac:dyDescent="0.25">
      <c r="A1549" t="s">
        <v>1565</v>
      </c>
      <c r="B1549" t="s">
        <v>17</v>
      </c>
      <c r="C1549" t="s">
        <v>18</v>
      </c>
      <c r="D1549" t="s">
        <v>19</v>
      </c>
      <c r="E1549" t="s">
        <v>20</v>
      </c>
      <c r="F1549" t="s">
        <v>21</v>
      </c>
      <c r="G1549" s="2">
        <v>68.930000000000007</v>
      </c>
      <c r="H1549" s="4">
        <v>7</v>
      </c>
      <c r="I1549" s="2">
        <v>24.125500000000002</v>
      </c>
      <c r="J1549" s="2">
        <v>506.63549999999998</v>
      </c>
      <c r="K1549" s="12">
        <v>43535</v>
      </c>
      <c r="L1549" s="5">
        <v>0.4604166666666667</v>
      </c>
      <c r="M1549" t="s">
        <v>32</v>
      </c>
      <c r="N1549" s="2">
        <v>482.51</v>
      </c>
      <c r="O1549" s="2">
        <v>24.125499999999999</v>
      </c>
      <c r="P1549" s="3">
        <v>4.5999999999999996</v>
      </c>
      <c r="Q1549" s="4">
        <f>MONTH(Tabla1[[#This Row],[Fecha]])</f>
        <v>3</v>
      </c>
    </row>
    <row r="1550" spans="1:17" x14ac:dyDescent="0.25">
      <c r="A1550" t="s">
        <v>1566</v>
      </c>
      <c r="B1550" t="s">
        <v>24</v>
      </c>
      <c r="C1550" t="s">
        <v>25</v>
      </c>
      <c r="D1550" t="s">
        <v>26</v>
      </c>
      <c r="E1550" t="s">
        <v>30</v>
      </c>
      <c r="F1550" t="s">
        <v>31</v>
      </c>
      <c r="G1550" s="2">
        <v>16.670000000000002</v>
      </c>
      <c r="H1550" s="4">
        <v>7</v>
      </c>
      <c r="I1550" s="2">
        <v>5.8345000000000011</v>
      </c>
      <c r="J1550" s="2">
        <v>122.5245</v>
      </c>
      <c r="K1550" s="12">
        <v>43503</v>
      </c>
      <c r="L1550" s="5">
        <v>0.48333333333333334</v>
      </c>
      <c r="M1550" t="s">
        <v>22</v>
      </c>
      <c r="N1550" s="2">
        <v>116.69</v>
      </c>
      <c r="O1550" s="2">
        <v>5.8345000000000002</v>
      </c>
      <c r="P1550" s="3">
        <v>7.4</v>
      </c>
      <c r="Q1550" s="4">
        <f>MONTH(Tabla1[[#This Row],[Fecha]])</f>
        <v>2</v>
      </c>
    </row>
    <row r="1551" spans="1:17" x14ac:dyDescent="0.25">
      <c r="A1551" t="s">
        <v>1567</v>
      </c>
      <c r="B1551" t="s">
        <v>17</v>
      </c>
      <c r="C1551" t="s">
        <v>18</v>
      </c>
      <c r="D1551" t="s">
        <v>19</v>
      </c>
      <c r="E1551" t="s">
        <v>30</v>
      </c>
      <c r="F1551" t="s">
        <v>43</v>
      </c>
      <c r="G1551" s="2">
        <v>23.48</v>
      </c>
      <c r="H1551" s="4">
        <v>2</v>
      </c>
      <c r="I1551" s="2">
        <v>2.3480000000000003</v>
      </c>
      <c r="J1551" s="2">
        <v>49.308</v>
      </c>
      <c r="K1551" s="12">
        <v>43538</v>
      </c>
      <c r="L1551" s="5">
        <v>0.47291666666666665</v>
      </c>
      <c r="M1551" t="s">
        <v>32</v>
      </c>
      <c r="N1551" s="2">
        <v>46.96</v>
      </c>
      <c r="O1551" s="2">
        <v>2.3479999999999999</v>
      </c>
      <c r="P1551" s="3">
        <v>7.9</v>
      </c>
      <c r="Q1551" s="4">
        <f>MONTH(Tabla1[[#This Row],[Fecha]])</f>
        <v>3</v>
      </c>
    </row>
    <row r="1552" spans="1:17" x14ac:dyDescent="0.25">
      <c r="A1552" t="s">
        <v>1568</v>
      </c>
      <c r="B1552" t="s">
        <v>24</v>
      </c>
      <c r="C1552" t="s">
        <v>25</v>
      </c>
      <c r="D1552" t="s">
        <v>26</v>
      </c>
      <c r="E1552" t="s">
        <v>20</v>
      </c>
      <c r="F1552" t="s">
        <v>35</v>
      </c>
      <c r="G1552" s="2">
        <v>14.39</v>
      </c>
      <c r="H1552" s="4">
        <v>2</v>
      </c>
      <c r="I1552" s="2">
        <v>1.4390000000000001</v>
      </c>
      <c r="J1552" s="2">
        <v>30.219000000000001</v>
      </c>
      <c r="K1552" s="12">
        <v>43526</v>
      </c>
      <c r="L1552" s="5">
        <v>0.8222222222222223</v>
      </c>
      <c r="M1552" t="s">
        <v>32</v>
      </c>
      <c r="N1552" s="2">
        <v>28.78</v>
      </c>
      <c r="O1552" s="2">
        <v>1.4390000000000001</v>
      </c>
      <c r="P1552" s="3">
        <v>7.2</v>
      </c>
      <c r="Q1552" s="4">
        <f>MONTH(Tabla1[[#This Row],[Fecha]])</f>
        <v>3</v>
      </c>
    </row>
    <row r="1553" spans="1:17" x14ac:dyDescent="0.25">
      <c r="A1553" t="s">
        <v>1207</v>
      </c>
      <c r="B1553" t="s">
        <v>41</v>
      </c>
      <c r="C1553" t="s">
        <v>42</v>
      </c>
      <c r="D1553" t="s">
        <v>26</v>
      </c>
      <c r="E1553" t="s">
        <v>20</v>
      </c>
      <c r="F1553" t="s">
        <v>31</v>
      </c>
      <c r="G1553" s="2">
        <v>95.46</v>
      </c>
      <c r="H1553" s="4">
        <v>8</v>
      </c>
      <c r="I1553" s="2">
        <v>38.183999999999997</v>
      </c>
      <c r="J1553" s="2">
        <v>801.86400000000003</v>
      </c>
      <c r="K1553" s="12">
        <v>43529</v>
      </c>
      <c r="L1553" s="5">
        <v>0.81944444444444453</v>
      </c>
      <c r="M1553" t="s">
        <v>22</v>
      </c>
      <c r="N1553" s="2">
        <v>763.68</v>
      </c>
      <c r="O1553" s="2">
        <v>38.183999999999997</v>
      </c>
      <c r="P1553" s="3">
        <v>4.7</v>
      </c>
      <c r="Q1553" s="4">
        <f>MONTH(Tabla1[[#This Row],[Fecha]])</f>
        <v>3</v>
      </c>
    </row>
    <row r="1554" spans="1:17" x14ac:dyDescent="0.25">
      <c r="A1554" t="s">
        <v>1569</v>
      </c>
      <c r="B1554" t="s">
        <v>41</v>
      </c>
      <c r="C1554" t="s">
        <v>42</v>
      </c>
      <c r="D1554" t="s">
        <v>26</v>
      </c>
      <c r="E1554" t="s">
        <v>20</v>
      </c>
      <c r="F1554" t="s">
        <v>43</v>
      </c>
      <c r="G1554" s="2">
        <v>57.34</v>
      </c>
      <c r="H1554" s="4">
        <v>3</v>
      </c>
      <c r="I1554" s="2">
        <v>8.6010000000000009</v>
      </c>
      <c r="J1554" s="2">
        <v>180.62100000000001</v>
      </c>
      <c r="K1554" s="12">
        <v>43534</v>
      </c>
      <c r="L1554" s="5">
        <v>0.7909722222222223</v>
      </c>
      <c r="M1554" t="s">
        <v>32</v>
      </c>
      <c r="N1554" s="2">
        <v>172.02</v>
      </c>
      <c r="O1554" s="2">
        <v>8.6010000000000009</v>
      </c>
      <c r="P1554" s="3">
        <v>7.9</v>
      </c>
      <c r="Q1554" s="4">
        <f>MONTH(Tabla1[[#This Row],[Fecha]])</f>
        <v>3</v>
      </c>
    </row>
    <row r="1555" spans="1:17" x14ac:dyDescent="0.25">
      <c r="A1555" t="s">
        <v>1570</v>
      </c>
      <c r="B1555" t="s">
        <v>41</v>
      </c>
      <c r="C1555" t="s">
        <v>42</v>
      </c>
      <c r="D1555" t="s">
        <v>19</v>
      </c>
      <c r="E1555" t="s">
        <v>20</v>
      </c>
      <c r="F1555" t="s">
        <v>43</v>
      </c>
      <c r="G1555" s="2">
        <v>84.63</v>
      </c>
      <c r="H1555" s="4">
        <v>10</v>
      </c>
      <c r="I1555" s="2">
        <v>42.314999999999998</v>
      </c>
      <c r="J1555" s="2">
        <v>888.61500000000001</v>
      </c>
      <c r="K1555" s="12">
        <v>43466</v>
      </c>
      <c r="L1555" s="5">
        <v>0.48333333333333334</v>
      </c>
      <c r="M1555" t="s">
        <v>32</v>
      </c>
      <c r="N1555" s="2">
        <v>846.3</v>
      </c>
      <c r="O1555" s="2">
        <v>42.314999999999998</v>
      </c>
      <c r="P1555" s="3">
        <v>9</v>
      </c>
      <c r="Q1555" s="4">
        <f>MONTH(Tabla1[[#This Row],[Fecha]])</f>
        <v>1</v>
      </c>
    </row>
    <row r="1556" spans="1:17" x14ac:dyDescent="0.25">
      <c r="A1556" t="s">
        <v>1571</v>
      </c>
      <c r="B1556" t="s">
        <v>24</v>
      </c>
      <c r="C1556" t="s">
        <v>25</v>
      </c>
      <c r="D1556" t="s">
        <v>19</v>
      </c>
      <c r="E1556" t="s">
        <v>20</v>
      </c>
      <c r="F1556" t="s">
        <v>45</v>
      </c>
      <c r="G1556" s="2">
        <v>82.63</v>
      </c>
      <c r="H1556" s="4">
        <v>10</v>
      </c>
      <c r="I1556" s="2">
        <v>41.314999999999998</v>
      </c>
      <c r="J1556" s="2">
        <v>867.61500000000001</v>
      </c>
      <c r="K1556" s="12">
        <v>43543</v>
      </c>
      <c r="L1556" s="5">
        <v>0.71388888888888891</v>
      </c>
      <c r="M1556" t="s">
        <v>22</v>
      </c>
      <c r="N1556" s="2">
        <v>826.3</v>
      </c>
      <c r="O1556" s="2">
        <v>41.314999999999998</v>
      </c>
      <c r="P1556" s="3">
        <v>7.9</v>
      </c>
      <c r="Q1556" s="4">
        <f>MONTH(Tabla1[[#This Row],[Fecha]])</f>
        <v>3</v>
      </c>
    </row>
    <row r="1557" spans="1:17" x14ac:dyDescent="0.25">
      <c r="A1557" t="s">
        <v>1122</v>
      </c>
      <c r="B1557" t="s">
        <v>41</v>
      </c>
      <c r="C1557" t="s">
        <v>42</v>
      </c>
      <c r="D1557" t="s">
        <v>19</v>
      </c>
      <c r="E1557" t="s">
        <v>20</v>
      </c>
      <c r="F1557" t="s">
        <v>27</v>
      </c>
      <c r="G1557" s="2">
        <v>90.7</v>
      </c>
      <c r="H1557" s="4">
        <v>6</v>
      </c>
      <c r="I1557" s="2">
        <v>27.210000000000004</v>
      </c>
      <c r="J1557" s="2">
        <v>571.41</v>
      </c>
      <c r="K1557" s="12">
        <v>43522</v>
      </c>
      <c r="L1557" s="5">
        <v>0.45277777777777778</v>
      </c>
      <c r="M1557" t="s">
        <v>28</v>
      </c>
      <c r="N1557" s="2">
        <v>544.20000000000005</v>
      </c>
      <c r="O1557" s="2">
        <v>27.21</v>
      </c>
      <c r="P1557" s="3">
        <v>5.3</v>
      </c>
      <c r="Q1557" s="4">
        <f>MONTH(Tabla1[[#This Row],[Fecha]])</f>
        <v>2</v>
      </c>
    </row>
    <row r="1558" spans="1:17" x14ac:dyDescent="0.25">
      <c r="A1558" t="s">
        <v>1572</v>
      </c>
      <c r="B1558" t="s">
        <v>41</v>
      </c>
      <c r="C1558" t="s">
        <v>42</v>
      </c>
      <c r="D1558" t="s">
        <v>26</v>
      </c>
      <c r="E1558" t="s">
        <v>20</v>
      </c>
      <c r="F1558" t="s">
        <v>35</v>
      </c>
      <c r="G1558" s="2">
        <v>40.619999999999997</v>
      </c>
      <c r="H1558" s="4">
        <v>2</v>
      </c>
      <c r="I1558" s="2">
        <v>4.0620000000000003</v>
      </c>
      <c r="J1558" s="2">
        <v>85.302000000000007</v>
      </c>
      <c r="K1558" s="12">
        <v>43482</v>
      </c>
      <c r="L1558" s="5">
        <v>0.41736111111111113</v>
      </c>
      <c r="M1558" t="s">
        <v>32</v>
      </c>
      <c r="N1558" s="2">
        <v>81.239999999999995</v>
      </c>
      <c r="O1558" s="2">
        <v>4.0620000000000003</v>
      </c>
      <c r="P1558" s="3">
        <v>4.0999999999999996</v>
      </c>
      <c r="Q1558" s="4">
        <f>MONTH(Tabla1[[#This Row],[Fecha]])</f>
        <v>1</v>
      </c>
    </row>
    <row r="1559" spans="1:17" x14ac:dyDescent="0.25">
      <c r="A1559" t="s">
        <v>1573</v>
      </c>
      <c r="B1559" t="s">
        <v>17</v>
      </c>
      <c r="C1559" t="s">
        <v>18</v>
      </c>
      <c r="D1559" t="s">
        <v>19</v>
      </c>
      <c r="E1559" t="s">
        <v>30</v>
      </c>
      <c r="F1559" t="s">
        <v>21</v>
      </c>
      <c r="G1559" s="2">
        <v>10.08</v>
      </c>
      <c r="H1559" s="4">
        <v>7</v>
      </c>
      <c r="I1559" s="2">
        <v>3.5280000000000005</v>
      </c>
      <c r="J1559" s="2">
        <v>74.087999999999994</v>
      </c>
      <c r="K1559" s="12">
        <v>43552</v>
      </c>
      <c r="L1559" s="5">
        <v>0.84305555555555556</v>
      </c>
      <c r="M1559" t="s">
        <v>28</v>
      </c>
      <c r="N1559" s="2">
        <v>70.56</v>
      </c>
      <c r="O1559" s="2">
        <v>3.528</v>
      </c>
      <c r="P1559" s="3">
        <v>4.2</v>
      </c>
      <c r="Q1559" s="4">
        <f>MONTH(Tabla1[[#This Row],[Fecha]])</f>
        <v>3</v>
      </c>
    </row>
    <row r="1560" spans="1:17" x14ac:dyDescent="0.25">
      <c r="A1560" t="s">
        <v>1488</v>
      </c>
      <c r="B1560" t="s">
        <v>17</v>
      </c>
      <c r="C1560" t="s">
        <v>18</v>
      </c>
      <c r="D1560" t="s">
        <v>19</v>
      </c>
      <c r="E1560" t="s">
        <v>20</v>
      </c>
      <c r="F1560" t="s">
        <v>31</v>
      </c>
      <c r="G1560" s="2">
        <v>72.42</v>
      </c>
      <c r="H1560" s="4">
        <v>3</v>
      </c>
      <c r="I1560" s="2">
        <v>10.863</v>
      </c>
      <c r="J1560" s="2">
        <v>228.12299999999999</v>
      </c>
      <c r="K1560" s="12">
        <v>43553</v>
      </c>
      <c r="L1560" s="5">
        <v>0.70416666666666661</v>
      </c>
      <c r="M1560" t="s">
        <v>22</v>
      </c>
      <c r="N1560" s="2">
        <v>217.26</v>
      </c>
      <c r="O1560" s="2">
        <v>10.863</v>
      </c>
      <c r="P1560" s="3">
        <v>8.1999999999999993</v>
      </c>
      <c r="Q1560" s="4">
        <f>MONTH(Tabla1[[#This Row],[Fecha]])</f>
        <v>3</v>
      </c>
    </row>
    <row r="1561" spans="1:17" x14ac:dyDescent="0.25">
      <c r="A1561" t="s">
        <v>1574</v>
      </c>
      <c r="B1561" t="s">
        <v>41</v>
      </c>
      <c r="C1561" t="s">
        <v>42</v>
      </c>
      <c r="D1561" t="s">
        <v>26</v>
      </c>
      <c r="E1561" t="s">
        <v>20</v>
      </c>
      <c r="F1561" t="s">
        <v>31</v>
      </c>
      <c r="G1561" s="2">
        <v>11.28</v>
      </c>
      <c r="H1561" s="4">
        <v>9</v>
      </c>
      <c r="I1561" s="2">
        <v>5.0760000000000005</v>
      </c>
      <c r="J1561" s="2">
        <v>106.596</v>
      </c>
      <c r="K1561" s="12">
        <v>43541</v>
      </c>
      <c r="L1561" s="5">
        <v>0.49652777777777773</v>
      </c>
      <c r="M1561" t="s">
        <v>32</v>
      </c>
      <c r="N1561" s="2">
        <v>101.52</v>
      </c>
      <c r="O1561" s="2">
        <v>5.0759999999999996</v>
      </c>
      <c r="P1561" s="3">
        <v>4.3</v>
      </c>
      <c r="Q1561" s="4">
        <f>MONTH(Tabla1[[#This Row],[Fecha]])</f>
        <v>3</v>
      </c>
    </row>
    <row r="1562" spans="1:17" x14ac:dyDescent="0.25">
      <c r="A1562" t="s">
        <v>1575</v>
      </c>
      <c r="B1562" t="s">
        <v>41</v>
      </c>
      <c r="C1562" t="s">
        <v>42</v>
      </c>
      <c r="D1562" t="s">
        <v>26</v>
      </c>
      <c r="E1562" t="s">
        <v>20</v>
      </c>
      <c r="F1562" t="s">
        <v>45</v>
      </c>
      <c r="G1562" s="2">
        <v>73.52</v>
      </c>
      <c r="H1562" s="4">
        <v>2</v>
      </c>
      <c r="I1562" s="2">
        <v>7.3520000000000003</v>
      </c>
      <c r="J1562" s="2">
        <v>154.392</v>
      </c>
      <c r="K1562" s="12">
        <v>43480</v>
      </c>
      <c r="L1562" s="5">
        <v>0.57013888888888886</v>
      </c>
      <c r="M1562" t="s">
        <v>22</v>
      </c>
      <c r="N1562" s="2">
        <v>147.04</v>
      </c>
      <c r="O1562" s="2">
        <v>7.3520000000000003</v>
      </c>
      <c r="P1562" s="3">
        <v>4.5999999999999996</v>
      </c>
      <c r="Q1562" s="4">
        <f>MONTH(Tabla1[[#This Row],[Fecha]])</f>
        <v>1</v>
      </c>
    </row>
    <row r="1563" spans="1:17" x14ac:dyDescent="0.25">
      <c r="A1563" t="s">
        <v>1576</v>
      </c>
      <c r="B1563" t="s">
        <v>17</v>
      </c>
      <c r="C1563" t="s">
        <v>18</v>
      </c>
      <c r="D1563" t="s">
        <v>26</v>
      </c>
      <c r="E1563" t="s">
        <v>30</v>
      </c>
      <c r="F1563" t="s">
        <v>43</v>
      </c>
      <c r="G1563" s="2">
        <v>33.880000000000003</v>
      </c>
      <c r="H1563" s="4">
        <v>8</v>
      </c>
      <c r="I1563" s="2">
        <v>13.552000000000001</v>
      </c>
      <c r="J1563" s="2">
        <v>284.59199999999998</v>
      </c>
      <c r="K1563" s="12">
        <v>43484</v>
      </c>
      <c r="L1563" s="5">
        <v>0.8534722222222223</v>
      </c>
      <c r="M1563" t="s">
        <v>22</v>
      </c>
      <c r="N1563" s="2">
        <v>271.04000000000002</v>
      </c>
      <c r="O1563" s="2">
        <v>13.552</v>
      </c>
      <c r="P1563" s="3">
        <v>9.6</v>
      </c>
      <c r="Q1563" s="4">
        <f>MONTH(Tabla1[[#This Row],[Fecha]])</f>
        <v>1</v>
      </c>
    </row>
    <row r="1564" spans="1:17" x14ac:dyDescent="0.25">
      <c r="A1564" t="s">
        <v>1266</v>
      </c>
      <c r="B1564" t="s">
        <v>41</v>
      </c>
      <c r="C1564" t="s">
        <v>42</v>
      </c>
      <c r="D1564" t="s">
        <v>19</v>
      </c>
      <c r="E1564" t="s">
        <v>30</v>
      </c>
      <c r="F1564" t="s">
        <v>45</v>
      </c>
      <c r="G1564" s="2">
        <v>60.18</v>
      </c>
      <c r="H1564" s="4">
        <v>4</v>
      </c>
      <c r="I1564" s="2">
        <v>12.036000000000001</v>
      </c>
      <c r="J1564" s="2">
        <v>252.756</v>
      </c>
      <c r="K1564" s="12">
        <v>43512</v>
      </c>
      <c r="L1564" s="5">
        <v>0.75277777777777777</v>
      </c>
      <c r="M1564" t="s">
        <v>32</v>
      </c>
      <c r="N1564" s="2">
        <v>240.72</v>
      </c>
      <c r="O1564" s="2">
        <v>12.036</v>
      </c>
      <c r="P1564" s="3">
        <v>9.4</v>
      </c>
      <c r="Q1564" s="4">
        <f>MONTH(Tabla1[[#This Row],[Fecha]])</f>
        <v>2</v>
      </c>
    </row>
    <row r="1565" spans="1:17" x14ac:dyDescent="0.25">
      <c r="A1565" t="s">
        <v>1577</v>
      </c>
      <c r="B1565" t="s">
        <v>17</v>
      </c>
      <c r="C1565" t="s">
        <v>18</v>
      </c>
      <c r="D1565" t="s">
        <v>26</v>
      </c>
      <c r="E1565" t="s">
        <v>30</v>
      </c>
      <c r="F1565" t="s">
        <v>45</v>
      </c>
      <c r="G1565" s="2">
        <v>51.94</v>
      </c>
      <c r="H1565" s="4">
        <v>3</v>
      </c>
      <c r="I1565" s="2">
        <v>7.7910000000000004</v>
      </c>
      <c r="J1565" s="2">
        <v>163.61099999999999</v>
      </c>
      <c r="K1565" s="12">
        <v>43511</v>
      </c>
      <c r="L1565" s="5">
        <v>0.63958333333333328</v>
      </c>
      <c r="M1565" t="s">
        <v>28</v>
      </c>
      <c r="N1565" s="2">
        <v>155.82</v>
      </c>
      <c r="O1565" s="2">
        <v>7.7910000000000004</v>
      </c>
      <c r="P1565" s="3">
        <v>7.9</v>
      </c>
      <c r="Q1565" s="4">
        <f>MONTH(Tabla1[[#This Row],[Fecha]])</f>
        <v>2</v>
      </c>
    </row>
    <row r="1566" spans="1:17" x14ac:dyDescent="0.25">
      <c r="A1566" t="s">
        <v>1578</v>
      </c>
      <c r="B1566" t="s">
        <v>24</v>
      </c>
      <c r="C1566" t="s">
        <v>25</v>
      </c>
      <c r="D1566" t="s">
        <v>19</v>
      </c>
      <c r="E1566" t="s">
        <v>20</v>
      </c>
      <c r="F1566" t="s">
        <v>45</v>
      </c>
      <c r="G1566" s="2">
        <v>51.47</v>
      </c>
      <c r="H1566" s="4">
        <v>1</v>
      </c>
      <c r="I1566" s="2">
        <v>2.5735000000000001</v>
      </c>
      <c r="J1566" s="2">
        <v>54.043500000000002</v>
      </c>
      <c r="K1566" s="12">
        <v>43542</v>
      </c>
      <c r="L1566" s="5">
        <v>0.66111111111111109</v>
      </c>
      <c r="M1566" t="s">
        <v>22</v>
      </c>
      <c r="N1566" s="2">
        <v>51.47</v>
      </c>
      <c r="O1566" s="2">
        <v>2.5735000000000001</v>
      </c>
      <c r="P1566" s="3">
        <v>8.5</v>
      </c>
      <c r="Q1566" s="4">
        <f>MONTH(Tabla1[[#This Row],[Fecha]])</f>
        <v>3</v>
      </c>
    </row>
    <row r="1567" spans="1:17" x14ac:dyDescent="0.25">
      <c r="A1567" t="s">
        <v>1579</v>
      </c>
      <c r="B1567" t="s">
        <v>17</v>
      </c>
      <c r="C1567" t="s">
        <v>18</v>
      </c>
      <c r="D1567" t="s">
        <v>19</v>
      </c>
      <c r="E1567" t="s">
        <v>20</v>
      </c>
      <c r="F1567" t="s">
        <v>27</v>
      </c>
      <c r="G1567" s="2">
        <v>26.48</v>
      </c>
      <c r="H1567" s="4">
        <v>3</v>
      </c>
      <c r="I1567" s="2">
        <v>3.972</v>
      </c>
      <c r="J1567" s="2">
        <v>83.412000000000006</v>
      </c>
      <c r="K1567" s="12">
        <v>43545</v>
      </c>
      <c r="L1567" s="5">
        <v>0.44444444444444442</v>
      </c>
      <c r="M1567" t="s">
        <v>22</v>
      </c>
      <c r="N1567" s="2">
        <v>79.44</v>
      </c>
      <c r="O1567" s="2">
        <v>3.972</v>
      </c>
      <c r="P1567" s="3">
        <v>4.7</v>
      </c>
      <c r="Q1567" s="4">
        <f>MONTH(Tabla1[[#This Row],[Fecha]])</f>
        <v>3</v>
      </c>
    </row>
    <row r="1568" spans="1:17" x14ac:dyDescent="0.25">
      <c r="A1568" t="s">
        <v>1580</v>
      </c>
      <c r="B1568" t="s">
        <v>41</v>
      </c>
      <c r="C1568" t="s">
        <v>42</v>
      </c>
      <c r="D1568" t="s">
        <v>19</v>
      </c>
      <c r="E1568" t="s">
        <v>30</v>
      </c>
      <c r="F1568" t="s">
        <v>31</v>
      </c>
      <c r="G1568" s="2">
        <v>60.38</v>
      </c>
      <c r="H1568" s="4">
        <v>10</v>
      </c>
      <c r="I1568" s="2">
        <v>30.190000000000005</v>
      </c>
      <c r="J1568" s="2">
        <v>633.99</v>
      </c>
      <c r="K1568" s="12">
        <v>43508</v>
      </c>
      <c r="L1568" s="5">
        <v>0.67986111111111114</v>
      </c>
      <c r="M1568" t="s">
        <v>28</v>
      </c>
      <c r="N1568" s="2">
        <v>603.79999999999995</v>
      </c>
      <c r="O1568" s="2">
        <v>30.19</v>
      </c>
      <c r="P1568" s="3">
        <v>6</v>
      </c>
      <c r="Q1568" s="4">
        <f>MONTH(Tabla1[[#This Row],[Fecha]])</f>
        <v>2</v>
      </c>
    </row>
    <row r="1569" spans="1:17" x14ac:dyDescent="0.25">
      <c r="A1569" t="s">
        <v>1581</v>
      </c>
      <c r="B1569" t="s">
        <v>24</v>
      </c>
      <c r="C1569" t="s">
        <v>25</v>
      </c>
      <c r="D1569" t="s">
        <v>19</v>
      </c>
      <c r="E1569" t="s">
        <v>30</v>
      </c>
      <c r="F1569" t="s">
        <v>21</v>
      </c>
      <c r="G1569" s="2">
        <v>68.55</v>
      </c>
      <c r="H1569" s="4">
        <v>4</v>
      </c>
      <c r="I1569" s="2">
        <v>13.71</v>
      </c>
      <c r="J1569" s="2">
        <v>287.91000000000003</v>
      </c>
      <c r="K1569" s="12">
        <v>43511</v>
      </c>
      <c r="L1569" s="5">
        <v>0.84791666666666676</v>
      </c>
      <c r="M1569" t="s">
        <v>32</v>
      </c>
      <c r="N1569" s="2">
        <v>274.2</v>
      </c>
      <c r="O1569" s="2">
        <v>13.71</v>
      </c>
      <c r="P1569" s="3">
        <v>9.1999999999999993</v>
      </c>
      <c r="Q1569" s="4">
        <f>MONTH(Tabla1[[#This Row],[Fecha]])</f>
        <v>2</v>
      </c>
    </row>
    <row r="1570" spans="1:17" x14ac:dyDescent="0.25">
      <c r="A1570" t="s">
        <v>1582</v>
      </c>
      <c r="B1570" t="s">
        <v>41</v>
      </c>
      <c r="C1570" t="s">
        <v>42</v>
      </c>
      <c r="D1570" t="s">
        <v>19</v>
      </c>
      <c r="E1570" t="s">
        <v>20</v>
      </c>
      <c r="F1570" t="s">
        <v>35</v>
      </c>
      <c r="G1570" s="2">
        <v>20.18</v>
      </c>
      <c r="H1570" s="4">
        <v>4</v>
      </c>
      <c r="I1570" s="2">
        <v>4.0360000000000005</v>
      </c>
      <c r="J1570" s="2">
        <v>84.756</v>
      </c>
      <c r="K1570" s="12">
        <v>43509</v>
      </c>
      <c r="L1570" s="5">
        <v>0.50972222222222219</v>
      </c>
      <c r="M1570" t="s">
        <v>32</v>
      </c>
      <c r="N1570" s="2">
        <v>80.72</v>
      </c>
      <c r="O1570" s="2">
        <v>4.0359999999999996</v>
      </c>
      <c r="P1570" s="3">
        <v>5</v>
      </c>
      <c r="Q1570" s="4">
        <f>MONTH(Tabla1[[#This Row],[Fecha]])</f>
        <v>2</v>
      </c>
    </row>
    <row r="1571" spans="1:17" x14ac:dyDescent="0.25">
      <c r="A1571" t="s">
        <v>1583</v>
      </c>
      <c r="B1571" t="s">
        <v>41</v>
      </c>
      <c r="C1571" t="s">
        <v>42</v>
      </c>
      <c r="D1571" t="s">
        <v>26</v>
      </c>
      <c r="E1571" t="s">
        <v>30</v>
      </c>
      <c r="F1571" t="s">
        <v>35</v>
      </c>
      <c r="G1571" s="2">
        <v>13.69</v>
      </c>
      <c r="H1571" s="4">
        <v>6</v>
      </c>
      <c r="I1571" s="2">
        <v>4.1070000000000002</v>
      </c>
      <c r="J1571" s="2">
        <v>86.247</v>
      </c>
      <c r="K1571" s="12">
        <v>43509</v>
      </c>
      <c r="L1571" s="5">
        <v>0.58263888888888882</v>
      </c>
      <c r="M1571" t="s">
        <v>28</v>
      </c>
      <c r="N1571" s="2">
        <v>82.14</v>
      </c>
      <c r="O1571" s="2">
        <v>4.1070000000000002</v>
      </c>
      <c r="P1571" s="3">
        <v>6.3</v>
      </c>
      <c r="Q1571" s="4">
        <f>MONTH(Tabla1[[#This Row],[Fecha]])</f>
        <v>2</v>
      </c>
    </row>
    <row r="1572" spans="1:17" x14ac:dyDescent="0.25">
      <c r="A1572" t="s">
        <v>1584</v>
      </c>
      <c r="B1572" t="s">
        <v>24</v>
      </c>
      <c r="C1572" t="s">
        <v>25</v>
      </c>
      <c r="D1572" t="s">
        <v>26</v>
      </c>
      <c r="E1572" t="s">
        <v>20</v>
      </c>
      <c r="F1572" t="s">
        <v>43</v>
      </c>
      <c r="G1572" s="2">
        <v>39.43</v>
      </c>
      <c r="H1572" s="4">
        <v>6</v>
      </c>
      <c r="I1572" s="2">
        <v>11.829000000000001</v>
      </c>
      <c r="J1572" s="2">
        <v>248.40899999999999</v>
      </c>
      <c r="K1572" s="12">
        <v>43549</v>
      </c>
      <c r="L1572" s="5">
        <v>0.84583333333333333</v>
      </c>
      <c r="M1572" t="s">
        <v>32</v>
      </c>
      <c r="N1572" s="2">
        <v>236.58</v>
      </c>
      <c r="O1572" s="2">
        <v>11.829000000000001</v>
      </c>
      <c r="P1572" s="3">
        <v>9.4</v>
      </c>
      <c r="Q1572" s="4">
        <f>MONTH(Tabla1[[#This Row],[Fecha]])</f>
        <v>3</v>
      </c>
    </row>
    <row r="1573" spans="1:17" x14ac:dyDescent="0.25">
      <c r="A1573" t="s">
        <v>1585</v>
      </c>
      <c r="B1573" t="s">
        <v>41</v>
      </c>
      <c r="C1573" t="s">
        <v>42</v>
      </c>
      <c r="D1573" t="s">
        <v>19</v>
      </c>
      <c r="E1573" t="s">
        <v>20</v>
      </c>
      <c r="F1573" t="s">
        <v>35</v>
      </c>
      <c r="G1573" s="2">
        <v>64.83</v>
      </c>
      <c r="H1573" s="4">
        <v>2</v>
      </c>
      <c r="I1573" s="2">
        <v>6.4830000000000005</v>
      </c>
      <c r="J1573" s="2">
        <v>136.143</v>
      </c>
      <c r="K1573" s="12">
        <v>43473</v>
      </c>
      <c r="L1573" s="5">
        <v>0.4993055555555555</v>
      </c>
      <c r="M1573" t="s">
        <v>32</v>
      </c>
      <c r="N1573" s="2">
        <v>129.66</v>
      </c>
      <c r="O1573" s="2">
        <v>6.4829999999999997</v>
      </c>
      <c r="P1573" s="3">
        <v>8</v>
      </c>
      <c r="Q1573" s="4">
        <f>MONTH(Tabla1[[#This Row],[Fecha]])</f>
        <v>1</v>
      </c>
    </row>
    <row r="1574" spans="1:17" x14ac:dyDescent="0.25">
      <c r="A1574" t="s">
        <v>1586</v>
      </c>
      <c r="B1574" t="s">
        <v>24</v>
      </c>
      <c r="C1574" t="s">
        <v>25</v>
      </c>
      <c r="D1574" t="s">
        <v>26</v>
      </c>
      <c r="E1574" t="s">
        <v>30</v>
      </c>
      <c r="F1574" t="s">
        <v>31</v>
      </c>
      <c r="G1574" s="2">
        <v>97.5</v>
      </c>
      <c r="H1574" s="4">
        <v>10</v>
      </c>
      <c r="I1574" s="2">
        <v>48.75</v>
      </c>
      <c r="J1574" s="2">
        <v>1023.75</v>
      </c>
      <c r="K1574" s="12">
        <v>43477</v>
      </c>
      <c r="L1574" s="5">
        <v>0.6791666666666667</v>
      </c>
      <c r="M1574" t="s">
        <v>22</v>
      </c>
      <c r="N1574" s="2">
        <v>975</v>
      </c>
      <c r="O1574" s="2">
        <v>48.75</v>
      </c>
      <c r="P1574" s="3">
        <v>8</v>
      </c>
      <c r="Q1574" s="4">
        <f>MONTH(Tabla1[[#This Row],[Fecha]])</f>
        <v>1</v>
      </c>
    </row>
    <row r="1575" spans="1:17" x14ac:dyDescent="0.25">
      <c r="A1575" t="s">
        <v>1587</v>
      </c>
      <c r="B1575" t="s">
        <v>24</v>
      </c>
      <c r="C1575" t="s">
        <v>25</v>
      </c>
      <c r="D1575" t="s">
        <v>26</v>
      </c>
      <c r="E1575" t="s">
        <v>30</v>
      </c>
      <c r="F1575" t="s">
        <v>45</v>
      </c>
      <c r="G1575" s="2">
        <v>90.22</v>
      </c>
      <c r="H1575" s="4">
        <v>3</v>
      </c>
      <c r="I1575" s="2">
        <v>13.532999999999999</v>
      </c>
      <c r="J1575" s="2">
        <v>284.19299999999998</v>
      </c>
      <c r="K1575" s="12">
        <v>43514</v>
      </c>
      <c r="L1575" s="5">
        <v>0.81874999999999998</v>
      </c>
      <c r="M1575" t="s">
        <v>28</v>
      </c>
      <c r="N1575" s="2">
        <v>270.66000000000003</v>
      </c>
      <c r="O1575" s="2">
        <v>13.532999999999999</v>
      </c>
      <c r="P1575" s="3">
        <v>6.2</v>
      </c>
      <c r="Q1575" s="4">
        <f>MONTH(Tabla1[[#This Row],[Fecha]])</f>
        <v>2</v>
      </c>
    </row>
    <row r="1576" spans="1:17" x14ac:dyDescent="0.25">
      <c r="A1576" t="s">
        <v>1588</v>
      </c>
      <c r="B1576" t="s">
        <v>17</v>
      </c>
      <c r="C1576" t="s">
        <v>18</v>
      </c>
      <c r="D1576" t="s">
        <v>19</v>
      </c>
      <c r="E1576" t="s">
        <v>20</v>
      </c>
      <c r="F1576" t="s">
        <v>43</v>
      </c>
      <c r="G1576" s="2">
        <v>44.59</v>
      </c>
      <c r="H1576" s="4">
        <v>5</v>
      </c>
      <c r="I1576" s="2">
        <v>11.147500000000001</v>
      </c>
      <c r="J1576" s="2">
        <v>234.0975</v>
      </c>
      <c r="K1576" s="12">
        <v>43506</v>
      </c>
      <c r="L1576" s="5">
        <v>0.63194444444444442</v>
      </c>
      <c r="M1576" t="s">
        <v>28</v>
      </c>
      <c r="N1576" s="2">
        <v>222.95</v>
      </c>
      <c r="O1576" s="2">
        <v>11.147500000000001</v>
      </c>
      <c r="P1576" s="3">
        <v>8.5</v>
      </c>
      <c r="Q1576" s="4">
        <f>MONTH(Tabla1[[#This Row],[Fecha]])</f>
        <v>2</v>
      </c>
    </row>
    <row r="1577" spans="1:17" x14ac:dyDescent="0.25">
      <c r="A1577" t="s">
        <v>1589</v>
      </c>
      <c r="B1577" t="s">
        <v>41</v>
      </c>
      <c r="C1577" t="s">
        <v>42</v>
      </c>
      <c r="D1577" t="s">
        <v>19</v>
      </c>
      <c r="E1577" t="s">
        <v>20</v>
      </c>
      <c r="F1577" t="s">
        <v>35</v>
      </c>
      <c r="G1577" s="2">
        <v>93.72</v>
      </c>
      <c r="H1577" s="4">
        <v>6</v>
      </c>
      <c r="I1577" s="2">
        <v>28.116</v>
      </c>
      <c r="J1577" s="2">
        <v>590.43600000000004</v>
      </c>
      <c r="K1577" s="12">
        <v>43480</v>
      </c>
      <c r="L1577" s="5">
        <v>0.67986111111111114</v>
      </c>
      <c r="M1577" t="s">
        <v>28</v>
      </c>
      <c r="N1577" s="2">
        <v>562.32000000000005</v>
      </c>
      <c r="O1577" s="2">
        <v>28.116</v>
      </c>
      <c r="P1577" s="3">
        <v>4.5</v>
      </c>
      <c r="Q1577" s="4">
        <f>MONTH(Tabla1[[#This Row],[Fecha]])</f>
        <v>1</v>
      </c>
    </row>
    <row r="1578" spans="1:17" x14ac:dyDescent="0.25">
      <c r="A1578" t="s">
        <v>1590</v>
      </c>
      <c r="B1578" t="s">
        <v>24</v>
      </c>
      <c r="C1578" t="s">
        <v>25</v>
      </c>
      <c r="D1578" t="s">
        <v>19</v>
      </c>
      <c r="E1578" t="s">
        <v>20</v>
      </c>
      <c r="F1578" t="s">
        <v>43</v>
      </c>
      <c r="G1578" s="2">
        <v>98.52</v>
      </c>
      <c r="H1578" s="4">
        <v>10</v>
      </c>
      <c r="I1578" s="2">
        <v>49.26</v>
      </c>
      <c r="J1578" s="2">
        <v>1034.46</v>
      </c>
      <c r="K1578" s="12">
        <v>43495</v>
      </c>
      <c r="L1578" s="5">
        <v>0.84930555555555554</v>
      </c>
      <c r="M1578" t="s">
        <v>22</v>
      </c>
      <c r="N1578" s="2">
        <v>985.2</v>
      </c>
      <c r="O1578" s="2">
        <v>49.26</v>
      </c>
      <c r="P1578" s="3">
        <v>4.5</v>
      </c>
      <c r="Q1578" s="4">
        <f>MONTH(Tabla1[[#This Row],[Fecha]])</f>
        <v>1</v>
      </c>
    </row>
    <row r="1579" spans="1:17" x14ac:dyDescent="0.25">
      <c r="A1579" t="s">
        <v>1591</v>
      </c>
      <c r="B1579" t="s">
        <v>17</v>
      </c>
      <c r="C1579" t="s">
        <v>18</v>
      </c>
      <c r="D1579" t="s">
        <v>19</v>
      </c>
      <c r="E1579" t="s">
        <v>20</v>
      </c>
      <c r="F1579" t="s">
        <v>35</v>
      </c>
      <c r="G1579" s="2">
        <v>91.41</v>
      </c>
      <c r="H1579" s="4">
        <v>5</v>
      </c>
      <c r="I1579" s="2">
        <v>22.852499999999999</v>
      </c>
      <c r="J1579" s="2">
        <v>479.90249999999997</v>
      </c>
      <c r="K1579" s="12">
        <v>43521</v>
      </c>
      <c r="L1579" s="5">
        <v>0.66875000000000007</v>
      </c>
      <c r="M1579" t="s">
        <v>22</v>
      </c>
      <c r="N1579" s="2">
        <v>457.05</v>
      </c>
      <c r="O1579" s="2">
        <v>22.852499999999999</v>
      </c>
      <c r="P1579" s="3">
        <v>7.1</v>
      </c>
      <c r="Q1579" s="4">
        <f>MONTH(Tabla1[[#This Row],[Fecha]])</f>
        <v>2</v>
      </c>
    </row>
    <row r="1580" spans="1:17" x14ac:dyDescent="0.25">
      <c r="A1580" t="s">
        <v>1592</v>
      </c>
      <c r="B1580" t="s">
        <v>24</v>
      </c>
      <c r="C1580" t="s">
        <v>25</v>
      </c>
      <c r="D1580" t="s">
        <v>19</v>
      </c>
      <c r="E1580" t="s">
        <v>20</v>
      </c>
      <c r="F1580" t="s">
        <v>43</v>
      </c>
      <c r="G1580" s="2">
        <v>38.42</v>
      </c>
      <c r="H1580" s="4">
        <v>1</v>
      </c>
      <c r="I1580" s="2">
        <v>1.9210000000000003</v>
      </c>
      <c r="J1580" s="2">
        <v>40.341000000000001</v>
      </c>
      <c r="K1580" s="12">
        <v>43498</v>
      </c>
      <c r="L1580" s="5">
        <v>0.68958333333333333</v>
      </c>
      <c r="M1580" t="s">
        <v>28</v>
      </c>
      <c r="N1580" s="2">
        <v>38.42</v>
      </c>
      <c r="O1580" s="2">
        <v>1.921</v>
      </c>
      <c r="P1580" s="3">
        <v>8.6</v>
      </c>
      <c r="Q1580" s="4">
        <f>MONTH(Tabla1[[#This Row],[Fecha]])</f>
        <v>2</v>
      </c>
    </row>
    <row r="1581" spans="1:17" x14ac:dyDescent="0.25">
      <c r="A1581" t="s">
        <v>1593</v>
      </c>
      <c r="B1581" t="s">
        <v>41</v>
      </c>
      <c r="C1581" t="s">
        <v>42</v>
      </c>
      <c r="D1581" t="s">
        <v>26</v>
      </c>
      <c r="E1581" t="s">
        <v>30</v>
      </c>
      <c r="F1581" t="s">
        <v>21</v>
      </c>
      <c r="G1581" s="2">
        <v>18.11</v>
      </c>
      <c r="H1581" s="4">
        <v>10</v>
      </c>
      <c r="I1581" s="2">
        <v>9.0549999999999997</v>
      </c>
      <c r="J1581" s="2">
        <v>190.155</v>
      </c>
      <c r="K1581" s="12">
        <v>43537</v>
      </c>
      <c r="L1581" s="5">
        <v>0.49027777777777781</v>
      </c>
      <c r="M1581" t="s">
        <v>22</v>
      </c>
      <c r="N1581" s="2">
        <v>181.1</v>
      </c>
      <c r="O1581" s="2">
        <v>9.0549999999999997</v>
      </c>
      <c r="P1581" s="3">
        <v>5.9</v>
      </c>
      <c r="Q1581" s="4">
        <f>MONTH(Tabla1[[#This Row],[Fecha]])</f>
        <v>3</v>
      </c>
    </row>
    <row r="1582" spans="1:17" x14ac:dyDescent="0.25">
      <c r="A1582" t="s">
        <v>1594</v>
      </c>
      <c r="B1582" t="s">
        <v>24</v>
      </c>
      <c r="C1582" t="s">
        <v>25</v>
      </c>
      <c r="D1582" t="s">
        <v>19</v>
      </c>
      <c r="E1582" t="s">
        <v>30</v>
      </c>
      <c r="F1582" t="s">
        <v>31</v>
      </c>
      <c r="G1582" s="2">
        <v>35.81</v>
      </c>
      <c r="H1582" s="4">
        <v>5</v>
      </c>
      <c r="I1582" s="2">
        <v>8.9525000000000006</v>
      </c>
      <c r="J1582" s="2">
        <v>188.0025</v>
      </c>
      <c r="K1582" s="12">
        <v>43502</v>
      </c>
      <c r="L1582" s="5">
        <v>0.78055555555555556</v>
      </c>
      <c r="M1582" t="s">
        <v>22</v>
      </c>
      <c r="N1582" s="2">
        <v>179.05</v>
      </c>
      <c r="O1582" s="2">
        <v>8.9525000000000006</v>
      </c>
      <c r="P1582" s="3">
        <v>7.9</v>
      </c>
      <c r="Q1582" s="4">
        <f>MONTH(Tabla1[[#This Row],[Fecha]])</f>
        <v>2</v>
      </c>
    </row>
    <row r="1583" spans="1:17" x14ac:dyDescent="0.25">
      <c r="A1583" t="s">
        <v>1595</v>
      </c>
      <c r="B1583" t="s">
        <v>24</v>
      </c>
      <c r="C1583" t="s">
        <v>25</v>
      </c>
      <c r="D1583" t="s">
        <v>19</v>
      </c>
      <c r="E1583" t="s">
        <v>30</v>
      </c>
      <c r="F1583" t="s">
        <v>21</v>
      </c>
      <c r="G1583" s="2">
        <v>65.31</v>
      </c>
      <c r="H1583" s="4">
        <v>7</v>
      </c>
      <c r="I1583" s="2">
        <v>22.858500000000003</v>
      </c>
      <c r="J1583" s="2">
        <v>480.02850000000001</v>
      </c>
      <c r="K1583" s="12">
        <v>43529</v>
      </c>
      <c r="L1583" s="5">
        <v>0.75138888888888899</v>
      </c>
      <c r="M1583" t="s">
        <v>32</v>
      </c>
      <c r="N1583" s="2">
        <v>457.17</v>
      </c>
      <c r="O1583" s="2">
        <v>22.858499999999999</v>
      </c>
      <c r="P1583" s="3">
        <v>4.2</v>
      </c>
      <c r="Q1583" s="4">
        <f>MONTH(Tabla1[[#This Row],[Fecha]])</f>
        <v>3</v>
      </c>
    </row>
    <row r="1584" spans="1:17" x14ac:dyDescent="0.25">
      <c r="A1584" t="s">
        <v>1596</v>
      </c>
      <c r="B1584" t="s">
        <v>41</v>
      </c>
      <c r="C1584" t="s">
        <v>42</v>
      </c>
      <c r="D1584" t="s">
        <v>19</v>
      </c>
      <c r="E1584" t="s">
        <v>30</v>
      </c>
      <c r="F1584" t="s">
        <v>45</v>
      </c>
      <c r="G1584" s="2">
        <v>49.92</v>
      </c>
      <c r="H1584" s="4">
        <v>2</v>
      </c>
      <c r="I1584" s="2">
        <v>4.9920000000000009</v>
      </c>
      <c r="J1584" s="2">
        <v>104.83199999999999</v>
      </c>
      <c r="K1584" s="12">
        <v>43530</v>
      </c>
      <c r="L1584" s="5">
        <v>0.49652777777777773</v>
      </c>
      <c r="M1584" t="s">
        <v>32</v>
      </c>
      <c r="N1584" s="2">
        <v>99.84</v>
      </c>
      <c r="O1584" s="2">
        <v>4.992</v>
      </c>
      <c r="P1584" s="3">
        <v>7</v>
      </c>
      <c r="Q1584" s="4">
        <f>MONTH(Tabla1[[#This Row],[Fecha]])</f>
        <v>3</v>
      </c>
    </row>
    <row r="1585" spans="1:17" x14ac:dyDescent="0.25">
      <c r="A1585" t="s">
        <v>1597</v>
      </c>
      <c r="B1585" t="s">
        <v>17</v>
      </c>
      <c r="C1585" t="s">
        <v>18</v>
      </c>
      <c r="D1585" t="s">
        <v>19</v>
      </c>
      <c r="E1585" t="s">
        <v>30</v>
      </c>
      <c r="F1585" t="s">
        <v>21</v>
      </c>
      <c r="G1585" s="2">
        <v>20.97</v>
      </c>
      <c r="H1585" s="4">
        <v>5</v>
      </c>
      <c r="I1585" s="2">
        <v>5.2424999999999997</v>
      </c>
      <c r="J1585" s="2">
        <v>110.0925</v>
      </c>
      <c r="K1585" s="12">
        <v>43469</v>
      </c>
      <c r="L1585" s="5">
        <v>0.55625000000000002</v>
      </c>
      <c r="M1585" t="s">
        <v>28</v>
      </c>
      <c r="N1585" s="2">
        <v>104.85</v>
      </c>
      <c r="O1585" s="2">
        <v>5.2424999999999997</v>
      </c>
      <c r="P1585" s="3">
        <v>7.8</v>
      </c>
      <c r="Q1585" s="4">
        <f>MONTH(Tabla1[[#This Row],[Fecha]])</f>
        <v>1</v>
      </c>
    </row>
    <row r="1586" spans="1:17" x14ac:dyDescent="0.25">
      <c r="A1586" t="s">
        <v>1598</v>
      </c>
      <c r="B1586" t="s">
        <v>24</v>
      </c>
      <c r="C1586" t="s">
        <v>25</v>
      </c>
      <c r="D1586" t="s">
        <v>19</v>
      </c>
      <c r="E1586" t="s">
        <v>30</v>
      </c>
      <c r="F1586" t="s">
        <v>27</v>
      </c>
      <c r="G1586" s="2">
        <v>18.77</v>
      </c>
      <c r="H1586" s="4">
        <v>6</v>
      </c>
      <c r="I1586" s="2">
        <v>5.6310000000000002</v>
      </c>
      <c r="J1586" s="2">
        <v>118.251</v>
      </c>
      <c r="K1586" s="12">
        <v>43493</v>
      </c>
      <c r="L1586" s="5">
        <v>0.69652777777777775</v>
      </c>
      <c r="M1586" t="s">
        <v>32</v>
      </c>
      <c r="N1586" s="2">
        <v>112.62</v>
      </c>
      <c r="O1586" s="2">
        <v>5.6310000000000002</v>
      </c>
      <c r="P1586" s="3">
        <v>5.5</v>
      </c>
      <c r="Q1586" s="4">
        <f>MONTH(Tabla1[[#This Row],[Fecha]])</f>
        <v>1</v>
      </c>
    </row>
    <row r="1587" spans="1:17" x14ac:dyDescent="0.25">
      <c r="A1587" t="s">
        <v>1599</v>
      </c>
      <c r="B1587" t="s">
        <v>24</v>
      </c>
      <c r="C1587" t="s">
        <v>25</v>
      </c>
      <c r="D1587" t="s">
        <v>19</v>
      </c>
      <c r="E1587" t="s">
        <v>30</v>
      </c>
      <c r="F1587" t="s">
        <v>45</v>
      </c>
      <c r="G1587" s="2">
        <v>93.2</v>
      </c>
      <c r="H1587" s="4">
        <v>2</v>
      </c>
      <c r="I1587" s="2">
        <v>9.32</v>
      </c>
      <c r="J1587" s="2">
        <v>195.72</v>
      </c>
      <c r="K1587" s="12">
        <v>43524</v>
      </c>
      <c r="L1587" s="5">
        <v>0.77569444444444446</v>
      </c>
      <c r="M1587" t="s">
        <v>32</v>
      </c>
      <c r="N1587" s="2">
        <v>186.4</v>
      </c>
      <c r="O1587" s="2">
        <v>9.32</v>
      </c>
      <c r="P1587" s="3">
        <v>6</v>
      </c>
      <c r="Q1587" s="4">
        <f>MONTH(Tabla1[[#This Row],[Fecha]])</f>
        <v>2</v>
      </c>
    </row>
    <row r="1588" spans="1:17" x14ac:dyDescent="0.25">
      <c r="A1588" t="s">
        <v>1600</v>
      </c>
      <c r="B1588" t="s">
        <v>17</v>
      </c>
      <c r="C1588" t="s">
        <v>18</v>
      </c>
      <c r="D1588" t="s">
        <v>19</v>
      </c>
      <c r="E1588" t="s">
        <v>30</v>
      </c>
      <c r="F1588" t="s">
        <v>45</v>
      </c>
      <c r="G1588" s="2">
        <v>41.28</v>
      </c>
      <c r="H1588" s="4">
        <v>3</v>
      </c>
      <c r="I1588" s="2">
        <v>6.1920000000000002</v>
      </c>
      <c r="J1588" s="2">
        <v>130.03200000000001</v>
      </c>
      <c r="K1588" s="12">
        <v>43550</v>
      </c>
      <c r="L1588" s="5">
        <v>0.77569444444444446</v>
      </c>
      <c r="M1588" t="s">
        <v>32</v>
      </c>
      <c r="N1588" s="2">
        <v>123.84</v>
      </c>
      <c r="O1588" s="2">
        <v>6.1920000000000002</v>
      </c>
      <c r="P1588" s="3">
        <v>8.5</v>
      </c>
      <c r="Q1588" s="4">
        <f>MONTH(Tabla1[[#This Row],[Fecha]])</f>
        <v>3</v>
      </c>
    </row>
    <row r="1589" spans="1:17" x14ac:dyDescent="0.25">
      <c r="A1589" t="s">
        <v>1601</v>
      </c>
      <c r="B1589" t="s">
        <v>41</v>
      </c>
      <c r="C1589" t="s">
        <v>42</v>
      </c>
      <c r="D1589" t="s">
        <v>26</v>
      </c>
      <c r="E1589" t="s">
        <v>20</v>
      </c>
      <c r="F1589" t="s">
        <v>27</v>
      </c>
      <c r="G1589" s="2">
        <v>25.45</v>
      </c>
      <c r="H1589" s="4">
        <v>1</v>
      </c>
      <c r="I1589" s="2">
        <v>1.2725</v>
      </c>
      <c r="J1589" s="2">
        <v>26.7225</v>
      </c>
      <c r="K1589" s="12">
        <v>43534</v>
      </c>
      <c r="L1589" s="5">
        <v>0.75694444444444453</v>
      </c>
      <c r="M1589" t="s">
        <v>32</v>
      </c>
      <c r="N1589" s="2">
        <v>25.45</v>
      </c>
      <c r="O1589" s="2">
        <v>1.2725</v>
      </c>
      <c r="P1589" s="3">
        <v>5.0999999999999996</v>
      </c>
      <c r="Q1589" s="4">
        <f>MONTH(Tabla1[[#This Row],[Fecha]])</f>
        <v>3</v>
      </c>
    </row>
    <row r="1590" spans="1:17" x14ac:dyDescent="0.25">
      <c r="A1590" t="s">
        <v>1602</v>
      </c>
      <c r="B1590" t="s">
        <v>24</v>
      </c>
      <c r="C1590" t="s">
        <v>25</v>
      </c>
      <c r="D1590" t="s">
        <v>19</v>
      </c>
      <c r="E1590" t="s">
        <v>20</v>
      </c>
      <c r="F1590" t="s">
        <v>27</v>
      </c>
      <c r="G1590" s="2">
        <v>60.95</v>
      </c>
      <c r="H1590" s="4">
        <v>1</v>
      </c>
      <c r="I1590" s="2">
        <v>3.0475000000000003</v>
      </c>
      <c r="J1590" s="2">
        <v>63.997500000000002</v>
      </c>
      <c r="K1590" s="12">
        <v>43514</v>
      </c>
      <c r="L1590" s="5">
        <v>0.4861111111111111</v>
      </c>
      <c r="M1590" t="s">
        <v>22</v>
      </c>
      <c r="N1590" s="2">
        <v>60.95</v>
      </c>
      <c r="O1590" s="2">
        <v>3.0474999999999999</v>
      </c>
      <c r="P1590" s="3">
        <v>5.9</v>
      </c>
      <c r="Q1590" s="4">
        <f>MONTH(Tabla1[[#This Row],[Fecha]])</f>
        <v>2</v>
      </c>
    </row>
    <row r="1591" spans="1:17" x14ac:dyDescent="0.25">
      <c r="A1591" t="s">
        <v>1603</v>
      </c>
      <c r="B1591" t="s">
        <v>17</v>
      </c>
      <c r="C1591" t="s">
        <v>18</v>
      </c>
      <c r="D1591" t="s">
        <v>19</v>
      </c>
      <c r="E1591" t="s">
        <v>30</v>
      </c>
      <c r="F1591" t="s">
        <v>45</v>
      </c>
      <c r="G1591" s="2">
        <v>86.68</v>
      </c>
      <c r="H1591" s="4">
        <v>8</v>
      </c>
      <c r="I1591" s="2">
        <v>34.672000000000004</v>
      </c>
      <c r="J1591" s="2">
        <v>728.11199999999997</v>
      </c>
      <c r="K1591" s="12">
        <v>43489</v>
      </c>
      <c r="L1591" s="5">
        <v>0.75277777777777777</v>
      </c>
      <c r="M1591" t="s">
        <v>32</v>
      </c>
      <c r="N1591" s="2">
        <v>693.44</v>
      </c>
      <c r="O1591" s="2">
        <v>34.671999999999997</v>
      </c>
      <c r="P1591" s="3">
        <v>7.2</v>
      </c>
      <c r="Q1591" s="4">
        <f>MONTH(Tabla1[[#This Row],[Fecha]])</f>
        <v>1</v>
      </c>
    </row>
    <row r="1592" spans="1:17" x14ac:dyDescent="0.25">
      <c r="A1592" t="s">
        <v>1604</v>
      </c>
      <c r="B1592" t="s">
        <v>41</v>
      </c>
      <c r="C1592" t="s">
        <v>42</v>
      </c>
      <c r="D1592" t="s">
        <v>19</v>
      </c>
      <c r="E1592" t="s">
        <v>30</v>
      </c>
      <c r="F1592" t="s">
        <v>21</v>
      </c>
      <c r="G1592" s="2">
        <v>39.909999999999997</v>
      </c>
      <c r="H1592" s="4">
        <v>3</v>
      </c>
      <c r="I1592" s="2">
        <v>5.9864999999999995</v>
      </c>
      <c r="J1592" s="2">
        <v>125.7165</v>
      </c>
      <c r="K1592" s="12">
        <v>43517</v>
      </c>
      <c r="L1592" s="5">
        <v>0.52777777777777779</v>
      </c>
      <c r="M1592" t="s">
        <v>22</v>
      </c>
      <c r="N1592" s="2">
        <v>119.73</v>
      </c>
      <c r="O1592" s="2">
        <v>5.9865000000000004</v>
      </c>
      <c r="P1592" s="3">
        <v>9.3000000000000007</v>
      </c>
      <c r="Q1592" s="4">
        <f>MONTH(Tabla1[[#This Row],[Fecha]])</f>
        <v>2</v>
      </c>
    </row>
    <row r="1593" spans="1:17" x14ac:dyDescent="0.25">
      <c r="A1593" t="s">
        <v>1605</v>
      </c>
      <c r="B1593" t="s">
        <v>24</v>
      </c>
      <c r="C1593" t="s">
        <v>25</v>
      </c>
      <c r="D1593" t="s">
        <v>26</v>
      </c>
      <c r="E1593" t="s">
        <v>30</v>
      </c>
      <c r="F1593" t="s">
        <v>31</v>
      </c>
      <c r="G1593" s="2">
        <v>55.73</v>
      </c>
      <c r="H1593" s="4">
        <v>6</v>
      </c>
      <c r="I1593" s="2">
        <v>16.719000000000001</v>
      </c>
      <c r="J1593" s="2">
        <v>351.09899999999999</v>
      </c>
      <c r="K1593" s="12">
        <v>43520</v>
      </c>
      <c r="L1593" s="5">
        <v>0.4548611111111111</v>
      </c>
      <c r="M1593" t="s">
        <v>22</v>
      </c>
      <c r="N1593" s="2">
        <v>334.38</v>
      </c>
      <c r="O1593" s="2">
        <v>16.719000000000001</v>
      </c>
      <c r="P1593" s="3">
        <v>7</v>
      </c>
      <c r="Q1593" s="4">
        <f>MONTH(Tabla1[[#This Row],[Fecha]])</f>
        <v>2</v>
      </c>
    </row>
    <row r="1594" spans="1:17" x14ac:dyDescent="0.25">
      <c r="A1594" t="s">
        <v>1606</v>
      </c>
      <c r="B1594" t="s">
        <v>17</v>
      </c>
      <c r="C1594" t="s">
        <v>18</v>
      </c>
      <c r="D1594" t="s">
        <v>19</v>
      </c>
      <c r="E1594" t="s">
        <v>30</v>
      </c>
      <c r="F1594" t="s">
        <v>31</v>
      </c>
      <c r="G1594" s="2">
        <v>19.36</v>
      </c>
      <c r="H1594" s="4">
        <v>9</v>
      </c>
      <c r="I1594" s="2">
        <v>8.7120000000000015</v>
      </c>
      <c r="J1594" s="2">
        <v>182.952</v>
      </c>
      <c r="K1594" s="12">
        <v>43483</v>
      </c>
      <c r="L1594" s="5">
        <v>0.77986111111111101</v>
      </c>
      <c r="M1594" t="s">
        <v>22</v>
      </c>
      <c r="N1594" s="2">
        <v>174.24</v>
      </c>
      <c r="O1594" s="2">
        <v>8.7119999999999997</v>
      </c>
      <c r="P1594" s="3">
        <v>8.6999999999999993</v>
      </c>
      <c r="Q1594" s="4">
        <f>MONTH(Tabla1[[#This Row],[Fecha]])</f>
        <v>1</v>
      </c>
    </row>
    <row r="1595" spans="1:17" x14ac:dyDescent="0.25">
      <c r="A1595" t="s">
        <v>1607</v>
      </c>
      <c r="B1595" t="s">
        <v>24</v>
      </c>
      <c r="C1595" t="s">
        <v>25</v>
      </c>
      <c r="D1595" t="s">
        <v>19</v>
      </c>
      <c r="E1595" t="s">
        <v>20</v>
      </c>
      <c r="F1595" t="s">
        <v>43</v>
      </c>
      <c r="G1595" s="2">
        <v>36.770000000000003</v>
      </c>
      <c r="H1595" s="4">
        <v>7</v>
      </c>
      <c r="I1595" s="2">
        <v>12.869500000000002</v>
      </c>
      <c r="J1595" s="2">
        <v>270.2595</v>
      </c>
      <c r="K1595" s="12">
        <v>43476</v>
      </c>
      <c r="L1595" s="5">
        <v>0.84027777777777779</v>
      </c>
      <c r="M1595" t="s">
        <v>28</v>
      </c>
      <c r="N1595" s="2">
        <v>257.39</v>
      </c>
      <c r="O1595" s="2">
        <v>12.8695</v>
      </c>
      <c r="P1595" s="3">
        <v>7.4</v>
      </c>
      <c r="Q1595" s="4">
        <f>MONTH(Tabla1[[#This Row],[Fecha]])</f>
        <v>1</v>
      </c>
    </row>
    <row r="1596" spans="1:17" x14ac:dyDescent="0.25">
      <c r="A1596" t="s">
        <v>1608</v>
      </c>
      <c r="B1596" t="s">
        <v>41</v>
      </c>
      <c r="C1596" t="s">
        <v>42</v>
      </c>
      <c r="D1596" t="s">
        <v>19</v>
      </c>
      <c r="E1596" t="s">
        <v>20</v>
      </c>
      <c r="F1596" t="s">
        <v>27</v>
      </c>
      <c r="G1596" s="2">
        <v>57.49</v>
      </c>
      <c r="H1596" s="4">
        <v>4</v>
      </c>
      <c r="I1596" s="2">
        <v>11.498000000000001</v>
      </c>
      <c r="J1596" s="2">
        <v>241.458</v>
      </c>
      <c r="K1596" s="12">
        <v>43539</v>
      </c>
      <c r="L1596" s="5">
        <v>0.49791666666666662</v>
      </c>
      <c r="M1596" t="s">
        <v>28</v>
      </c>
      <c r="N1596" s="2">
        <v>229.96</v>
      </c>
      <c r="O1596" s="2">
        <v>11.497999999999999</v>
      </c>
      <c r="P1596" s="3">
        <v>6.6</v>
      </c>
      <c r="Q1596" s="4">
        <f>MONTH(Tabla1[[#This Row],[Fecha]])</f>
        <v>3</v>
      </c>
    </row>
    <row r="1597" spans="1:17" x14ac:dyDescent="0.25">
      <c r="A1597" t="s">
        <v>1609</v>
      </c>
      <c r="B1597" t="s">
        <v>17</v>
      </c>
      <c r="C1597" t="s">
        <v>18</v>
      </c>
      <c r="D1597" t="s">
        <v>26</v>
      </c>
      <c r="E1597" t="s">
        <v>30</v>
      </c>
      <c r="F1597" t="s">
        <v>35</v>
      </c>
      <c r="G1597" s="2">
        <v>44.65</v>
      </c>
      <c r="H1597" s="4">
        <v>3</v>
      </c>
      <c r="I1597" s="2">
        <v>6.6974999999999998</v>
      </c>
      <c r="J1597" s="2">
        <v>140.64750000000001</v>
      </c>
      <c r="K1597" s="12">
        <v>43510</v>
      </c>
      <c r="L1597" s="5">
        <v>0.62777777777777777</v>
      </c>
      <c r="M1597" t="s">
        <v>28</v>
      </c>
      <c r="N1597" s="2">
        <v>133.94999999999999</v>
      </c>
      <c r="O1597" s="2">
        <v>6.6974999999999998</v>
      </c>
      <c r="P1597" s="3">
        <v>6.2</v>
      </c>
      <c r="Q1597" s="4">
        <f>MONTH(Tabla1[[#This Row],[Fecha]])</f>
        <v>2</v>
      </c>
    </row>
    <row r="1598" spans="1:17" x14ac:dyDescent="0.25">
      <c r="A1598" t="s">
        <v>1610</v>
      </c>
      <c r="B1598" t="s">
        <v>24</v>
      </c>
      <c r="C1598" t="s">
        <v>25</v>
      </c>
      <c r="D1598" t="s">
        <v>26</v>
      </c>
      <c r="E1598" t="s">
        <v>30</v>
      </c>
      <c r="F1598" t="s">
        <v>21</v>
      </c>
      <c r="G1598" s="2">
        <v>41.5</v>
      </c>
      <c r="H1598" s="4">
        <v>4</v>
      </c>
      <c r="I1598" s="2">
        <v>8.3000000000000007</v>
      </c>
      <c r="J1598" s="2">
        <v>174.3</v>
      </c>
      <c r="K1598" s="12">
        <v>43536</v>
      </c>
      <c r="L1598" s="5">
        <v>0.83194444444444438</v>
      </c>
      <c r="M1598" t="s">
        <v>32</v>
      </c>
      <c r="N1598" s="2">
        <v>166</v>
      </c>
      <c r="O1598" s="2">
        <v>8.3000000000000007</v>
      </c>
      <c r="P1598" s="3">
        <v>8.1999999999999993</v>
      </c>
      <c r="Q1598" s="4">
        <f>MONTH(Tabla1[[#This Row],[Fecha]])</f>
        <v>3</v>
      </c>
    </row>
    <row r="1599" spans="1:17" x14ac:dyDescent="0.25">
      <c r="A1599" t="s">
        <v>1611</v>
      </c>
      <c r="B1599" t="s">
        <v>17</v>
      </c>
      <c r="C1599" t="s">
        <v>18</v>
      </c>
      <c r="D1599" t="s">
        <v>26</v>
      </c>
      <c r="E1599" t="s">
        <v>30</v>
      </c>
      <c r="F1599" t="s">
        <v>35</v>
      </c>
      <c r="G1599" s="2">
        <v>64.59</v>
      </c>
      <c r="H1599" s="4">
        <v>4</v>
      </c>
      <c r="I1599" s="2">
        <v>12.918000000000001</v>
      </c>
      <c r="J1599" s="2">
        <v>271.27800000000002</v>
      </c>
      <c r="K1599" s="12">
        <v>43471</v>
      </c>
      <c r="L1599" s="5">
        <v>0.56597222222222221</v>
      </c>
      <c r="M1599" t="s">
        <v>22</v>
      </c>
      <c r="N1599" s="2">
        <v>258.36</v>
      </c>
      <c r="O1599" s="2">
        <v>12.917999999999999</v>
      </c>
      <c r="P1599" s="3">
        <v>9.3000000000000007</v>
      </c>
      <c r="Q1599" s="4">
        <f>MONTH(Tabla1[[#This Row],[Fecha]])</f>
        <v>1</v>
      </c>
    </row>
    <row r="1600" spans="1:17" x14ac:dyDescent="0.25">
      <c r="A1600" t="s">
        <v>1612</v>
      </c>
      <c r="B1600" t="s">
        <v>24</v>
      </c>
      <c r="C1600" t="s">
        <v>25</v>
      </c>
      <c r="D1600" t="s">
        <v>26</v>
      </c>
      <c r="E1600" t="s">
        <v>20</v>
      </c>
      <c r="F1600" t="s">
        <v>21</v>
      </c>
      <c r="G1600" s="2">
        <v>78.89</v>
      </c>
      <c r="H1600" s="4">
        <v>7</v>
      </c>
      <c r="I1600" s="2">
        <v>27.611500000000003</v>
      </c>
      <c r="J1600" s="2">
        <v>579.8415</v>
      </c>
      <c r="K1600" s="12">
        <v>43470</v>
      </c>
      <c r="L1600" s="5">
        <v>0.82500000000000007</v>
      </c>
      <c r="M1600" t="s">
        <v>22</v>
      </c>
      <c r="N1600" s="2">
        <v>552.23</v>
      </c>
      <c r="O1600" s="2">
        <v>27.611499999999999</v>
      </c>
      <c r="P1600" s="3">
        <v>7.5</v>
      </c>
      <c r="Q1600" s="4">
        <f>MONTH(Tabla1[[#This Row],[Fecha]])</f>
        <v>1</v>
      </c>
    </row>
    <row r="1601" spans="1:17" x14ac:dyDescent="0.25">
      <c r="A1601" t="s">
        <v>1613</v>
      </c>
      <c r="B1601" t="s">
        <v>24</v>
      </c>
      <c r="C1601" t="s">
        <v>25</v>
      </c>
      <c r="D1601" t="s">
        <v>19</v>
      </c>
      <c r="E1601" t="s">
        <v>20</v>
      </c>
      <c r="F1601" t="s">
        <v>31</v>
      </c>
      <c r="G1601" s="2">
        <v>28.53</v>
      </c>
      <c r="H1601" s="4">
        <v>10</v>
      </c>
      <c r="I1601" s="2">
        <v>14.265000000000001</v>
      </c>
      <c r="J1601" s="2">
        <v>299.565</v>
      </c>
      <c r="K1601" s="12">
        <v>43542</v>
      </c>
      <c r="L1601" s="5">
        <v>0.73472222222222217</v>
      </c>
      <c r="M1601" t="s">
        <v>22</v>
      </c>
      <c r="N1601" s="2">
        <v>285.3</v>
      </c>
      <c r="O1601" s="2">
        <v>14.265000000000001</v>
      </c>
      <c r="P1601" s="3">
        <v>7.8</v>
      </c>
      <c r="Q1601" s="4">
        <f>MONTH(Tabla1[[#This Row],[Fecha]])</f>
        <v>3</v>
      </c>
    </row>
    <row r="1602" spans="1:17" x14ac:dyDescent="0.25">
      <c r="A1602" t="s">
        <v>1614</v>
      </c>
      <c r="B1602" t="s">
        <v>24</v>
      </c>
      <c r="C1602" t="s">
        <v>25</v>
      </c>
      <c r="D1602" t="s">
        <v>19</v>
      </c>
      <c r="E1602" t="s">
        <v>30</v>
      </c>
      <c r="F1602" t="s">
        <v>27</v>
      </c>
      <c r="G1602" s="2">
        <v>12.05</v>
      </c>
      <c r="H1602" s="4">
        <v>5</v>
      </c>
      <c r="I1602" s="2">
        <v>3.0125000000000002</v>
      </c>
      <c r="J1602" s="2">
        <v>63.262500000000003</v>
      </c>
      <c r="K1602" s="12">
        <v>43512</v>
      </c>
      <c r="L1602" s="5">
        <v>0.66180555555555554</v>
      </c>
      <c r="M1602" t="s">
        <v>22</v>
      </c>
      <c r="N1602" s="2">
        <v>60.25</v>
      </c>
      <c r="O1602" s="2">
        <v>3.0125000000000002</v>
      </c>
      <c r="P1602" s="3">
        <v>5.5</v>
      </c>
      <c r="Q1602" s="4">
        <f>MONTH(Tabla1[[#This Row],[Fecha]])</f>
        <v>2</v>
      </c>
    </row>
    <row r="1603" spans="1:17" x14ac:dyDescent="0.25">
      <c r="A1603" t="s">
        <v>1615</v>
      </c>
      <c r="B1603" t="s">
        <v>24</v>
      </c>
      <c r="C1603" t="s">
        <v>25</v>
      </c>
      <c r="D1603" t="s">
        <v>19</v>
      </c>
      <c r="E1603" t="s">
        <v>30</v>
      </c>
      <c r="F1603" t="s">
        <v>21</v>
      </c>
      <c r="G1603" s="2">
        <v>60.47</v>
      </c>
      <c r="H1603" s="4">
        <v>3</v>
      </c>
      <c r="I1603" s="2">
        <v>9.0705000000000009</v>
      </c>
      <c r="J1603" s="2">
        <v>190.48050000000001</v>
      </c>
      <c r="K1603" s="12">
        <v>43479</v>
      </c>
      <c r="L1603" s="5">
        <v>0.4548611111111111</v>
      </c>
      <c r="M1603" t="s">
        <v>32</v>
      </c>
      <c r="N1603" s="2">
        <v>181.41</v>
      </c>
      <c r="O1603" s="2">
        <v>9.0704999999999991</v>
      </c>
      <c r="P1603" s="3">
        <v>5.6</v>
      </c>
      <c r="Q1603" s="4">
        <f>MONTH(Tabla1[[#This Row],[Fecha]])</f>
        <v>1</v>
      </c>
    </row>
    <row r="1604" spans="1:17" x14ac:dyDescent="0.25">
      <c r="A1604" t="s">
        <v>1054</v>
      </c>
      <c r="B1604" t="s">
        <v>24</v>
      </c>
      <c r="C1604" t="s">
        <v>25</v>
      </c>
      <c r="D1604" t="s">
        <v>26</v>
      </c>
      <c r="E1604" t="s">
        <v>20</v>
      </c>
      <c r="F1604" t="s">
        <v>45</v>
      </c>
      <c r="G1604" s="2">
        <v>12.19</v>
      </c>
      <c r="H1604" s="4">
        <v>8</v>
      </c>
      <c r="I1604" s="2">
        <v>4.8760000000000003</v>
      </c>
      <c r="J1604" s="2">
        <v>102.396</v>
      </c>
      <c r="K1604" s="12">
        <v>43537</v>
      </c>
      <c r="L1604" s="5">
        <v>0.53263888888888888</v>
      </c>
      <c r="M1604" t="s">
        <v>22</v>
      </c>
      <c r="N1604" s="2">
        <v>97.52</v>
      </c>
      <c r="O1604" s="2">
        <v>4.8760000000000003</v>
      </c>
      <c r="P1604" s="3">
        <v>6.8</v>
      </c>
      <c r="Q1604" s="4">
        <f>MONTH(Tabla1[[#This Row],[Fecha]])</f>
        <v>3</v>
      </c>
    </row>
    <row r="1605" spans="1:17" x14ac:dyDescent="0.25">
      <c r="A1605" t="s">
        <v>1616</v>
      </c>
      <c r="B1605" t="s">
        <v>24</v>
      </c>
      <c r="C1605" t="s">
        <v>25</v>
      </c>
      <c r="D1605" t="s">
        <v>26</v>
      </c>
      <c r="E1605" t="s">
        <v>30</v>
      </c>
      <c r="F1605" t="s">
        <v>27</v>
      </c>
      <c r="G1605" s="2">
        <v>30.61</v>
      </c>
      <c r="H1605" s="4">
        <v>6</v>
      </c>
      <c r="I1605" s="2">
        <v>9.1829999999999998</v>
      </c>
      <c r="J1605" s="2">
        <v>192.84299999999999</v>
      </c>
      <c r="K1605" s="12">
        <v>43536</v>
      </c>
      <c r="L1605" s="5">
        <v>0.85833333333333339</v>
      </c>
      <c r="M1605" t="s">
        <v>28</v>
      </c>
      <c r="N1605" s="2">
        <v>183.66</v>
      </c>
      <c r="O1605" s="2">
        <v>9.1829999999999998</v>
      </c>
      <c r="P1605" s="3">
        <v>9.3000000000000007</v>
      </c>
      <c r="Q1605" s="4">
        <f>MONTH(Tabla1[[#This Row],[Fecha]])</f>
        <v>3</v>
      </c>
    </row>
    <row r="1606" spans="1:17" x14ac:dyDescent="0.25">
      <c r="A1606" t="s">
        <v>1617</v>
      </c>
      <c r="B1606" t="s">
        <v>17</v>
      </c>
      <c r="C1606" t="s">
        <v>18</v>
      </c>
      <c r="D1606" t="s">
        <v>19</v>
      </c>
      <c r="E1606" t="s">
        <v>30</v>
      </c>
      <c r="F1606" t="s">
        <v>31</v>
      </c>
      <c r="G1606" s="2">
        <v>37.69</v>
      </c>
      <c r="H1606" s="4">
        <v>2</v>
      </c>
      <c r="I1606" s="2">
        <v>3.7690000000000001</v>
      </c>
      <c r="J1606" s="2">
        <v>79.149000000000001</v>
      </c>
      <c r="K1606" s="12">
        <v>43516</v>
      </c>
      <c r="L1606" s="5">
        <v>0.64513888888888882</v>
      </c>
      <c r="M1606" t="s">
        <v>22</v>
      </c>
      <c r="N1606" s="2">
        <v>75.38</v>
      </c>
      <c r="O1606" s="2">
        <v>3.7690000000000001</v>
      </c>
      <c r="P1606" s="3">
        <v>9.5</v>
      </c>
      <c r="Q1606" s="4">
        <f>MONTH(Tabla1[[#This Row],[Fecha]])</f>
        <v>2</v>
      </c>
    </row>
    <row r="1607" spans="1:17" x14ac:dyDescent="0.25">
      <c r="A1607" t="s">
        <v>1618</v>
      </c>
      <c r="B1607" t="s">
        <v>17</v>
      </c>
      <c r="C1607" t="s">
        <v>18</v>
      </c>
      <c r="D1607" t="s">
        <v>26</v>
      </c>
      <c r="E1607" t="s">
        <v>20</v>
      </c>
      <c r="F1607" t="s">
        <v>27</v>
      </c>
      <c r="G1607" s="2">
        <v>28.96</v>
      </c>
      <c r="H1607" s="4">
        <v>1</v>
      </c>
      <c r="I1607" s="2">
        <v>1.4480000000000002</v>
      </c>
      <c r="J1607" s="2">
        <v>30.408000000000001</v>
      </c>
      <c r="K1607" s="12">
        <v>43503</v>
      </c>
      <c r="L1607" s="5">
        <v>0.4291666666666667</v>
      </c>
      <c r="M1607" t="s">
        <v>32</v>
      </c>
      <c r="N1607" s="2">
        <v>28.96</v>
      </c>
      <c r="O1607" s="2">
        <v>1.448</v>
      </c>
      <c r="P1607" s="3">
        <v>6.2</v>
      </c>
      <c r="Q1607" s="4">
        <f>MONTH(Tabla1[[#This Row],[Fecha]])</f>
        <v>2</v>
      </c>
    </row>
    <row r="1608" spans="1:17" x14ac:dyDescent="0.25">
      <c r="A1608" t="s">
        <v>1619</v>
      </c>
      <c r="B1608" t="s">
        <v>24</v>
      </c>
      <c r="C1608" t="s">
        <v>25</v>
      </c>
      <c r="D1608" t="s">
        <v>19</v>
      </c>
      <c r="E1608" t="s">
        <v>30</v>
      </c>
      <c r="F1608" t="s">
        <v>21</v>
      </c>
      <c r="G1608" s="2">
        <v>60.47</v>
      </c>
      <c r="H1608" s="4">
        <v>3</v>
      </c>
      <c r="I1608" s="2">
        <v>9.0705000000000009</v>
      </c>
      <c r="J1608" s="2">
        <v>190.48050000000001</v>
      </c>
      <c r="K1608" s="12">
        <v>43479</v>
      </c>
      <c r="L1608" s="5">
        <v>0.4548611111111111</v>
      </c>
      <c r="M1608" t="s">
        <v>32</v>
      </c>
      <c r="N1608" s="2">
        <v>181.41</v>
      </c>
      <c r="O1608" s="2">
        <v>9.0704999999999991</v>
      </c>
      <c r="P1608" s="3">
        <v>5.6</v>
      </c>
      <c r="Q1608" s="4">
        <f>MONTH(Tabla1[[#This Row],[Fecha]])</f>
        <v>1</v>
      </c>
    </row>
    <row r="1609" spans="1:17" x14ac:dyDescent="0.25">
      <c r="A1609" t="s">
        <v>1620</v>
      </c>
      <c r="B1609" t="s">
        <v>17</v>
      </c>
      <c r="C1609" t="s">
        <v>18</v>
      </c>
      <c r="D1609" t="s">
        <v>26</v>
      </c>
      <c r="E1609" t="s">
        <v>30</v>
      </c>
      <c r="F1609" t="s">
        <v>45</v>
      </c>
      <c r="G1609" s="2">
        <v>52.38</v>
      </c>
      <c r="H1609" s="4">
        <v>1</v>
      </c>
      <c r="I1609" s="2">
        <v>2.6190000000000002</v>
      </c>
      <c r="J1609" s="2">
        <v>54.999000000000002</v>
      </c>
      <c r="K1609" s="12">
        <v>43550</v>
      </c>
      <c r="L1609" s="5">
        <v>0.8222222222222223</v>
      </c>
      <c r="M1609" t="s">
        <v>28</v>
      </c>
      <c r="N1609" s="2">
        <v>52.38</v>
      </c>
      <c r="O1609" s="2">
        <v>2.6190000000000002</v>
      </c>
      <c r="P1609" s="3">
        <v>5.8</v>
      </c>
      <c r="Q1609" s="4">
        <f>MONTH(Tabla1[[#This Row],[Fecha]])</f>
        <v>3</v>
      </c>
    </row>
    <row r="1610" spans="1:17" x14ac:dyDescent="0.25">
      <c r="A1610" t="s">
        <v>1621</v>
      </c>
      <c r="B1610" t="s">
        <v>17</v>
      </c>
      <c r="C1610" t="s">
        <v>18</v>
      </c>
      <c r="D1610" t="s">
        <v>19</v>
      </c>
      <c r="E1610" t="s">
        <v>30</v>
      </c>
      <c r="F1610" t="s">
        <v>35</v>
      </c>
      <c r="G1610" s="2">
        <v>76.92</v>
      </c>
      <c r="H1610" s="4">
        <v>10</v>
      </c>
      <c r="I1610" s="2">
        <v>38.460000000000008</v>
      </c>
      <c r="J1610" s="2">
        <v>807.66</v>
      </c>
      <c r="K1610" s="12">
        <v>43541</v>
      </c>
      <c r="L1610" s="5">
        <v>0.82847222222222217</v>
      </c>
      <c r="M1610" t="s">
        <v>22</v>
      </c>
      <c r="N1610" s="2">
        <v>769.2</v>
      </c>
      <c r="O1610" s="2">
        <v>38.46</v>
      </c>
      <c r="P1610" s="3">
        <v>5.6</v>
      </c>
      <c r="Q1610" s="4">
        <f>MONTH(Tabla1[[#This Row],[Fecha]])</f>
        <v>3</v>
      </c>
    </row>
    <row r="1611" spans="1:17" x14ac:dyDescent="0.25">
      <c r="A1611" t="s">
        <v>1622</v>
      </c>
      <c r="B1611" t="s">
        <v>17</v>
      </c>
      <c r="C1611" t="s">
        <v>18</v>
      </c>
      <c r="D1611" t="s">
        <v>26</v>
      </c>
      <c r="E1611" t="s">
        <v>20</v>
      </c>
      <c r="F1611" t="s">
        <v>21</v>
      </c>
      <c r="G1611" s="2">
        <v>77.5</v>
      </c>
      <c r="H1611" s="4">
        <v>5</v>
      </c>
      <c r="I1611" s="2">
        <v>19.375</v>
      </c>
      <c r="J1611" s="2">
        <v>406.875</v>
      </c>
      <c r="K1611" s="12">
        <v>43489</v>
      </c>
      <c r="L1611" s="5">
        <v>0.85833333333333339</v>
      </c>
      <c r="M1611" t="s">
        <v>22</v>
      </c>
      <c r="N1611" s="2">
        <v>387.5</v>
      </c>
      <c r="O1611" s="2">
        <v>19.375</v>
      </c>
      <c r="P1611" s="3">
        <v>4.3</v>
      </c>
      <c r="Q1611" s="4">
        <f>MONTH(Tabla1[[#This Row],[Fecha]])</f>
        <v>1</v>
      </c>
    </row>
    <row r="1612" spans="1:17" x14ac:dyDescent="0.25">
      <c r="A1612" t="s">
        <v>1623</v>
      </c>
      <c r="B1612" t="s">
        <v>24</v>
      </c>
      <c r="C1612" t="s">
        <v>25</v>
      </c>
      <c r="D1612" t="s">
        <v>19</v>
      </c>
      <c r="E1612" t="s">
        <v>30</v>
      </c>
      <c r="F1612" t="s">
        <v>35</v>
      </c>
      <c r="G1612" s="2">
        <v>72.88</v>
      </c>
      <c r="H1612" s="4">
        <v>2</v>
      </c>
      <c r="I1612" s="2">
        <v>7.2880000000000003</v>
      </c>
      <c r="J1612" s="2">
        <v>153.048</v>
      </c>
      <c r="K1612" s="12">
        <v>43537</v>
      </c>
      <c r="L1612" s="5">
        <v>0.53541666666666665</v>
      </c>
      <c r="M1612" t="s">
        <v>28</v>
      </c>
      <c r="N1612" s="2">
        <v>145.76</v>
      </c>
      <c r="O1612" s="2">
        <v>7.2880000000000003</v>
      </c>
      <c r="P1612" s="3">
        <v>6.1</v>
      </c>
      <c r="Q1612" s="4">
        <f>MONTH(Tabla1[[#This Row],[Fecha]])</f>
        <v>3</v>
      </c>
    </row>
    <row r="1613" spans="1:17" x14ac:dyDescent="0.25">
      <c r="A1613" t="s">
        <v>1624</v>
      </c>
      <c r="B1613" t="s">
        <v>41</v>
      </c>
      <c r="C1613" t="s">
        <v>42</v>
      </c>
      <c r="D1613" t="s">
        <v>19</v>
      </c>
      <c r="E1613" t="s">
        <v>30</v>
      </c>
      <c r="F1613" t="s">
        <v>35</v>
      </c>
      <c r="G1613" s="2">
        <v>72.599999999999994</v>
      </c>
      <c r="H1613" s="4">
        <v>6</v>
      </c>
      <c r="I1613" s="2">
        <v>21.78</v>
      </c>
      <c r="J1613" s="2">
        <v>457.38</v>
      </c>
      <c r="K1613" s="12">
        <v>43478</v>
      </c>
      <c r="L1613" s="5">
        <v>0.82708333333333339</v>
      </c>
      <c r="M1613" t="s">
        <v>28</v>
      </c>
      <c r="N1613" s="2">
        <v>435.6</v>
      </c>
      <c r="O1613" s="2">
        <v>21.78</v>
      </c>
      <c r="P1613" s="3">
        <v>6.9</v>
      </c>
      <c r="Q1613" s="4">
        <f>MONTH(Tabla1[[#This Row],[Fecha]])</f>
        <v>1</v>
      </c>
    </row>
    <row r="1614" spans="1:17" x14ac:dyDescent="0.25">
      <c r="A1614" t="s">
        <v>1308</v>
      </c>
      <c r="B1614" t="s">
        <v>41</v>
      </c>
      <c r="C1614" t="s">
        <v>42</v>
      </c>
      <c r="D1614" t="s">
        <v>19</v>
      </c>
      <c r="E1614" t="s">
        <v>20</v>
      </c>
      <c r="F1614" t="s">
        <v>45</v>
      </c>
      <c r="G1614" s="2">
        <v>19.77</v>
      </c>
      <c r="H1614" s="4">
        <v>10</v>
      </c>
      <c r="I1614" s="2">
        <v>9.8849999999999998</v>
      </c>
      <c r="J1614" s="2">
        <v>207.58500000000001</v>
      </c>
      <c r="K1614" s="12">
        <v>43523</v>
      </c>
      <c r="L1614" s="5">
        <v>0.7895833333333333</v>
      </c>
      <c r="M1614" t="s">
        <v>32</v>
      </c>
      <c r="N1614" s="2">
        <v>197.7</v>
      </c>
      <c r="O1614" s="2">
        <v>9.8849999999999998</v>
      </c>
      <c r="P1614" s="3">
        <v>5</v>
      </c>
      <c r="Q1614" s="4">
        <f>MONTH(Tabla1[[#This Row],[Fecha]])</f>
        <v>2</v>
      </c>
    </row>
    <row r="1615" spans="1:17" x14ac:dyDescent="0.25">
      <c r="A1615" t="s">
        <v>1625</v>
      </c>
      <c r="B1615" t="s">
        <v>24</v>
      </c>
      <c r="C1615" t="s">
        <v>25</v>
      </c>
      <c r="D1615" t="s">
        <v>26</v>
      </c>
      <c r="E1615" t="s">
        <v>30</v>
      </c>
      <c r="F1615" t="s">
        <v>45</v>
      </c>
      <c r="G1615" s="2">
        <v>60.74</v>
      </c>
      <c r="H1615" s="4">
        <v>7</v>
      </c>
      <c r="I1615" s="2">
        <v>21.259</v>
      </c>
      <c r="J1615" s="2">
        <v>446.43900000000002</v>
      </c>
      <c r="K1615" s="12">
        <v>43483</v>
      </c>
      <c r="L1615" s="5">
        <v>0.68263888888888891</v>
      </c>
      <c r="M1615" t="s">
        <v>22</v>
      </c>
      <c r="N1615" s="2">
        <v>425.18</v>
      </c>
      <c r="O1615" s="2">
        <v>21.259</v>
      </c>
      <c r="P1615" s="3">
        <v>5</v>
      </c>
      <c r="Q1615" s="4">
        <f>MONTH(Tabla1[[#This Row],[Fecha]])</f>
        <v>1</v>
      </c>
    </row>
    <row r="1616" spans="1:17" x14ac:dyDescent="0.25">
      <c r="A1616" t="s">
        <v>1626</v>
      </c>
      <c r="B1616" t="s">
        <v>17</v>
      </c>
      <c r="C1616" t="s">
        <v>18</v>
      </c>
      <c r="D1616" t="s">
        <v>26</v>
      </c>
      <c r="E1616" t="s">
        <v>20</v>
      </c>
      <c r="F1616" t="s">
        <v>27</v>
      </c>
      <c r="G1616" s="2">
        <v>66.06</v>
      </c>
      <c r="H1616" s="4">
        <v>6</v>
      </c>
      <c r="I1616" s="2">
        <v>19.818000000000001</v>
      </c>
      <c r="J1616" s="2">
        <v>416.178</v>
      </c>
      <c r="K1616" s="12">
        <v>43488</v>
      </c>
      <c r="L1616" s="5">
        <v>0.43611111111111112</v>
      </c>
      <c r="M1616" t="s">
        <v>28</v>
      </c>
      <c r="N1616" s="2">
        <v>396.36</v>
      </c>
      <c r="O1616" s="2">
        <v>19.818000000000001</v>
      </c>
      <c r="P1616" s="3">
        <v>7.3</v>
      </c>
      <c r="Q1616" s="4">
        <f>MONTH(Tabla1[[#This Row],[Fecha]])</f>
        <v>1</v>
      </c>
    </row>
    <row r="1617" spans="1:17" x14ac:dyDescent="0.25">
      <c r="A1617" t="s">
        <v>1627</v>
      </c>
      <c r="B1617" t="s">
        <v>24</v>
      </c>
      <c r="C1617" t="s">
        <v>25</v>
      </c>
      <c r="D1617" t="s">
        <v>19</v>
      </c>
      <c r="E1617" t="s">
        <v>30</v>
      </c>
      <c r="F1617" t="s">
        <v>31</v>
      </c>
      <c r="G1617" s="2">
        <v>74.86</v>
      </c>
      <c r="H1617" s="4">
        <v>1</v>
      </c>
      <c r="I1617" s="2">
        <v>3.7430000000000003</v>
      </c>
      <c r="J1617" s="2">
        <v>78.602999999999994</v>
      </c>
      <c r="K1617" s="12">
        <v>43548</v>
      </c>
      <c r="L1617" s="5">
        <v>0.61736111111111114</v>
      </c>
      <c r="M1617" t="s">
        <v>28</v>
      </c>
      <c r="N1617" s="2">
        <v>74.86</v>
      </c>
      <c r="O1617" s="2">
        <v>3.7429999999999999</v>
      </c>
      <c r="P1617" s="3">
        <v>6.9</v>
      </c>
      <c r="Q1617" s="4">
        <f>MONTH(Tabla1[[#This Row],[Fecha]])</f>
        <v>3</v>
      </c>
    </row>
    <row r="1618" spans="1:17" x14ac:dyDescent="0.25">
      <c r="A1618" t="s">
        <v>1628</v>
      </c>
      <c r="B1618" t="s">
        <v>17</v>
      </c>
      <c r="C1618" t="s">
        <v>18</v>
      </c>
      <c r="D1618" t="s">
        <v>19</v>
      </c>
      <c r="E1618" t="s">
        <v>30</v>
      </c>
      <c r="F1618" t="s">
        <v>27</v>
      </c>
      <c r="G1618" s="2">
        <v>20.89</v>
      </c>
      <c r="H1618" s="4">
        <v>2</v>
      </c>
      <c r="I1618" s="2">
        <v>2.089</v>
      </c>
      <c r="J1618" s="2">
        <v>43.869</v>
      </c>
      <c r="K1618" s="12">
        <v>43501</v>
      </c>
      <c r="L1618" s="5">
        <v>0.78125</v>
      </c>
      <c r="M1618" t="s">
        <v>28</v>
      </c>
      <c r="N1618" s="2">
        <v>41.78</v>
      </c>
      <c r="O1618" s="2">
        <v>2.089</v>
      </c>
      <c r="P1618" s="3">
        <v>9.8000000000000007</v>
      </c>
      <c r="Q1618" s="4">
        <f>MONTH(Tabla1[[#This Row],[Fecha]])</f>
        <v>2</v>
      </c>
    </row>
    <row r="1619" spans="1:17" x14ac:dyDescent="0.25">
      <c r="A1619" t="s">
        <v>1629</v>
      </c>
      <c r="B1619" t="s">
        <v>17</v>
      </c>
      <c r="C1619" t="s">
        <v>18</v>
      </c>
      <c r="D1619" t="s">
        <v>26</v>
      </c>
      <c r="E1619" t="s">
        <v>20</v>
      </c>
      <c r="F1619" t="s">
        <v>31</v>
      </c>
      <c r="G1619" s="2">
        <v>77.95</v>
      </c>
      <c r="H1619" s="4">
        <v>6</v>
      </c>
      <c r="I1619" s="2">
        <v>23.385000000000005</v>
      </c>
      <c r="J1619" s="2">
        <v>491.08499999999998</v>
      </c>
      <c r="K1619" s="12">
        <v>43486</v>
      </c>
      <c r="L1619" s="5">
        <v>0.69236111111111109</v>
      </c>
      <c r="M1619" t="s">
        <v>22</v>
      </c>
      <c r="N1619" s="2">
        <v>467.7</v>
      </c>
      <c r="O1619" s="2">
        <v>23.385000000000002</v>
      </c>
      <c r="P1619" s="3">
        <v>8</v>
      </c>
      <c r="Q1619" s="4">
        <f>MONTH(Tabla1[[#This Row],[Fecha]])</f>
        <v>1</v>
      </c>
    </row>
    <row r="1620" spans="1:17" x14ac:dyDescent="0.25">
      <c r="A1620" t="s">
        <v>1630</v>
      </c>
      <c r="B1620" t="s">
        <v>41</v>
      </c>
      <c r="C1620" t="s">
        <v>42</v>
      </c>
      <c r="D1620" t="s">
        <v>19</v>
      </c>
      <c r="E1620" t="s">
        <v>20</v>
      </c>
      <c r="F1620" t="s">
        <v>43</v>
      </c>
      <c r="G1620" s="2">
        <v>74.599999999999994</v>
      </c>
      <c r="H1620" s="4">
        <v>10</v>
      </c>
      <c r="I1620" s="2">
        <v>37.300000000000004</v>
      </c>
      <c r="J1620" s="2">
        <v>783.3</v>
      </c>
      <c r="K1620" s="12">
        <v>43473</v>
      </c>
      <c r="L1620" s="5">
        <v>0.87152777777777779</v>
      </c>
      <c r="M1620" t="s">
        <v>28</v>
      </c>
      <c r="N1620" s="2">
        <v>746</v>
      </c>
      <c r="O1620" s="2">
        <v>37.299999999999997</v>
      </c>
      <c r="P1620" s="3">
        <v>9.5</v>
      </c>
      <c r="Q1620" s="4">
        <f>MONTH(Tabla1[[#This Row],[Fecha]])</f>
        <v>1</v>
      </c>
    </row>
    <row r="1621" spans="1:17" x14ac:dyDescent="0.25">
      <c r="A1621" t="s">
        <v>1631</v>
      </c>
      <c r="B1621" t="s">
        <v>17</v>
      </c>
      <c r="C1621" t="s">
        <v>18</v>
      </c>
      <c r="D1621" t="s">
        <v>19</v>
      </c>
      <c r="E1621" t="s">
        <v>30</v>
      </c>
      <c r="F1621" t="s">
        <v>31</v>
      </c>
      <c r="G1621" s="2">
        <v>37.69</v>
      </c>
      <c r="H1621" s="4">
        <v>2</v>
      </c>
      <c r="I1621" s="2">
        <v>3.7690000000000001</v>
      </c>
      <c r="J1621" s="2">
        <v>79.149000000000001</v>
      </c>
      <c r="K1621" s="12">
        <v>43516</v>
      </c>
      <c r="L1621" s="5">
        <v>0.64513888888888882</v>
      </c>
      <c r="M1621" t="s">
        <v>22</v>
      </c>
      <c r="N1621" s="2">
        <v>75.38</v>
      </c>
      <c r="O1621" s="2">
        <v>3.7690000000000001</v>
      </c>
      <c r="P1621" s="3">
        <v>9.5</v>
      </c>
      <c r="Q1621" s="4">
        <f>MONTH(Tabla1[[#This Row],[Fecha]])</f>
        <v>2</v>
      </c>
    </row>
    <row r="1622" spans="1:17" x14ac:dyDescent="0.25">
      <c r="A1622" t="s">
        <v>1632</v>
      </c>
      <c r="B1622" t="s">
        <v>41</v>
      </c>
      <c r="C1622" t="s">
        <v>42</v>
      </c>
      <c r="D1622" t="s">
        <v>26</v>
      </c>
      <c r="E1622" t="s">
        <v>30</v>
      </c>
      <c r="F1622" t="s">
        <v>35</v>
      </c>
      <c r="G1622" s="2">
        <v>97.74</v>
      </c>
      <c r="H1622" s="4">
        <v>4</v>
      </c>
      <c r="I1622" s="2">
        <v>19.548000000000002</v>
      </c>
      <c r="J1622" s="2">
        <v>410.50799999999998</v>
      </c>
      <c r="K1622" s="12">
        <v>43536</v>
      </c>
      <c r="L1622" s="5">
        <v>0.82847222222222217</v>
      </c>
      <c r="M1622" t="s">
        <v>22</v>
      </c>
      <c r="N1622" s="2">
        <v>390.96</v>
      </c>
      <c r="O1622" s="2">
        <v>19.547999999999998</v>
      </c>
      <c r="P1622" s="3">
        <v>6.4</v>
      </c>
      <c r="Q1622" s="4">
        <f>MONTH(Tabla1[[#This Row],[Fecha]])</f>
        <v>3</v>
      </c>
    </row>
    <row r="1623" spans="1:17" x14ac:dyDescent="0.25">
      <c r="A1623" t="s">
        <v>1633</v>
      </c>
      <c r="B1623" t="s">
        <v>41</v>
      </c>
      <c r="C1623" t="s">
        <v>42</v>
      </c>
      <c r="D1623" t="s">
        <v>19</v>
      </c>
      <c r="E1623" t="s">
        <v>20</v>
      </c>
      <c r="F1623" t="s">
        <v>43</v>
      </c>
      <c r="G1623" s="2">
        <v>74.599999999999994</v>
      </c>
      <c r="H1623" s="4">
        <v>10</v>
      </c>
      <c r="I1623" s="2">
        <v>37.300000000000004</v>
      </c>
      <c r="J1623" s="2">
        <v>783.3</v>
      </c>
      <c r="K1623" s="12">
        <v>43473</v>
      </c>
      <c r="L1623" s="5">
        <v>0.87152777777777779</v>
      </c>
      <c r="M1623" t="s">
        <v>28</v>
      </c>
      <c r="N1623" s="2">
        <v>746</v>
      </c>
      <c r="O1623" s="2">
        <v>37.299999999999997</v>
      </c>
      <c r="P1623" s="3">
        <v>9.5</v>
      </c>
      <c r="Q1623" s="4">
        <f>MONTH(Tabla1[[#This Row],[Fecha]])</f>
        <v>1</v>
      </c>
    </row>
    <row r="1624" spans="1:17" x14ac:dyDescent="0.25">
      <c r="A1624" t="s">
        <v>1634</v>
      </c>
      <c r="B1624" t="s">
        <v>17</v>
      </c>
      <c r="C1624" t="s">
        <v>18</v>
      </c>
      <c r="D1624" t="s">
        <v>26</v>
      </c>
      <c r="E1624" t="s">
        <v>30</v>
      </c>
      <c r="F1624" t="s">
        <v>45</v>
      </c>
      <c r="G1624" s="2">
        <v>51.94</v>
      </c>
      <c r="H1624" s="4">
        <v>3</v>
      </c>
      <c r="I1624" s="2">
        <v>7.7910000000000004</v>
      </c>
      <c r="J1624" s="2">
        <v>163.61099999999999</v>
      </c>
      <c r="K1624" s="12">
        <v>43511</v>
      </c>
      <c r="L1624" s="5">
        <v>0.63958333333333328</v>
      </c>
      <c r="M1624" t="s">
        <v>28</v>
      </c>
      <c r="N1624" s="2">
        <v>155.82</v>
      </c>
      <c r="O1624" s="2">
        <v>7.7910000000000004</v>
      </c>
      <c r="P1624" s="3">
        <v>7.9</v>
      </c>
      <c r="Q1624" s="4">
        <f>MONTH(Tabla1[[#This Row],[Fecha]])</f>
        <v>2</v>
      </c>
    </row>
    <row r="1625" spans="1:17" x14ac:dyDescent="0.25">
      <c r="A1625" t="s">
        <v>1635</v>
      </c>
      <c r="B1625" t="s">
        <v>41</v>
      </c>
      <c r="C1625" t="s">
        <v>42</v>
      </c>
      <c r="D1625" t="s">
        <v>19</v>
      </c>
      <c r="E1625" t="s">
        <v>20</v>
      </c>
      <c r="F1625" t="s">
        <v>35</v>
      </c>
      <c r="G1625" s="2">
        <v>69.12</v>
      </c>
      <c r="H1625" s="4">
        <v>6</v>
      </c>
      <c r="I1625" s="2">
        <v>20.736000000000004</v>
      </c>
      <c r="J1625" s="2">
        <v>435.45600000000002</v>
      </c>
      <c r="K1625" s="12">
        <v>43504</v>
      </c>
      <c r="L1625" s="5">
        <v>0.54375000000000007</v>
      </c>
      <c r="M1625" t="s">
        <v>28</v>
      </c>
      <c r="N1625" s="2">
        <v>414.72</v>
      </c>
      <c r="O1625" s="2">
        <v>20.736000000000001</v>
      </c>
      <c r="P1625" s="3">
        <v>5.6</v>
      </c>
      <c r="Q1625" s="4">
        <f>MONTH(Tabla1[[#This Row],[Fecha]])</f>
        <v>2</v>
      </c>
    </row>
    <row r="1626" spans="1:17" x14ac:dyDescent="0.25">
      <c r="A1626" t="s">
        <v>1636</v>
      </c>
      <c r="B1626" t="s">
        <v>17</v>
      </c>
      <c r="C1626" t="s">
        <v>18</v>
      </c>
      <c r="D1626" t="s">
        <v>26</v>
      </c>
      <c r="E1626" t="s">
        <v>30</v>
      </c>
      <c r="F1626" t="s">
        <v>45</v>
      </c>
      <c r="G1626" s="2">
        <v>21.32</v>
      </c>
      <c r="H1626" s="4">
        <v>1</v>
      </c>
      <c r="I1626" s="2">
        <v>1.0660000000000001</v>
      </c>
      <c r="J1626" s="2">
        <v>22.385999999999999</v>
      </c>
      <c r="K1626" s="12">
        <v>43491</v>
      </c>
      <c r="L1626" s="5">
        <v>0.52986111111111112</v>
      </c>
      <c r="M1626" t="s">
        <v>28</v>
      </c>
      <c r="N1626" s="2">
        <v>21.32</v>
      </c>
      <c r="O1626" s="2">
        <v>1.0660000000000001</v>
      </c>
      <c r="P1626" s="3">
        <v>5.9</v>
      </c>
      <c r="Q1626" s="4">
        <f>MONTH(Tabla1[[#This Row],[Fecha]])</f>
        <v>1</v>
      </c>
    </row>
    <row r="1627" spans="1:17" x14ac:dyDescent="0.25">
      <c r="A1627" t="s">
        <v>1637</v>
      </c>
      <c r="B1627" t="s">
        <v>24</v>
      </c>
      <c r="C1627" t="s">
        <v>25</v>
      </c>
      <c r="D1627" t="s">
        <v>19</v>
      </c>
      <c r="E1627" t="s">
        <v>20</v>
      </c>
      <c r="F1627" t="s">
        <v>43</v>
      </c>
      <c r="G1627" s="2">
        <v>74.89</v>
      </c>
      <c r="H1627" s="4">
        <v>4</v>
      </c>
      <c r="I1627" s="2">
        <v>14.978000000000002</v>
      </c>
      <c r="J1627" s="2">
        <v>314.53800000000001</v>
      </c>
      <c r="K1627" s="12">
        <v>43525</v>
      </c>
      <c r="L1627" s="5">
        <v>0.64722222222222225</v>
      </c>
      <c r="M1627" t="s">
        <v>22</v>
      </c>
      <c r="N1627" s="2">
        <v>299.56</v>
      </c>
      <c r="O1627" s="2">
        <v>14.978</v>
      </c>
      <c r="P1627" s="3">
        <v>4.2</v>
      </c>
      <c r="Q1627" s="4">
        <f>MONTH(Tabla1[[#This Row],[Fecha]])</f>
        <v>3</v>
      </c>
    </row>
    <row r="1628" spans="1:17" x14ac:dyDescent="0.25">
      <c r="A1628" t="s">
        <v>1638</v>
      </c>
      <c r="B1628" t="s">
        <v>41</v>
      </c>
      <c r="C1628" t="s">
        <v>42</v>
      </c>
      <c r="D1628" t="s">
        <v>26</v>
      </c>
      <c r="E1628" t="s">
        <v>30</v>
      </c>
      <c r="F1628" t="s">
        <v>21</v>
      </c>
      <c r="G1628" s="2">
        <v>87.98</v>
      </c>
      <c r="H1628" s="4">
        <v>3</v>
      </c>
      <c r="I1628" s="2">
        <v>13.197000000000001</v>
      </c>
      <c r="J1628" s="2">
        <v>277.137</v>
      </c>
      <c r="K1628" s="12">
        <v>43529</v>
      </c>
      <c r="L1628" s="5">
        <v>0.44444444444444442</v>
      </c>
      <c r="M1628" t="s">
        <v>22</v>
      </c>
      <c r="N1628" s="2">
        <v>263.94</v>
      </c>
      <c r="O1628" s="2">
        <v>13.196999999999999</v>
      </c>
      <c r="P1628" s="3">
        <v>5.0999999999999996</v>
      </c>
      <c r="Q1628" s="4">
        <f>MONTH(Tabla1[[#This Row],[Fecha]])</f>
        <v>3</v>
      </c>
    </row>
    <row r="1629" spans="1:17" x14ac:dyDescent="0.25">
      <c r="A1629" t="s">
        <v>1639</v>
      </c>
      <c r="B1629" t="s">
        <v>41</v>
      </c>
      <c r="C1629" t="s">
        <v>42</v>
      </c>
      <c r="D1629" t="s">
        <v>26</v>
      </c>
      <c r="E1629" t="s">
        <v>20</v>
      </c>
      <c r="F1629" t="s">
        <v>45</v>
      </c>
      <c r="G1629" s="2">
        <v>63.71</v>
      </c>
      <c r="H1629" s="4">
        <v>5</v>
      </c>
      <c r="I1629" s="2">
        <v>15.927500000000002</v>
      </c>
      <c r="J1629" s="2">
        <v>334.47750000000002</v>
      </c>
      <c r="K1629" s="12">
        <v>43503</v>
      </c>
      <c r="L1629" s="5">
        <v>0.8125</v>
      </c>
      <c r="M1629" t="s">
        <v>22</v>
      </c>
      <c r="N1629" s="2">
        <v>318.55</v>
      </c>
      <c r="O1629" s="2">
        <v>15.9275</v>
      </c>
      <c r="P1629" s="3">
        <v>8.5</v>
      </c>
      <c r="Q1629" s="4">
        <f>MONTH(Tabla1[[#This Row],[Fecha]])</f>
        <v>2</v>
      </c>
    </row>
    <row r="1630" spans="1:17" x14ac:dyDescent="0.25">
      <c r="A1630" t="s">
        <v>1640</v>
      </c>
      <c r="B1630" t="s">
        <v>41</v>
      </c>
      <c r="C1630" t="s">
        <v>42</v>
      </c>
      <c r="D1630" t="s">
        <v>26</v>
      </c>
      <c r="E1630" t="s">
        <v>30</v>
      </c>
      <c r="F1630" t="s">
        <v>31</v>
      </c>
      <c r="G1630" s="2">
        <v>45.97</v>
      </c>
      <c r="H1630" s="4">
        <v>4</v>
      </c>
      <c r="I1630" s="2">
        <v>9.1940000000000008</v>
      </c>
      <c r="J1630" s="2">
        <v>193.07400000000001</v>
      </c>
      <c r="K1630" s="12">
        <v>43505</v>
      </c>
      <c r="L1630" s="5">
        <v>0.50138888888888888</v>
      </c>
      <c r="M1630" t="s">
        <v>22</v>
      </c>
      <c r="N1630" s="2">
        <v>183.88</v>
      </c>
      <c r="O1630" s="2">
        <v>9.1940000000000008</v>
      </c>
      <c r="P1630" s="3">
        <v>5.0999999999999996</v>
      </c>
      <c r="Q1630" s="4">
        <f>MONTH(Tabla1[[#This Row],[Fecha]])</f>
        <v>2</v>
      </c>
    </row>
    <row r="1631" spans="1:17" x14ac:dyDescent="0.25">
      <c r="A1631" t="s">
        <v>1641</v>
      </c>
      <c r="B1631" t="s">
        <v>41</v>
      </c>
      <c r="C1631" t="s">
        <v>42</v>
      </c>
      <c r="D1631" t="s">
        <v>26</v>
      </c>
      <c r="E1631" t="s">
        <v>20</v>
      </c>
      <c r="F1631" t="s">
        <v>43</v>
      </c>
      <c r="G1631" s="2">
        <v>48.51</v>
      </c>
      <c r="H1631" s="4">
        <v>7</v>
      </c>
      <c r="I1631" s="2">
        <v>16.9785</v>
      </c>
      <c r="J1631" s="2">
        <v>356.54849999999999</v>
      </c>
      <c r="K1631" s="12">
        <v>43490</v>
      </c>
      <c r="L1631" s="5">
        <v>0.5625</v>
      </c>
      <c r="M1631" t="s">
        <v>32</v>
      </c>
      <c r="N1631" s="2">
        <v>339.57</v>
      </c>
      <c r="O1631" s="2">
        <v>16.9785</v>
      </c>
      <c r="P1631" s="3">
        <v>5.2</v>
      </c>
      <c r="Q1631" s="4">
        <f>MONTH(Tabla1[[#This Row],[Fecha]])</f>
        <v>1</v>
      </c>
    </row>
    <row r="1632" spans="1:17" x14ac:dyDescent="0.25">
      <c r="A1632" t="s">
        <v>1642</v>
      </c>
      <c r="B1632" t="s">
        <v>17</v>
      </c>
      <c r="C1632" t="s">
        <v>18</v>
      </c>
      <c r="D1632" t="s">
        <v>26</v>
      </c>
      <c r="E1632" t="s">
        <v>30</v>
      </c>
      <c r="F1632" t="s">
        <v>21</v>
      </c>
      <c r="G1632" s="2">
        <v>50.79</v>
      </c>
      <c r="H1632" s="4">
        <v>5</v>
      </c>
      <c r="I1632" s="2">
        <v>12.6975</v>
      </c>
      <c r="J1632" s="2">
        <v>266.64749999999998</v>
      </c>
      <c r="K1632" s="12">
        <v>43515</v>
      </c>
      <c r="L1632" s="5">
        <v>0.62013888888888891</v>
      </c>
      <c r="M1632" t="s">
        <v>32</v>
      </c>
      <c r="N1632" s="2">
        <v>253.95</v>
      </c>
      <c r="O1632" s="2">
        <v>12.6975</v>
      </c>
      <c r="P1632" s="3">
        <v>5.3</v>
      </c>
      <c r="Q1632" s="4">
        <f>MONTH(Tabla1[[#This Row],[Fecha]])</f>
        <v>2</v>
      </c>
    </row>
    <row r="1633" spans="1:17" x14ac:dyDescent="0.25">
      <c r="A1633" t="s">
        <v>1643</v>
      </c>
      <c r="B1633" t="s">
        <v>41</v>
      </c>
      <c r="C1633" t="s">
        <v>42</v>
      </c>
      <c r="D1633" t="s">
        <v>26</v>
      </c>
      <c r="E1633" t="s">
        <v>20</v>
      </c>
      <c r="F1633" t="s">
        <v>45</v>
      </c>
      <c r="G1633" s="2">
        <v>30.37</v>
      </c>
      <c r="H1633" s="4">
        <v>3</v>
      </c>
      <c r="I1633" s="2">
        <v>4.5555000000000003</v>
      </c>
      <c r="J1633" s="2">
        <v>95.665499999999994</v>
      </c>
      <c r="K1633" s="12">
        <v>43552</v>
      </c>
      <c r="L1633" s="5">
        <v>0.57013888888888886</v>
      </c>
      <c r="M1633" t="s">
        <v>22</v>
      </c>
      <c r="N1633" s="2">
        <v>91.11</v>
      </c>
      <c r="O1633" s="2">
        <v>4.5555000000000003</v>
      </c>
      <c r="P1633" s="3">
        <v>5.0999999999999996</v>
      </c>
      <c r="Q1633" s="4">
        <f>MONTH(Tabla1[[#This Row],[Fecha]])</f>
        <v>3</v>
      </c>
    </row>
    <row r="1634" spans="1:17" x14ac:dyDescent="0.25">
      <c r="A1634" t="s">
        <v>1644</v>
      </c>
      <c r="B1634" t="s">
        <v>24</v>
      </c>
      <c r="C1634" t="s">
        <v>25</v>
      </c>
      <c r="D1634" t="s">
        <v>19</v>
      </c>
      <c r="E1634" t="s">
        <v>20</v>
      </c>
      <c r="F1634" t="s">
        <v>43</v>
      </c>
      <c r="G1634" s="2">
        <v>30.41</v>
      </c>
      <c r="H1634" s="4">
        <v>1</v>
      </c>
      <c r="I1634" s="2">
        <v>1.5205000000000002</v>
      </c>
      <c r="J1634" s="2">
        <v>31.930499999999999</v>
      </c>
      <c r="K1634" s="12">
        <v>43518</v>
      </c>
      <c r="L1634" s="5">
        <v>0.44166666666666665</v>
      </c>
      <c r="M1634" t="s">
        <v>32</v>
      </c>
      <c r="N1634" s="2">
        <v>30.41</v>
      </c>
      <c r="O1634" s="2">
        <v>1.5205</v>
      </c>
      <c r="P1634" s="3">
        <v>8.4</v>
      </c>
      <c r="Q1634" s="4">
        <f>MONTH(Tabla1[[#This Row],[Fecha]])</f>
        <v>2</v>
      </c>
    </row>
    <row r="1635" spans="1:17" x14ac:dyDescent="0.25">
      <c r="A1635" t="s">
        <v>1645</v>
      </c>
      <c r="B1635" t="s">
        <v>17</v>
      </c>
      <c r="C1635" t="s">
        <v>18</v>
      </c>
      <c r="D1635" t="s">
        <v>19</v>
      </c>
      <c r="E1635" t="s">
        <v>30</v>
      </c>
      <c r="F1635" t="s">
        <v>31</v>
      </c>
      <c r="G1635" s="2">
        <v>19.36</v>
      </c>
      <c r="H1635" s="4">
        <v>9</v>
      </c>
      <c r="I1635" s="2">
        <v>8.7120000000000015</v>
      </c>
      <c r="J1635" s="2">
        <v>182.952</v>
      </c>
      <c r="K1635" s="12">
        <v>43483</v>
      </c>
      <c r="L1635" s="5">
        <v>0.77986111111111101</v>
      </c>
      <c r="M1635" t="s">
        <v>22</v>
      </c>
      <c r="N1635" s="2">
        <v>174.24</v>
      </c>
      <c r="O1635" s="2">
        <v>8.7119999999999997</v>
      </c>
      <c r="P1635" s="3">
        <v>8.6999999999999993</v>
      </c>
      <c r="Q1635" s="4">
        <f>MONTH(Tabla1[[#This Row],[Fecha]])</f>
        <v>1</v>
      </c>
    </row>
    <row r="1636" spans="1:17" x14ac:dyDescent="0.25">
      <c r="A1636" t="s">
        <v>1646</v>
      </c>
      <c r="B1636" t="s">
        <v>24</v>
      </c>
      <c r="C1636" t="s">
        <v>25</v>
      </c>
      <c r="D1636" t="s">
        <v>19</v>
      </c>
      <c r="E1636" t="s">
        <v>30</v>
      </c>
      <c r="F1636" t="s">
        <v>35</v>
      </c>
      <c r="G1636" s="2">
        <v>80.930000000000007</v>
      </c>
      <c r="H1636" s="4">
        <v>1</v>
      </c>
      <c r="I1636" s="2">
        <v>4.0465000000000009</v>
      </c>
      <c r="J1636" s="2">
        <v>84.976500000000001</v>
      </c>
      <c r="K1636" s="12">
        <v>43484</v>
      </c>
      <c r="L1636" s="5">
        <v>0.67222222222222217</v>
      </c>
      <c r="M1636" t="s">
        <v>32</v>
      </c>
      <c r="N1636" s="2">
        <v>80.930000000000007</v>
      </c>
      <c r="O1636" s="2">
        <v>4.0465</v>
      </c>
      <c r="P1636" s="3">
        <v>9</v>
      </c>
      <c r="Q1636" s="4">
        <f>MONTH(Tabla1[[#This Row],[Fecha]])</f>
        <v>1</v>
      </c>
    </row>
    <row r="1637" spans="1:17" x14ac:dyDescent="0.25">
      <c r="A1637" t="s">
        <v>1647</v>
      </c>
      <c r="B1637" t="s">
        <v>41</v>
      </c>
      <c r="C1637" t="s">
        <v>42</v>
      </c>
      <c r="D1637" t="s">
        <v>19</v>
      </c>
      <c r="E1637" t="s">
        <v>20</v>
      </c>
      <c r="F1637" t="s">
        <v>35</v>
      </c>
      <c r="G1637" s="2">
        <v>23.08</v>
      </c>
      <c r="H1637" s="4">
        <v>6</v>
      </c>
      <c r="I1637" s="2">
        <v>6.9239999999999995</v>
      </c>
      <c r="J1637" s="2">
        <v>145.404</v>
      </c>
      <c r="K1637" s="12">
        <v>43489</v>
      </c>
      <c r="L1637" s="5">
        <v>0.80555555555555547</v>
      </c>
      <c r="M1637" t="s">
        <v>22</v>
      </c>
      <c r="N1637" s="2">
        <v>138.47999999999999</v>
      </c>
      <c r="O1637" s="2">
        <v>6.9240000000000004</v>
      </c>
      <c r="P1637" s="3">
        <v>4.9000000000000004</v>
      </c>
      <c r="Q1637" s="4">
        <f>MONTH(Tabla1[[#This Row],[Fecha]])</f>
        <v>1</v>
      </c>
    </row>
    <row r="1638" spans="1:17" x14ac:dyDescent="0.25">
      <c r="A1638" t="s">
        <v>1648</v>
      </c>
      <c r="B1638" t="s">
        <v>17</v>
      </c>
      <c r="C1638" t="s">
        <v>18</v>
      </c>
      <c r="D1638" t="s">
        <v>26</v>
      </c>
      <c r="E1638" t="s">
        <v>20</v>
      </c>
      <c r="F1638" t="s">
        <v>45</v>
      </c>
      <c r="G1638" s="2">
        <v>65.739999999999995</v>
      </c>
      <c r="H1638" s="4">
        <v>9</v>
      </c>
      <c r="I1638" s="2">
        <v>29.582999999999998</v>
      </c>
      <c r="J1638" s="2">
        <v>621.24300000000005</v>
      </c>
      <c r="K1638" s="12">
        <v>43466</v>
      </c>
      <c r="L1638" s="5">
        <v>0.57986111111111105</v>
      </c>
      <c r="M1638" t="s">
        <v>28</v>
      </c>
      <c r="N1638" s="2">
        <v>591.66</v>
      </c>
      <c r="O1638" s="2">
        <v>29.582999999999998</v>
      </c>
      <c r="P1638" s="3">
        <v>7.7</v>
      </c>
      <c r="Q1638" s="4">
        <f>MONTH(Tabla1[[#This Row],[Fecha]])</f>
        <v>1</v>
      </c>
    </row>
    <row r="1639" spans="1:17" x14ac:dyDescent="0.25">
      <c r="A1639" t="s">
        <v>1649</v>
      </c>
      <c r="B1639" t="s">
        <v>24</v>
      </c>
      <c r="C1639" t="s">
        <v>25</v>
      </c>
      <c r="D1639" t="s">
        <v>26</v>
      </c>
      <c r="E1639" t="s">
        <v>30</v>
      </c>
      <c r="F1639" t="s">
        <v>45</v>
      </c>
      <c r="G1639" s="2">
        <v>86.13</v>
      </c>
      <c r="H1639" s="4">
        <v>2</v>
      </c>
      <c r="I1639" s="2">
        <v>8.6129999999999995</v>
      </c>
      <c r="J1639" s="2">
        <v>180.87299999999999</v>
      </c>
      <c r="K1639" s="12">
        <v>43503</v>
      </c>
      <c r="L1639" s="5">
        <v>0.74930555555555556</v>
      </c>
      <c r="M1639" t="s">
        <v>28</v>
      </c>
      <c r="N1639" s="2">
        <v>172.26</v>
      </c>
      <c r="O1639" s="2">
        <v>8.6129999999999995</v>
      </c>
      <c r="P1639" s="3">
        <v>8.1999999999999993</v>
      </c>
      <c r="Q1639" s="4">
        <f>MONTH(Tabla1[[#This Row],[Fecha]])</f>
        <v>2</v>
      </c>
    </row>
    <row r="1640" spans="1:17" x14ac:dyDescent="0.25">
      <c r="A1640" t="s">
        <v>1650</v>
      </c>
      <c r="B1640" t="s">
        <v>41</v>
      </c>
      <c r="C1640" t="s">
        <v>42</v>
      </c>
      <c r="D1640" t="s">
        <v>19</v>
      </c>
      <c r="E1640" t="s">
        <v>20</v>
      </c>
      <c r="F1640" t="s">
        <v>31</v>
      </c>
      <c r="G1640" s="2">
        <v>52.18</v>
      </c>
      <c r="H1640" s="4">
        <v>7</v>
      </c>
      <c r="I1640" s="2">
        <v>18.263000000000002</v>
      </c>
      <c r="J1640" s="2">
        <v>383.52300000000002</v>
      </c>
      <c r="K1640" s="12">
        <v>43533</v>
      </c>
      <c r="L1640" s="5">
        <v>0.45416666666666666</v>
      </c>
      <c r="M1640" t="s">
        <v>28</v>
      </c>
      <c r="N1640" s="2">
        <v>365.26</v>
      </c>
      <c r="O1640" s="2">
        <v>18.263000000000002</v>
      </c>
      <c r="P1640" s="3">
        <v>9.3000000000000007</v>
      </c>
      <c r="Q1640" s="4">
        <f>MONTH(Tabla1[[#This Row],[Fecha]])</f>
        <v>3</v>
      </c>
    </row>
    <row r="1641" spans="1:17" x14ac:dyDescent="0.25">
      <c r="A1641" t="s">
        <v>1651</v>
      </c>
      <c r="B1641" t="s">
        <v>24</v>
      </c>
      <c r="C1641" t="s">
        <v>25</v>
      </c>
      <c r="D1641" t="s">
        <v>26</v>
      </c>
      <c r="E1641" t="s">
        <v>30</v>
      </c>
      <c r="F1641" t="s">
        <v>21</v>
      </c>
      <c r="G1641" s="2">
        <v>58.95</v>
      </c>
      <c r="H1641" s="4">
        <v>10</v>
      </c>
      <c r="I1641" s="2">
        <v>29.475000000000001</v>
      </c>
      <c r="J1641" s="2">
        <v>618.97500000000002</v>
      </c>
      <c r="K1641" s="12">
        <v>43503</v>
      </c>
      <c r="L1641" s="5">
        <v>0.6020833333333333</v>
      </c>
      <c r="M1641" t="s">
        <v>22</v>
      </c>
      <c r="N1641" s="2">
        <v>589.5</v>
      </c>
      <c r="O1641" s="2">
        <v>29.475000000000001</v>
      </c>
      <c r="P1641" s="3">
        <v>8.1</v>
      </c>
      <c r="Q1641" s="4">
        <f>MONTH(Tabla1[[#This Row],[Fecha]])</f>
        <v>2</v>
      </c>
    </row>
    <row r="1642" spans="1:17" x14ac:dyDescent="0.25">
      <c r="A1642" t="s">
        <v>1457</v>
      </c>
      <c r="B1642" t="s">
        <v>17</v>
      </c>
      <c r="C1642" t="s">
        <v>18</v>
      </c>
      <c r="D1642" t="s">
        <v>26</v>
      </c>
      <c r="E1642" t="s">
        <v>30</v>
      </c>
      <c r="F1642" t="s">
        <v>21</v>
      </c>
      <c r="G1642" s="2">
        <v>56</v>
      </c>
      <c r="H1642" s="4">
        <v>3</v>
      </c>
      <c r="I1642" s="2">
        <v>8.4</v>
      </c>
      <c r="J1642" s="2">
        <v>176.4</v>
      </c>
      <c r="K1642" s="12">
        <v>43524</v>
      </c>
      <c r="L1642" s="5">
        <v>0.81458333333333333</v>
      </c>
      <c r="M1642" t="s">
        <v>22</v>
      </c>
      <c r="N1642" s="2">
        <v>168</v>
      </c>
      <c r="O1642" s="2">
        <v>8.4</v>
      </c>
      <c r="P1642" s="3">
        <v>4.8</v>
      </c>
      <c r="Q1642" s="4">
        <f>MONTH(Tabla1[[#This Row],[Fecha]])</f>
        <v>2</v>
      </c>
    </row>
    <row r="1643" spans="1:17" x14ac:dyDescent="0.25">
      <c r="A1643" t="s">
        <v>1652</v>
      </c>
      <c r="B1643" t="s">
        <v>24</v>
      </c>
      <c r="C1643" t="s">
        <v>25</v>
      </c>
      <c r="D1643" t="s">
        <v>19</v>
      </c>
      <c r="E1643" t="s">
        <v>20</v>
      </c>
      <c r="F1643" t="s">
        <v>43</v>
      </c>
      <c r="G1643" s="2">
        <v>98.97</v>
      </c>
      <c r="H1643" s="4">
        <v>9</v>
      </c>
      <c r="I1643" s="2">
        <v>44.536500000000004</v>
      </c>
      <c r="J1643" s="2">
        <v>935.26649999999995</v>
      </c>
      <c r="K1643" s="12">
        <v>43533</v>
      </c>
      <c r="L1643" s="5">
        <v>0.47430555555555554</v>
      </c>
      <c r="M1643" t="s">
        <v>28</v>
      </c>
      <c r="N1643" s="2">
        <v>890.73</v>
      </c>
      <c r="O1643" s="2">
        <v>44.536499999999997</v>
      </c>
      <c r="P1643" s="3">
        <v>6.7</v>
      </c>
      <c r="Q1643" s="4">
        <f>MONTH(Tabla1[[#This Row],[Fecha]])</f>
        <v>3</v>
      </c>
    </row>
    <row r="1644" spans="1:17" x14ac:dyDescent="0.25">
      <c r="A1644" t="s">
        <v>1653</v>
      </c>
      <c r="B1644" t="s">
        <v>41</v>
      </c>
      <c r="C1644" t="s">
        <v>42</v>
      </c>
      <c r="D1644" t="s">
        <v>19</v>
      </c>
      <c r="E1644" t="s">
        <v>30</v>
      </c>
      <c r="F1644" t="s">
        <v>31</v>
      </c>
      <c r="G1644" s="2">
        <v>60.38</v>
      </c>
      <c r="H1644" s="4">
        <v>10</v>
      </c>
      <c r="I1644" s="2">
        <v>30.190000000000005</v>
      </c>
      <c r="J1644" s="2">
        <v>633.99</v>
      </c>
      <c r="K1644" s="12">
        <v>43508</v>
      </c>
      <c r="L1644" s="5">
        <v>0.67986111111111114</v>
      </c>
      <c r="M1644" t="s">
        <v>28</v>
      </c>
      <c r="N1644" s="2">
        <v>603.79999999999995</v>
      </c>
      <c r="O1644" s="2">
        <v>30.19</v>
      </c>
      <c r="P1644" s="3">
        <v>6</v>
      </c>
      <c r="Q1644" s="4">
        <f>MONTH(Tabla1[[#This Row],[Fecha]])</f>
        <v>2</v>
      </c>
    </row>
    <row r="1645" spans="1:17" x14ac:dyDescent="0.25">
      <c r="A1645" t="s">
        <v>1654</v>
      </c>
      <c r="B1645" t="s">
        <v>17</v>
      </c>
      <c r="C1645" t="s">
        <v>18</v>
      </c>
      <c r="D1645" t="s">
        <v>19</v>
      </c>
      <c r="E1645" t="s">
        <v>30</v>
      </c>
      <c r="F1645" t="s">
        <v>31</v>
      </c>
      <c r="G1645" s="2">
        <v>47.59</v>
      </c>
      <c r="H1645" s="4">
        <v>8</v>
      </c>
      <c r="I1645" s="2">
        <v>19.036000000000001</v>
      </c>
      <c r="J1645" s="2">
        <v>399.75599999999997</v>
      </c>
      <c r="K1645" s="12">
        <v>43466</v>
      </c>
      <c r="L1645" s="5">
        <v>0.61597222222222225</v>
      </c>
      <c r="M1645" t="s">
        <v>28</v>
      </c>
      <c r="N1645" s="2">
        <v>380.72</v>
      </c>
      <c r="O1645" s="2">
        <v>19.036000000000001</v>
      </c>
      <c r="P1645" s="3">
        <v>5.7</v>
      </c>
      <c r="Q1645" s="4">
        <f>MONTH(Tabla1[[#This Row],[Fecha]])</f>
        <v>1</v>
      </c>
    </row>
    <row r="1646" spans="1:17" x14ac:dyDescent="0.25">
      <c r="A1646" t="s">
        <v>1655</v>
      </c>
      <c r="B1646" t="s">
        <v>17</v>
      </c>
      <c r="C1646" t="s">
        <v>18</v>
      </c>
      <c r="D1646" t="s">
        <v>19</v>
      </c>
      <c r="E1646" t="s">
        <v>30</v>
      </c>
      <c r="F1646" t="s">
        <v>27</v>
      </c>
      <c r="G1646" s="2">
        <v>20.77</v>
      </c>
      <c r="H1646" s="4">
        <v>4</v>
      </c>
      <c r="I1646" s="2">
        <v>4.1539999999999999</v>
      </c>
      <c r="J1646" s="2">
        <v>87.233999999999995</v>
      </c>
      <c r="K1646" s="12">
        <v>43496</v>
      </c>
      <c r="L1646" s="5">
        <v>0.57430555555555551</v>
      </c>
      <c r="M1646" t="s">
        <v>28</v>
      </c>
      <c r="N1646" s="2">
        <v>83.08</v>
      </c>
      <c r="O1646" s="2">
        <v>4.1539999999999999</v>
      </c>
      <c r="P1646" s="3">
        <v>4.7</v>
      </c>
      <c r="Q1646" s="4">
        <f>MONTH(Tabla1[[#This Row],[Fecha]])</f>
        <v>1</v>
      </c>
    </row>
    <row r="1647" spans="1:17" x14ac:dyDescent="0.25">
      <c r="A1647" t="s">
        <v>1656</v>
      </c>
      <c r="B1647" t="s">
        <v>41</v>
      </c>
      <c r="C1647" t="s">
        <v>42</v>
      </c>
      <c r="D1647" t="s">
        <v>19</v>
      </c>
      <c r="E1647" t="s">
        <v>30</v>
      </c>
      <c r="F1647" t="s">
        <v>21</v>
      </c>
      <c r="G1647" s="2">
        <v>54.86</v>
      </c>
      <c r="H1647" s="4">
        <v>5</v>
      </c>
      <c r="I1647" s="2">
        <v>13.715000000000002</v>
      </c>
      <c r="J1647" s="2">
        <v>288.01499999999999</v>
      </c>
      <c r="K1647" s="12">
        <v>43553</v>
      </c>
      <c r="L1647" s="5">
        <v>0.70000000000000007</v>
      </c>
      <c r="M1647" t="s">
        <v>22</v>
      </c>
      <c r="N1647" s="2">
        <v>274.3</v>
      </c>
      <c r="O1647" s="2">
        <v>13.715</v>
      </c>
      <c r="P1647" s="3">
        <v>9.8000000000000007</v>
      </c>
      <c r="Q1647" s="4">
        <f>MONTH(Tabla1[[#This Row],[Fecha]])</f>
        <v>3</v>
      </c>
    </row>
    <row r="1648" spans="1:17" x14ac:dyDescent="0.25">
      <c r="A1648" t="s">
        <v>1657</v>
      </c>
      <c r="B1648" t="s">
        <v>41</v>
      </c>
      <c r="C1648" t="s">
        <v>42</v>
      </c>
      <c r="D1648" t="s">
        <v>26</v>
      </c>
      <c r="E1648" t="s">
        <v>20</v>
      </c>
      <c r="F1648" t="s">
        <v>45</v>
      </c>
      <c r="G1648" s="2">
        <v>37.950000000000003</v>
      </c>
      <c r="H1648" s="4">
        <v>10</v>
      </c>
      <c r="I1648" s="2">
        <v>18.975000000000001</v>
      </c>
      <c r="J1648" s="2">
        <v>398.47500000000002</v>
      </c>
      <c r="K1648" s="12">
        <v>43491</v>
      </c>
      <c r="L1648" s="5">
        <v>0.61875000000000002</v>
      </c>
      <c r="M1648" t="s">
        <v>28</v>
      </c>
      <c r="N1648" s="2">
        <v>379.5</v>
      </c>
      <c r="O1648" s="2">
        <v>18.975000000000001</v>
      </c>
      <c r="P1648" s="3">
        <v>9.6999999999999993</v>
      </c>
      <c r="Q1648" s="4">
        <f>MONTH(Tabla1[[#This Row],[Fecha]])</f>
        <v>1</v>
      </c>
    </row>
    <row r="1649" spans="1:17" x14ac:dyDescent="0.25">
      <c r="A1649" t="s">
        <v>1658</v>
      </c>
      <c r="B1649" t="s">
        <v>24</v>
      </c>
      <c r="C1649" t="s">
        <v>25</v>
      </c>
      <c r="D1649" t="s">
        <v>19</v>
      </c>
      <c r="E1649" t="s">
        <v>20</v>
      </c>
      <c r="F1649" t="s">
        <v>21</v>
      </c>
      <c r="G1649" s="2">
        <v>37.15</v>
      </c>
      <c r="H1649" s="4">
        <v>7</v>
      </c>
      <c r="I1649" s="2">
        <v>13.002500000000001</v>
      </c>
      <c r="J1649" s="2">
        <v>273.05250000000001</v>
      </c>
      <c r="K1649" s="12">
        <v>43504</v>
      </c>
      <c r="L1649" s="5">
        <v>0.54999999999999993</v>
      </c>
      <c r="M1649" t="s">
        <v>32</v>
      </c>
      <c r="N1649" s="2">
        <v>260.05</v>
      </c>
      <c r="O1649" s="2">
        <v>13.0025</v>
      </c>
      <c r="P1649" s="3">
        <v>7.7</v>
      </c>
      <c r="Q1649" s="4">
        <f>MONTH(Tabla1[[#This Row],[Fecha]])</f>
        <v>2</v>
      </c>
    </row>
    <row r="1650" spans="1:17" x14ac:dyDescent="0.25">
      <c r="A1650" t="s">
        <v>1659</v>
      </c>
      <c r="B1650" t="s">
        <v>24</v>
      </c>
      <c r="C1650" t="s">
        <v>25</v>
      </c>
      <c r="D1650" t="s">
        <v>26</v>
      </c>
      <c r="E1650" t="s">
        <v>30</v>
      </c>
      <c r="F1650" t="s">
        <v>45</v>
      </c>
      <c r="G1650" s="2">
        <v>60.74</v>
      </c>
      <c r="H1650" s="4">
        <v>7</v>
      </c>
      <c r="I1650" s="2">
        <v>21.259</v>
      </c>
      <c r="J1650" s="2">
        <v>446.43900000000002</v>
      </c>
      <c r="K1650" s="12">
        <v>43483</v>
      </c>
      <c r="L1650" s="5">
        <v>0.68263888888888891</v>
      </c>
      <c r="M1650" t="s">
        <v>22</v>
      </c>
      <c r="N1650" s="2">
        <v>425.18</v>
      </c>
      <c r="O1650" s="2">
        <v>21.259</v>
      </c>
      <c r="P1650" s="3">
        <v>5</v>
      </c>
      <c r="Q1650" s="4">
        <f>MONTH(Tabla1[[#This Row],[Fecha]])</f>
        <v>1</v>
      </c>
    </row>
    <row r="1651" spans="1:17" x14ac:dyDescent="0.25">
      <c r="A1651" t="s">
        <v>1660</v>
      </c>
      <c r="B1651" t="s">
        <v>17</v>
      </c>
      <c r="C1651" t="s">
        <v>18</v>
      </c>
      <c r="D1651" t="s">
        <v>19</v>
      </c>
      <c r="E1651" t="s">
        <v>30</v>
      </c>
      <c r="F1651" t="s">
        <v>43</v>
      </c>
      <c r="G1651" s="2">
        <v>80.62</v>
      </c>
      <c r="H1651" s="4">
        <v>6</v>
      </c>
      <c r="I1651" s="2">
        <v>24.186000000000003</v>
      </c>
      <c r="J1651" s="2">
        <v>507.90600000000001</v>
      </c>
      <c r="K1651" s="12">
        <v>43524</v>
      </c>
      <c r="L1651" s="5">
        <v>0.84583333333333333</v>
      </c>
      <c r="M1651" t="s">
        <v>28</v>
      </c>
      <c r="N1651" s="2">
        <v>483.72</v>
      </c>
      <c r="O1651" s="2">
        <v>24.186</v>
      </c>
      <c r="P1651" s="3">
        <v>9.1</v>
      </c>
      <c r="Q1651" s="4">
        <f>MONTH(Tabla1[[#This Row],[Fecha]])</f>
        <v>2</v>
      </c>
    </row>
    <row r="1652" spans="1:17" x14ac:dyDescent="0.25">
      <c r="A1652" t="s">
        <v>1661</v>
      </c>
      <c r="B1652" t="s">
        <v>24</v>
      </c>
      <c r="C1652" t="s">
        <v>25</v>
      </c>
      <c r="D1652" t="s">
        <v>19</v>
      </c>
      <c r="E1652" t="s">
        <v>30</v>
      </c>
      <c r="F1652" t="s">
        <v>43</v>
      </c>
      <c r="G1652" s="2">
        <v>17.04</v>
      </c>
      <c r="H1652" s="4">
        <v>4</v>
      </c>
      <c r="I1652" s="2">
        <v>3.4079999999999999</v>
      </c>
      <c r="J1652" s="2">
        <v>71.567999999999998</v>
      </c>
      <c r="K1652" s="12">
        <v>43532</v>
      </c>
      <c r="L1652" s="5">
        <v>0.84375</v>
      </c>
      <c r="M1652" t="s">
        <v>22</v>
      </c>
      <c r="N1652" s="2">
        <v>68.16</v>
      </c>
      <c r="O1652" s="2">
        <v>3.4079999999999999</v>
      </c>
      <c r="P1652" s="3">
        <v>7</v>
      </c>
      <c r="Q1652" s="4">
        <f>MONTH(Tabla1[[#This Row],[Fecha]])</f>
        <v>3</v>
      </c>
    </row>
    <row r="1653" spans="1:17" x14ac:dyDescent="0.25">
      <c r="A1653" t="s">
        <v>1662</v>
      </c>
      <c r="B1653" t="s">
        <v>17</v>
      </c>
      <c r="C1653" t="s">
        <v>18</v>
      </c>
      <c r="D1653" t="s">
        <v>19</v>
      </c>
      <c r="E1653" t="s">
        <v>20</v>
      </c>
      <c r="F1653" t="s">
        <v>45</v>
      </c>
      <c r="G1653" s="2">
        <v>22.32</v>
      </c>
      <c r="H1653" s="4">
        <v>4</v>
      </c>
      <c r="I1653" s="2">
        <v>4.4640000000000004</v>
      </c>
      <c r="J1653" s="2">
        <v>93.744</v>
      </c>
      <c r="K1653" s="12">
        <v>43525</v>
      </c>
      <c r="L1653" s="5">
        <v>0.68263888888888891</v>
      </c>
      <c r="M1653" t="s">
        <v>32</v>
      </c>
      <c r="N1653" s="2">
        <v>89.28</v>
      </c>
      <c r="O1653" s="2">
        <v>4.4640000000000004</v>
      </c>
      <c r="P1653" s="3">
        <v>4.4000000000000004</v>
      </c>
      <c r="Q1653" s="4">
        <f>MONTH(Tabla1[[#This Row],[Fecha]])</f>
        <v>3</v>
      </c>
    </row>
    <row r="1654" spans="1:17" x14ac:dyDescent="0.25">
      <c r="A1654" t="s">
        <v>1663</v>
      </c>
      <c r="B1654" t="s">
        <v>24</v>
      </c>
      <c r="C1654" t="s">
        <v>25</v>
      </c>
      <c r="D1654" t="s">
        <v>26</v>
      </c>
      <c r="E1654" t="s">
        <v>30</v>
      </c>
      <c r="F1654" t="s">
        <v>21</v>
      </c>
      <c r="G1654" s="2">
        <v>84.61</v>
      </c>
      <c r="H1654" s="4">
        <v>10</v>
      </c>
      <c r="I1654" s="2">
        <v>42.305000000000007</v>
      </c>
      <c r="J1654" s="2">
        <v>888.40499999999997</v>
      </c>
      <c r="K1654" s="12">
        <v>43505</v>
      </c>
      <c r="L1654" s="5">
        <v>0.79027777777777775</v>
      </c>
      <c r="M1654" t="s">
        <v>32</v>
      </c>
      <c r="N1654" s="2">
        <v>846.1</v>
      </c>
      <c r="O1654" s="2">
        <v>42.305</v>
      </c>
      <c r="P1654" s="3">
        <v>8.8000000000000007</v>
      </c>
      <c r="Q1654" s="4">
        <f>MONTH(Tabla1[[#This Row],[Fecha]])</f>
        <v>2</v>
      </c>
    </row>
    <row r="1655" spans="1:17" x14ac:dyDescent="0.25">
      <c r="A1655" t="s">
        <v>1664</v>
      </c>
      <c r="B1655" t="s">
        <v>41</v>
      </c>
      <c r="C1655" t="s">
        <v>42</v>
      </c>
      <c r="D1655" t="s">
        <v>19</v>
      </c>
      <c r="E1655" t="s">
        <v>30</v>
      </c>
      <c r="F1655" t="s">
        <v>21</v>
      </c>
      <c r="G1655" s="2">
        <v>96.16</v>
      </c>
      <c r="H1655" s="4">
        <v>4</v>
      </c>
      <c r="I1655" s="2">
        <v>19.231999999999999</v>
      </c>
      <c r="J1655" s="2">
        <v>403.87200000000001</v>
      </c>
      <c r="K1655" s="12">
        <v>43492</v>
      </c>
      <c r="L1655" s="5">
        <v>0.8354166666666667</v>
      </c>
      <c r="M1655" t="s">
        <v>32</v>
      </c>
      <c r="N1655" s="2">
        <v>384.64</v>
      </c>
      <c r="O1655" s="2">
        <v>19.231999999999999</v>
      </c>
      <c r="P1655" s="3">
        <v>8.4</v>
      </c>
      <c r="Q1655" s="4">
        <f>MONTH(Tabla1[[#This Row],[Fecha]])</f>
        <v>1</v>
      </c>
    </row>
    <row r="1656" spans="1:17" x14ac:dyDescent="0.25">
      <c r="A1656" t="s">
        <v>1665</v>
      </c>
      <c r="B1656" t="s">
        <v>24</v>
      </c>
      <c r="C1656" t="s">
        <v>25</v>
      </c>
      <c r="D1656" t="s">
        <v>26</v>
      </c>
      <c r="E1656" t="s">
        <v>20</v>
      </c>
      <c r="F1656" t="s">
        <v>35</v>
      </c>
      <c r="G1656" s="2">
        <v>14.36</v>
      </c>
      <c r="H1656" s="4">
        <v>10</v>
      </c>
      <c r="I1656" s="2">
        <v>7.18</v>
      </c>
      <c r="J1656" s="2">
        <v>150.78</v>
      </c>
      <c r="K1656" s="12">
        <v>43492</v>
      </c>
      <c r="L1656" s="5">
        <v>0.60277777777777775</v>
      </c>
      <c r="M1656" t="s">
        <v>28</v>
      </c>
      <c r="N1656" s="2">
        <v>143.6</v>
      </c>
      <c r="O1656" s="2">
        <v>7.18</v>
      </c>
      <c r="P1656" s="3">
        <v>5.4</v>
      </c>
      <c r="Q1656" s="4">
        <f>MONTH(Tabla1[[#This Row],[Fecha]])</f>
        <v>1</v>
      </c>
    </row>
    <row r="1657" spans="1:17" x14ac:dyDescent="0.25">
      <c r="A1657" t="s">
        <v>1666</v>
      </c>
      <c r="B1657" t="s">
        <v>24</v>
      </c>
      <c r="C1657" t="s">
        <v>25</v>
      </c>
      <c r="D1657" t="s">
        <v>26</v>
      </c>
      <c r="E1657" t="s">
        <v>20</v>
      </c>
      <c r="F1657" t="s">
        <v>27</v>
      </c>
      <c r="G1657" s="2">
        <v>84.05</v>
      </c>
      <c r="H1657" s="4">
        <v>3</v>
      </c>
      <c r="I1657" s="2">
        <v>12.6075</v>
      </c>
      <c r="J1657" s="2">
        <v>264.75749999999999</v>
      </c>
      <c r="K1657" s="12">
        <v>43488</v>
      </c>
      <c r="L1657" s="5">
        <v>0.56180555555555556</v>
      </c>
      <c r="M1657" t="s">
        <v>28</v>
      </c>
      <c r="N1657" s="2">
        <v>252.15</v>
      </c>
      <c r="O1657" s="2">
        <v>12.6075</v>
      </c>
      <c r="P1657" s="3">
        <v>9.8000000000000007</v>
      </c>
      <c r="Q1657" s="4">
        <f>MONTH(Tabla1[[#This Row],[Fecha]])</f>
        <v>1</v>
      </c>
    </row>
    <row r="1658" spans="1:17" x14ac:dyDescent="0.25">
      <c r="A1658" t="s">
        <v>1667</v>
      </c>
      <c r="B1658" t="s">
        <v>24</v>
      </c>
      <c r="C1658" t="s">
        <v>25</v>
      </c>
      <c r="D1658" t="s">
        <v>26</v>
      </c>
      <c r="E1658" t="s">
        <v>20</v>
      </c>
      <c r="F1658" t="s">
        <v>27</v>
      </c>
      <c r="G1658" s="2">
        <v>46.2</v>
      </c>
      <c r="H1658" s="4">
        <v>1</v>
      </c>
      <c r="I1658" s="2">
        <v>2.31</v>
      </c>
      <c r="J1658" s="2">
        <v>48.51</v>
      </c>
      <c r="K1658" s="12">
        <v>43543</v>
      </c>
      <c r="L1658" s="5">
        <v>0.51111111111111118</v>
      </c>
      <c r="M1658" t="s">
        <v>28</v>
      </c>
      <c r="N1658" s="2">
        <v>46.2</v>
      </c>
      <c r="O1658" s="2">
        <v>2.31</v>
      </c>
      <c r="P1658" s="3">
        <v>6.3</v>
      </c>
      <c r="Q1658" s="4">
        <f>MONTH(Tabla1[[#This Row],[Fecha]])</f>
        <v>3</v>
      </c>
    </row>
    <row r="1659" spans="1:17" x14ac:dyDescent="0.25">
      <c r="A1659" t="s">
        <v>1668</v>
      </c>
      <c r="B1659" t="s">
        <v>17</v>
      </c>
      <c r="C1659" t="s">
        <v>18</v>
      </c>
      <c r="D1659" t="s">
        <v>26</v>
      </c>
      <c r="E1659" t="s">
        <v>30</v>
      </c>
      <c r="F1659" t="s">
        <v>27</v>
      </c>
      <c r="G1659" s="2">
        <v>78.31</v>
      </c>
      <c r="H1659" s="4">
        <v>3</v>
      </c>
      <c r="I1659" s="2">
        <v>11.746500000000001</v>
      </c>
      <c r="J1659" s="2">
        <v>246.6765</v>
      </c>
      <c r="K1659" s="12">
        <v>43529</v>
      </c>
      <c r="L1659" s="5">
        <v>0.69305555555555554</v>
      </c>
      <c r="M1659" t="s">
        <v>22</v>
      </c>
      <c r="N1659" s="2">
        <v>234.93</v>
      </c>
      <c r="O1659" s="2">
        <v>11.746499999999999</v>
      </c>
      <c r="P1659" s="3">
        <v>5.4</v>
      </c>
      <c r="Q1659" s="4">
        <f>MONTH(Tabla1[[#This Row],[Fecha]])</f>
        <v>3</v>
      </c>
    </row>
    <row r="1660" spans="1:17" x14ac:dyDescent="0.25">
      <c r="A1660" t="s">
        <v>1669</v>
      </c>
      <c r="B1660" t="s">
        <v>17</v>
      </c>
      <c r="C1660" t="s">
        <v>18</v>
      </c>
      <c r="D1660" t="s">
        <v>26</v>
      </c>
      <c r="E1660" t="s">
        <v>20</v>
      </c>
      <c r="F1660" t="s">
        <v>45</v>
      </c>
      <c r="G1660" s="2">
        <v>48.63</v>
      </c>
      <c r="H1660" s="4">
        <v>4</v>
      </c>
      <c r="I1660" s="2">
        <v>9.7260000000000009</v>
      </c>
      <c r="J1660" s="2">
        <v>204.24600000000001</v>
      </c>
      <c r="K1660" s="12">
        <v>43500</v>
      </c>
      <c r="L1660" s="5">
        <v>0.65555555555555556</v>
      </c>
      <c r="M1660" t="s">
        <v>22</v>
      </c>
      <c r="N1660" s="2">
        <v>194.52</v>
      </c>
      <c r="O1660" s="2">
        <v>9.7260000000000009</v>
      </c>
      <c r="P1660" s="3">
        <v>7.6</v>
      </c>
      <c r="Q1660" s="4">
        <f>MONTH(Tabla1[[#This Row],[Fecha]])</f>
        <v>2</v>
      </c>
    </row>
    <row r="1661" spans="1:17" x14ac:dyDescent="0.25">
      <c r="A1661" t="s">
        <v>1670</v>
      </c>
      <c r="B1661" t="s">
        <v>41</v>
      </c>
      <c r="C1661" t="s">
        <v>42</v>
      </c>
      <c r="D1661" t="s">
        <v>26</v>
      </c>
      <c r="E1661" t="s">
        <v>30</v>
      </c>
      <c r="F1661" t="s">
        <v>21</v>
      </c>
      <c r="G1661" s="2">
        <v>92.78</v>
      </c>
      <c r="H1661" s="4">
        <v>1</v>
      </c>
      <c r="I1661" s="2">
        <v>4.6390000000000002</v>
      </c>
      <c r="J1661" s="2">
        <v>97.418999999999997</v>
      </c>
      <c r="K1661" s="12">
        <v>43539</v>
      </c>
      <c r="L1661" s="5">
        <v>0.4513888888888889</v>
      </c>
      <c r="M1661" t="s">
        <v>32</v>
      </c>
      <c r="N1661" s="2">
        <v>92.78</v>
      </c>
      <c r="O1661" s="2">
        <v>4.6390000000000002</v>
      </c>
      <c r="P1661" s="3">
        <v>9.8000000000000007</v>
      </c>
      <c r="Q1661" s="4">
        <f>MONTH(Tabla1[[#This Row],[Fecha]])</f>
        <v>3</v>
      </c>
    </row>
    <row r="1662" spans="1:17" x14ac:dyDescent="0.25">
      <c r="A1662" t="s">
        <v>1671</v>
      </c>
      <c r="B1662" t="s">
        <v>17</v>
      </c>
      <c r="C1662" t="s">
        <v>18</v>
      </c>
      <c r="D1662" t="s">
        <v>19</v>
      </c>
      <c r="E1662" t="s">
        <v>20</v>
      </c>
      <c r="F1662" t="s">
        <v>45</v>
      </c>
      <c r="G1662" s="2">
        <v>63.88</v>
      </c>
      <c r="H1662" s="4">
        <v>8</v>
      </c>
      <c r="I1662" s="2">
        <v>25.552000000000003</v>
      </c>
      <c r="J1662" s="2">
        <v>536.59199999999998</v>
      </c>
      <c r="K1662" s="12">
        <v>43485</v>
      </c>
      <c r="L1662" s="5">
        <v>0.7416666666666667</v>
      </c>
      <c r="M1662" t="s">
        <v>22</v>
      </c>
      <c r="N1662" s="2">
        <v>511.04</v>
      </c>
      <c r="O1662" s="2">
        <v>25.552</v>
      </c>
      <c r="P1662" s="3">
        <v>9.9</v>
      </c>
      <c r="Q1662" s="4">
        <f>MONTH(Tabla1[[#This Row],[Fecha]])</f>
        <v>1</v>
      </c>
    </row>
    <row r="1663" spans="1:17" x14ac:dyDescent="0.25">
      <c r="A1663" t="s">
        <v>1672</v>
      </c>
      <c r="B1663" t="s">
        <v>17</v>
      </c>
      <c r="C1663" t="s">
        <v>18</v>
      </c>
      <c r="D1663" t="s">
        <v>26</v>
      </c>
      <c r="E1663" t="s">
        <v>30</v>
      </c>
      <c r="F1663" t="s">
        <v>43</v>
      </c>
      <c r="G1663" s="2">
        <v>33.880000000000003</v>
      </c>
      <c r="H1663" s="4">
        <v>8</v>
      </c>
      <c r="I1663" s="2">
        <v>13.552000000000001</v>
      </c>
      <c r="J1663" s="2">
        <v>284.59199999999998</v>
      </c>
      <c r="K1663" s="12">
        <v>43484</v>
      </c>
      <c r="L1663" s="5">
        <v>0.8534722222222223</v>
      </c>
      <c r="M1663" t="s">
        <v>22</v>
      </c>
      <c r="N1663" s="2">
        <v>271.04000000000002</v>
      </c>
      <c r="O1663" s="2">
        <v>13.552</v>
      </c>
      <c r="P1663" s="3">
        <v>9.6</v>
      </c>
      <c r="Q1663" s="4">
        <f>MONTH(Tabla1[[#This Row],[Fecha]])</f>
        <v>1</v>
      </c>
    </row>
    <row r="1664" spans="1:17" x14ac:dyDescent="0.25">
      <c r="A1664" t="s">
        <v>1673</v>
      </c>
      <c r="B1664" t="s">
        <v>17</v>
      </c>
      <c r="C1664" t="s">
        <v>18</v>
      </c>
      <c r="D1664" t="s">
        <v>26</v>
      </c>
      <c r="E1664" t="s">
        <v>30</v>
      </c>
      <c r="F1664" t="s">
        <v>27</v>
      </c>
      <c r="G1664" s="2">
        <v>51.69</v>
      </c>
      <c r="H1664" s="4">
        <v>7</v>
      </c>
      <c r="I1664" s="2">
        <v>18.0915</v>
      </c>
      <c r="J1664" s="2">
        <v>379.92149999999998</v>
      </c>
      <c r="K1664" s="12">
        <v>43491</v>
      </c>
      <c r="L1664" s="5">
        <v>0.76527777777777783</v>
      </c>
      <c r="M1664" t="s">
        <v>28</v>
      </c>
      <c r="N1664" s="2">
        <v>361.83</v>
      </c>
      <c r="O1664" s="2">
        <v>18.0915</v>
      </c>
      <c r="P1664" s="3">
        <v>5.5</v>
      </c>
      <c r="Q1664" s="4">
        <f>MONTH(Tabla1[[#This Row],[Fecha]])</f>
        <v>1</v>
      </c>
    </row>
    <row r="1665" spans="1:17" x14ac:dyDescent="0.25">
      <c r="A1665" t="s">
        <v>1674</v>
      </c>
      <c r="B1665" t="s">
        <v>41</v>
      </c>
      <c r="C1665" t="s">
        <v>42</v>
      </c>
      <c r="D1665" t="s">
        <v>26</v>
      </c>
      <c r="E1665" t="s">
        <v>20</v>
      </c>
      <c r="F1665" t="s">
        <v>45</v>
      </c>
      <c r="G1665" s="2">
        <v>79.86</v>
      </c>
      <c r="H1665" s="4">
        <v>7</v>
      </c>
      <c r="I1665" s="2">
        <v>27.951000000000001</v>
      </c>
      <c r="J1665" s="2">
        <v>586.971</v>
      </c>
      <c r="K1665" s="12">
        <v>43475</v>
      </c>
      <c r="L1665" s="5">
        <v>0.43958333333333338</v>
      </c>
      <c r="M1665" t="s">
        <v>32</v>
      </c>
      <c r="N1665" s="2">
        <v>559.02</v>
      </c>
      <c r="O1665" s="2">
        <v>27.951000000000001</v>
      </c>
      <c r="P1665" s="3">
        <v>5.5</v>
      </c>
      <c r="Q1665" s="4">
        <f>MONTH(Tabla1[[#This Row],[Fecha]])</f>
        <v>1</v>
      </c>
    </row>
    <row r="1666" spans="1:17" x14ac:dyDescent="0.25">
      <c r="A1666" t="s">
        <v>1675</v>
      </c>
      <c r="B1666" t="s">
        <v>24</v>
      </c>
      <c r="C1666" t="s">
        <v>25</v>
      </c>
      <c r="D1666" t="s">
        <v>26</v>
      </c>
      <c r="E1666" t="s">
        <v>30</v>
      </c>
      <c r="F1666" t="s">
        <v>31</v>
      </c>
      <c r="G1666" s="2">
        <v>55.73</v>
      </c>
      <c r="H1666" s="4">
        <v>6</v>
      </c>
      <c r="I1666" s="2">
        <v>16.719000000000001</v>
      </c>
      <c r="J1666" s="2">
        <v>351.09899999999999</v>
      </c>
      <c r="K1666" s="12">
        <v>43520</v>
      </c>
      <c r="L1666" s="5">
        <v>0.4548611111111111</v>
      </c>
      <c r="M1666" t="s">
        <v>22</v>
      </c>
      <c r="N1666" s="2">
        <v>334.38</v>
      </c>
      <c r="O1666" s="2">
        <v>16.719000000000001</v>
      </c>
      <c r="P1666" s="3">
        <v>7</v>
      </c>
      <c r="Q1666" s="4">
        <f>MONTH(Tabla1[[#This Row],[Fecha]])</f>
        <v>2</v>
      </c>
    </row>
    <row r="1667" spans="1:17" x14ac:dyDescent="0.25">
      <c r="A1667" t="s">
        <v>1676</v>
      </c>
      <c r="B1667" t="s">
        <v>17</v>
      </c>
      <c r="C1667" t="s">
        <v>18</v>
      </c>
      <c r="D1667" t="s">
        <v>19</v>
      </c>
      <c r="E1667" t="s">
        <v>20</v>
      </c>
      <c r="F1667" t="s">
        <v>35</v>
      </c>
      <c r="G1667" s="2">
        <v>51.52</v>
      </c>
      <c r="H1667" s="4">
        <v>8</v>
      </c>
      <c r="I1667" s="2">
        <v>20.608000000000004</v>
      </c>
      <c r="J1667" s="2">
        <v>432.76799999999997</v>
      </c>
      <c r="K1667" s="12">
        <v>43498</v>
      </c>
      <c r="L1667" s="5">
        <v>0.65763888888888888</v>
      </c>
      <c r="M1667" t="s">
        <v>28</v>
      </c>
      <c r="N1667" s="2">
        <v>412.16</v>
      </c>
      <c r="O1667" s="2">
        <v>20.608000000000001</v>
      </c>
      <c r="P1667" s="3">
        <v>9.6</v>
      </c>
      <c r="Q1667" s="4">
        <f>MONTH(Tabla1[[#This Row],[Fecha]])</f>
        <v>2</v>
      </c>
    </row>
    <row r="1668" spans="1:17" x14ac:dyDescent="0.25">
      <c r="A1668" t="s">
        <v>1677</v>
      </c>
      <c r="B1668" t="s">
        <v>41</v>
      </c>
      <c r="C1668" t="s">
        <v>42</v>
      </c>
      <c r="D1668" t="s">
        <v>19</v>
      </c>
      <c r="E1668" t="s">
        <v>20</v>
      </c>
      <c r="F1668" t="s">
        <v>45</v>
      </c>
      <c r="G1668" s="2">
        <v>97.61</v>
      </c>
      <c r="H1668" s="4">
        <v>6</v>
      </c>
      <c r="I1668" s="2">
        <v>29.283000000000001</v>
      </c>
      <c r="J1668" s="2">
        <v>614.94299999999998</v>
      </c>
      <c r="K1668" s="12">
        <v>43472</v>
      </c>
      <c r="L1668" s="5">
        <v>0.62569444444444444</v>
      </c>
      <c r="M1668" t="s">
        <v>22</v>
      </c>
      <c r="N1668" s="2">
        <v>585.66</v>
      </c>
      <c r="O1668" s="2">
        <v>29.283000000000001</v>
      </c>
      <c r="P1668" s="3">
        <v>9.9</v>
      </c>
      <c r="Q1668" s="4">
        <f>MONTH(Tabla1[[#This Row],[Fecha]])</f>
        <v>1</v>
      </c>
    </row>
    <row r="1669" spans="1:17" x14ac:dyDescent="0.25">
      <c r="A1669" t="s">
        <v>1678</v>
      </c>
      <c r="B1669" t="s">
        <v>41</v>
      </c>
      <c r="C1669" t="s">
        <v>42</v>
      </c>
      <c r="D1669" t="s">
        <v>19</v>
      </c>
      <c r="E1669" t="s">
        <v>30</v>
      </c>
      <c r="F1669" t="s">
        <v>31</v>
      </c>
      <c r="G1669" s="2">
        <v>17.77</v>
      </c>
      <c r="H1669" s="4">
        <v>5</v>
      </c>
      <c r="I1669" s="2">
        <v>4.4424999999999999</v>
      </c>
      <c r="J1669" s="2">
        <v>93.292500000000004</v>
      </c>
      <c r="K1669" s="12">
        <v>43511</v>
      </c>
      <c r="L1669" s="5">
        <v>0.52916666666666667</v>
      </c>
      <c r="M1669" t="s">
        <v>32</v>
      </c>
      <c r="N1669" s="2">
        <v>88.85</v>
      </c>
      <c r="O1669" s="2">
        <v>4.4424999999999999</v>
      </c>
      <c r="P1669" s="3">
        <v>5.4</v>
      </c>
      <c r="Q1669" s="4">
        <f>MONTH(Tabla1[[#This Row],[Fecha]])</f>
        <v>2</v>
      </c>
    </row>
    <row r="1670" spans="1:17" x14ac:dyDescent="0.25">
      <c r="A1670" t="s">
        <v>1679</v>
      </c>
      <c r="B1670" t="s">
        <v>17</v>
      </c>
      <c r="C1670" t="s">
        <v>18</v>
      </c>
      <c r="D1670" t="s">
        <v>19</v>
      </c>
      <c r="E1670" t="s">
        <v>20</v>
      </c>
      <c r="F1670" t="s">
        <v>31</v>
      </c>
      <c r="G1670" s="2">
        <v>47.68</v>
      </c>
      <c r="H1670" s="4">
        <v>2</v>
      </c>
      <c r="I1670" s="2">
        <v>4.7679999999999998</v>
      </c>
      <c r="J1670" s="2">
        <v>100.128</v>
      </c>
      <c r="K1670" s="12">
        <v>43520</v>
      </c>
      <c r="L1670" s="5">
        <v>0.4236111111111111</v>
      </c>
      <c r="M1670" t="s">
        <v>32</v>
      </c>
      <c r="N1670" s="2">
        <v>95.36</v>
      </c>
      <c r="O1670" s="2">
        <v>4.7679999999999998</v>
      </c>
      <c r="P1670" s="3">
        <v>4.0999999999999996</v>
      </c>
      <c r="Q1670" s="4">
        <f>MONTH(Tabla1[[#This Row],[Fecha]])</f>
        <v>2</v>
      </c>
    </row>
    <row r="1671" spans="1:17" x14ac:dyDescent="0.25">
      <c r="A1671" t="s">
        <v>1680</v>
      </c>
      <c r="B1671" t="s">
        <v>41</v>
      </c>
      <c r="C1671" t="s">
        <v>42</v>
      </c>
      <c r="D1671" t="s">
        <v>19</v>
      </c>
      <c r="E1671" t="s">
        <v>30</v>
      </c>
      <c r="F1671" t="s">
        <v>43</v>
      </c>
      <c r="G1671" s="2">
        <v>18.079999999999998</v>
      </c>
      <c r="H1671" s="4">
        <v>3</v>
      </c>
      <c r="I1671" s="2">
        <v>2.7119999999999997</v>
      </c>
      <c r="J1671" s="2">
        <v>56.951999999999998</v>
      </c>
      <c r="K1671" s="12">
        <v>43529</v>
      </c>
      <c r="L1671" s="5">
        <v>0.82361111111111107</v>
      </c>
      <c r="M1671" t="s">
        <v>22</v>
      </c>
      <c r="N1671" s="2">
        <v>54.24</v>
      </c>
      <c r="O1671" s="2">
        <v>2.7120000000000002</v>
      </c>
      <c r="P1671" s="3">
        <v>8</v>
      </c>
      <c r="Q1671" s="4">
        <f>MONTH(Tabla1[[#This Row],[Fecha]])</f>
        <v>3</v>
      </c>
    </row>
    <row r="1672" spans="1:17" x14ac:dyDescent="0.25">
      <c r="A1672" t="s">
        <v>1681</v>
      </c>
      <c r="B1672" t="s">
        <v>41</v>
      </c>
      <c r="C1672" t="s">
        <v>42</v>
      </c>
      <c r="D1672" t="s">
        <v>26</v>
      </c>
      <c r="E1672" t="s">
        <v>30</v>
      </c>
      <c r="F1672" t="s">
        <v>35</v>
      </c>
      <c r="G1672" s="2">
        <v>34.369999999999997</v>
      </c>
      <c r="H1672" s="4">
        <v>10</v>
      </c>
      <c r="I1672" s="2">
        <v>17.184999999999999</v>
      </c>
      <c r="J1672" s="2">
        <v>360.88499999999999</v>
      </c>
      <c r="K1672" s="12">
        <v>43540</v>
      </c>
      <c r="L1672" s="5">
        <v>0.42430555555555555</v>
      </c>
      <c r="M1672" t="s">
        <v>22</v>
      </c>
      <c r="N1672" s="2">
        <v>343.7</v>
      </c>
      <c r="O1672" s="2">
        <v>17.184999999999999</v>
      </c>
      <c r="P1672" s="3">
        <v>6.7</v>
      </c>
      <c r="Q1672" s="4">
        <f>MONTH(Tabla1[[#This Row],[Fecha]])</f>
        <v>3</v>
      </c>
    </row>
    <row r="1673" spans="1:17" x14ac:dyDescent="0.25">
      <c r="A1673" t="s">
        <v>1682</v>
      </c>
      <c r="B1673" t="s">
        <v>24</v>
      </c>
      <c r="C1673" t="s">
        <v>25</v>
      </c>
      <c r="D1673" t="s">
        <v>19</v>
      </c>
      <c r="E1673" t="s">
        <v>20</v>
      </c>
      <c r="F1673" t="s">
        <v>45</v>
      </c>
      <c r="G1673" s="2">
        <v>92.49</v>
      </c>
      <c r="H1673" s="4">
        <v>5</v>
      </c>
      <c r="I1673" s="2">
        <v>23.122500000000002</v>
      </c>
      <c r="J1673" s="2">
        <v>485.57249999999999</v>
      </c>
      <c r="K1673" s="12">
        <v>43526</v>
      </c>
      <c r="L1673" s="5">
        <v>0.69097222222222221</v>
      </c>
      <c r="M1673" t="s">
        <v>32</v>
      </c>
      <c r="N1673" s="2">
        <v>462.45</v>
      </c>
      <c r="O1673" s="2">
        <v>23.122499999999999</v>
      </c>
      <c r="P1673" s="3">
        <v>8.6</v>
      </c>
      <c r="Q1673" s="4">
        <f>MONTH(Tabla1[[#This Row],[Fecha]])</f>
        <v>3</v>
      </c>
    </row>
    <row r="1674" spans="1:17" x14ac:dyDescent="0.25">
      <c r="A1674" t="s">
        <v>1683</v>
      </c>
      <c r="B1674" t="s">
        <v>41</v>
      </c>
      <c r="C1674" t="s">
        <v>42</v>
      </c>
      <c r="D1674" t="s">
        <v>19</v>
      </c>
      <c r="E1674" t="s">
        <v>30</v>
      </c>
      <c r="F1674" t="s">
        <v>35</v>
      </c>
      <c r="G1674" s="2">
        <v>72.599999999999994</v>
      </c>
      <c r="H1674" s="4">
        <v>6</v>
      </c>
      <c r="I1674" s="2">
        <v>21.78</v>
      </c>
      <c r="J1674" s="2">
        <v>457.38</v>
      </c>
      <c r="K1674" s="12">
        <v>43478</v>
      </c>
      <c r="L1674" s="5">
        <v>0.82708333333333339</v>
      </c>
      <c r="M1674" t="s">
        <v>28</v>
      </c>
      <c r="N1674" s="2">
        <v>435.6</v>
      </c>
      <c r="O1674" s="2">
        <v>21.78</v>
      </c>
      <c r="P1674" s="3">
        <v>6.9</v>
      </c>
      <c r="Q1674" s="4">
        <f>MONTH(Tabla1[[#This Row],[Fecha]])</f>
        <v>1</v>
      </c>
    </row>
    <row r="1675" spans="1:17" x14ac:dyDescent="0.25">
      <c r="A1675" t="s">
        <v>1684</v>
      </c>
      <c r="B1675" t="s">
        <v>17</v>
      </c>
      <c r="C1675" t="s">
        <v>18</v>
      </c>
      <c r="D1675" t="s">
        <v>26</v>
      </c>
      <c r="E1675" t="s">
        <v>30</v>
      </c>
      <c r="F1675" t="s">
        <v>27</v>
      </c>
      <c r="G1675" s="2">
        <v>26.02</v>
      </c>
      <c r="H1675" s="4">
        <v>7</v>
      </c>
      <c r="I1675" s="2">
        <v>9.1069999999999993</v>
      </c>
      <c r="J1675" s="2">
        <v>191.24700000000001</v>
      </c>
      <c r="K1675" s="12">
        <v>43552</v>
      </c>
      <c r="L1675" s="5">
        <v>0.73472222222222217</v>
      </c>
      <c r="M1675" t="s">
        <v>28</v>
      </c>
      <c r="N1675" s="2">
        <v>182.14</v>
      </c>
      <c r="O1675" s="2">
        <v>9.1069999999999993</v>
      </c>
      <c r="P1675" s="3">
        <v>5.0999999999999996</v>
      </c>
      <c r="Q1675" s="4">
        <f>MONTH(Tabla1[[#This Row],[Fecha]])</f>
        <v>3</v>
      </c>
    </row>
    <row r="1676" spans="1:17" x14ac:dyDescent="0.25">
      <c r="A1676" t="s">
        <v>1685</v>
      </c>
      <c r="B1676" t="s">
        <v>24</v>
      </c>
      <c r="C1676" t="s">
        <v>25</v>
      </c>
      <c r="D1676" t="s">
        <v>19</v>
      </c>
      <c r="E1676" t="s">
        <v>20</v>
      </c>
      <c r="F1676" t="s">
        <v>43</v>
      </c>
      <c r="G1676" s="2">
        <v>71.39</v>
      </c>
      <c r="H1676" s="4">
        <v>5</v>
      </c>
      <c r="I1676" s="2">
        <v>17.8475</v>
      </c>
      <c r="J1676" s="2">
        <v>374.79750000000001</v>
      </c>
      <c r="K1676" s="12">
        <v>43513</v>
      </c>
      <c r="L1676" s="5">
        <v>0.83124999999999993</v>
      </c>
      <c r="M1676" t="s">
        <v>32</v>
      </c>
      <c r="N1676" s="2">
        <v>356.95</v>
      </c>
      <c r="O1676" s="2">
        <v>17.8475</v>
      </c>
      <c r="P1676" s="3">
        <v>5.5</v>
      </c>
      <c r="Q1676" s="4">
        <f>MONTH(Tabla1[[#This Row],[Fecha]])</f>
        <v>2</v>
      </c>
    </row>
    <row r="1677" spans="1:17" x14ac:dyDescent="0.25">
      <c r="A1677" t="s">
        <v>1686</v>
      </c>
      <c r="B1677" t="s">
        <v>41</v>
      </c>
      <c r="C1677" t="s">
        <v>42</v>
      </c>
      <c r="D1677" t="s">
        <v>26</v>
      </c>
      <c r="E1677" t="s">
        <v>30</v>
      </c>
      <c r="F1677" t="s">
        <v>31</v>
      </c>
      <c r="G1677" s="2">
        <v>53.44</v>
      </c>
      <c r="H1677" s="4">
        <v>2</v>
      </c>
      <c r="I1677" s="2">
        <v>5.3440000000000003</v>
      </c>
      <c r="J1677" s="2">
        <v>112.224</v>
      </c>
      <c r="K1677" s="12">
        <v>43485</v>
      </c>
      <c r="L1677" s="5">
        <v>0.85972222222222217</v>
      </c>
      <c r="M1677" t="s">
        <v>22</v>
      </c>
      <c r="N1677" s="2">
        <v>106.88</v>
      </c>
      <c r="O1677" s="2">
        <v>5.3440000000000003</v>
      </c>
      <c r="P1677" s="3">
        <v>4.0999999999999996</v>
      </c>
      <c r="Q1677" s="4">
        <f>MONTH(Tabla1[[#This Row],[Fecha]])</f>
        <v>1</v>
      </c>
    </row>
    <row r="1678" spans="1:17" x14ac:dyDescent="0.25">
      <c r="A1678" t="s">
        <v>1538</v>
      </c>
      <c r="B1678" t="s">
        <v>17</v>
      </c>
      <c r="C1678" t="s">
        <v>18</v>
      </c>
      <c r="D1678" t="s">
        <v>26</v>
      </c>
      <c r="E1678" t="s">
        <v>30</v>
      </c>
      <c r="F1678" t="s">
        <v>27</v>
      </c>
      <c r="G1678" s="2">
        <v>78.31</v>
      </c>
      <c r="H1678" s="4">
        <v>3</v>
      </c>
      <c r="I1678" s="2">
        <v>11.746500000000001</v>
      </c>
      <c r="J1678" s="2">
        <v>246.6765</v>
      </c>
      <c r="K1678" s="12">
        <v>43529</v>
      </c>
      <c r="L1678" s="5">
        <v>0.69305555555555554</v>
      </c>
      <c r="M1678" t="s">
        <v>22</v>
      </c>
      <c r="N1678" s="2">
        <v>234.93</v>
      </c>
      <c r="O1678" s="2">
        <v>11.746499999999999</v>
      </c>
      <c r="P1678" s="3">
        <v>5.4</v>
      </c>
      <c r="Q1678" s="4">
        <f>MONTH(Tabla1[[#This Row],[Fecha]])</f>
        <v>3</v>
      </c>
    </row>
    <row r="1679" spans="1:17" x14ac:dyDescent="0.25">
      <c r="A1679" t="s">
        <v>1037</v>
      </c>
      <c r="B1679" t="s">
        <v>24</v>
      </c>
      <c r="C1679" t="s">
        <v>25</v>
      </c>
      <c r="D1679" t="s">
        <v>19</v>
      </c>
      <c r="E1679" t="s">
        <v>30</v>
      </c>
      <c r="F1679" t="s">
        <v>43</v>
      </c>
      <c r="G1679" s="2">
        <v>17.04</v>
      </c>
      <c r="H1679" s="4">
        <v>4</v>
      </c>
      <c r="I1679" s="2">
        <v>3.4079999999999999</v>
      </c>
      <c r="J1679" s="2">
        <v>71.567999999999998</v>
      </c>
      <c r="K1679" s="12">
        <v>43532</v>
      </c>
      <c r="L1679" s="5">
        <v>0.84375</v>
      </c>
      <c r="M1679" t="s">
        <v>22</v>
      </c>
      <c r="N1679" s="2">
        <v>68.16</v>
      </c>
      <c r="O1679" s="2">
        <v>3.4079999999999999</v>
      </c>
      <c r="P1679" s="3">
        <v>7</v>
      </c>
      <c r="Q1679" s="4">
        <f>MONTH(Tabla1[[#This Row],[Fecha]])</f>
        <v>3</v>
      </c>
    </row>
    <row r="1680" spans="1:17" x14ac:dyDescent="0.25">
      <c r="A1680" t="s">
        <v>1687</v>
      </c>
      <c r="B1680" t="s">
        <v>41</v>
      </c>
      <c r="C1680" t="s">
        <v>42</v>
      </c>
      <c r="D1680" t="s">
        <v>19</v>
      </c>
      <c r="E1680" t="s">
        <v>20</v>
      </c>
      <c r="F1680" t="s">
        <v>27</v>
      </c>
      <c r="G1680" s="2">
        <v>34.49</v>
      </c>
      <c r="H1680" s="4">
        <v>5</v>
      </c>
      <c r="I1680" s="2">
        <v>8.6225000000000005</v>
      </c>
      <c r="J1680" s="2">
        <v>181.07249999999999</v>
      </c>
      <c r="K1680" s="12">
        <v>43535</v>
      </c>
      <c r="L1680" s="5">
        <v>0.8222222222222223</v>
      </c>
      <c r="M1680" t="s">
        <v>32</v>
      </c>
      <c r="N1680" s="2">
        <v>172.45</v>
      </c>
      <c r="O1680" s="2">
        <v>8.6225000000000005</v>
      </c>
      <c r="P1680" s="3">
        <v>9</v>
      </c>
      <c r="Q1680" s="4">
        <f>MONTH(Tabla1[[#This Row],[Fecha]])</f>
        <v>3</v>
      </c>
    </row>
    <row r="1681" spans="1:17" x14ac:dyDescent="0.25">
      <c r="A1681" t="s">
        <v>1688</v>
      </c>
      <c r="B1681" t="s">
        <v>24</v>
      </c>
      <c r="C1681" t="s">
        <v>25</v>
      </c>
      <c r="D1681" t="s">
        <v>19</v>
      </c>
      <c r="E1681" t="s">
        <v>30</v>
      </c>
      <c r="F1681" t="s">
        <v>45</v>
      </c>
      <c r="G1681" s="2">
        <v>69.33</v>
      </c>
      <c r="H1681" s="4">
        <v>2</v>
      </c>
      <c r="I1681" s="2">
        <v>6.9329999999999998</v>
      </c>
      <c r="J1681" s="2">
        <v>145.59299999999999</v>
      </c>
      <c r="K1681" s="12">
        <v>43501</v>
      </c>
      <c r="L1681" s="5">
        <v>0.79513888888888884</v>
      </c>
      <c r="M1681" t="s">
        <v>22</v>
      </c>
      <c r="N1681" s="2">
        <v>138.66</v>
      </c>
      <c r="O1681" s="2">
        <v>6.9329999999999998</v>
      </c>
      <c r="P1681" s="3">
        <v>9.6999999999999993</v>
      </c>
      <c r="Q1681" s="4">
        <f>MONTH(Tabla1[[#This Row],[Fecha]])</f>
        <v>2</v>
      </c>
    </row>
    <row r="1682" spans="1:17" x14ac:dyDescent="0.25">
      <c r="A1682" t="s">
        <v>1689</v>
      </c>
      <c r="B1682" t="s">
        <v>24</v>
      </c>
      <c r="C1682" t="s">
        <v>25</v>
      </c>
      <c r="D1682" t="s">
        <v>19</v>
      </c>
      <c r="E1682" t="s">
        <v>20</v>
      </c>
      <c r="F1682" t="s">
        <v>45</v>
      </c>
      <c r="G1682" s="2">
        <v>12.54</v>
      </c>
      <c r="H1682" s="4">
        <v>1</v>
      </c>
      <c r="I1682" s="2">
        <v>0.627</v>
      </c>
      <c r="J1682" s="2">
        <v>13.167</v>
      </c>
      <c r="K1682" s="12">
        <v>43517</v>
      </c>
      <c r="L1682" s="5">
        <v>0.52638888888888891</v>
      </c>
      <c r="M1682" t="s">
        <v>28</v>
      </c>
      <c r="N1682" s="2">
        <v>12.54</v>
      </c>
      <c r="O1682" s="2">
        <v>0.627</v>
      </c>
      <c r="P1682" s="3">
        <v>8.1999999999999993</v>
      </c>
      <c r="Q1682" s="4">
        <f>MONTH(Tabla1[[#This Row],[Fecha]])</f>
        <v>2</v>
      </c>
    </row>
    <row r="1683" spans="1:17" x14ac:dyDescent="0.25">
      <c r="A1683" t="s">
        <v>1690</v>
      </c>
      <c r="B1683" t="s">
        <v>41</v>
      </c>
      <c r="C1683" t="s">
        <v>42</v>
      </c>
      <c r="D1683" t="s">
        <v>19</v>
      </c>
      <c r="E1683" t="s">
        <v>30</v>
      </c>
      <c r="F1683" t="s">
        <v>31</v>
      </c>
      <c r="G1683" s="2">
        <v>27</v>
      </c>
      <c r="H1683" s="4">
        <v>9</v>
      </c>
      <c r="I1683" s="2">
        <v>12.15</v>
      </c>
      <c r="J1683" s="2">
        <v>255.15</v>
      </c>
      <c r="K1683" s="12">
        <v>43526</v>
      </c>
      <c r="L1683" s="5">
        <v>0.59444444444444444</v>
      </c>
      <c r="M1683" t="s">
        <v>28</v>
      </c>
      <c r="N1683" s="2">
        <v>243</v>
      </c>
      <c r="O1683" s="2">
        <v>12.15</v>
      </c>
      <c r="P1683" s="3">
        <v>4.8</v>
      </c>
      <c r="Q1683" s="4">
        <f>MONTH(Tabla1[[#This Row],[Fecha]])</f>
        <v>3</v>
      </c>
    </row>
    <row r="1684" spans="1:17" x14ac:dyDescent="0.25">
      <c r="A1684" t="s">
        <v>1691</v>
      </c>
      <c r="B1684" t="s">
        <v>41</v>
      </c>
      <c r="C1684" t="s">
        <v>42</v>
      </c>
      <c r="D1684" t="s">
        <v>26</v>
      </c>
      <c r="E1684" t="s">
        <v>20</v>
      </c>
      <c r="F1684" t="s">
        <v>21</v>
      </c>
      <c r="G1684" s="2">
        <v>82.88</v>
      </c>
      <c r="H1684" s="4">
        <v>5</v>
      </c>
      <c r="I1684" s="2">
        <v>20.72</v>
      </c>
      <c r="J1684" s="2">
        <v>435.12</v>
      </c>
      <c r="K1684" s="12">
        <v>43548</v>
      </c>
      <c r="L1684" s="5">
        <v>0.58888888888888891</v>
      </c>
      <c r="M1684" t="s">
        <v>32</v>
      </c>
      <c r="N1684" s="2">
        <v>414.4</v>
      </c>
      <c r="O1684" s="2">
        <v>20.72</v>
      </c>
      <c r="P1684" s="3">
        <v>6.6</v>
      </c>
      <c r="Q1684" s="4">
        <f>MONTH(Tabla1[[#This Row],[Fecha]])</f>
        <v>3</v>
      </c>
    </row>
    <row r="1685" spans="1:17" x14ac:dyDescent="0.25">
      <c r="A1685" t="s">
        <v>1692</v>
      </c>
      <c r="B1685" t="s">
        <v>17</v>
      </c>
      <c r="C1685" t="s">
        <v>18</v>
      </c>
      <c r="D1685" t="s">
        <v>19</v>
      </c>
      <c r="E1685" t="s">
        <v>20</v>
      </c>
      <c r="F1685" t="s">
        <v>27</v>
      </c>
      <c r="G1685" s="2">
        <v>25.22</v>
      </c>
      <c r="H1685" s="4">
        <v>7</v>
      </c>
      <c r="I1685" s="2">
        <v>8.827</v>
      </c>
      <c r="J1685" s="2">
        <v>185.36699999999999</v>
      </c>
      <c r="K1685" s="12">
        <v>43500</v>
      </c>
      <c r="L1685" s="5">
        <v>0.43263888888888885</v>
      </c>
      <c r="M1685" t="s">
        <v>28</v>
      </c>
      <c r="N1685" s="2">
        <v>176.54</v>
      </c>
      <c r="O1685" s="2">
        <v>8.827</v>
      </c>
      <c r="P1685" s="3">
        <v>8.1999999999999993</v>
      </c>
      <c r="Q1685" s="4">
        <f>MONTH(Tabla1[[#This Row],[Fecha]])</f>
        <v>2</v>
      </c>
    </row>
    <row r="1686" spans="1:17" x14ac:dyDescent="0.25">
      <c r="A1686" t="s">
        <v>1693</v>
      </c>
      <c r="B1686" t="s">
        <v>24</v>
      </c>
      <c r="C1686" t="s">
        <v>25</v>
      </c>
      <c r="D1686" t="s">
        <v>19</v>
      </c>
      <c r="E1686" t="s">
        <v>30</v>
      </c>
      <c r="F1686" t="s">
        <v>45</v>
      </c>
      <c r="G1686" s="2">
        <v>93.2</v>
      </c>
      <c r="H1686" s="4">
        <v>2</v>
      </c>
      <c r="I1686" s="2">
        <v>9.32</v>
      </c>
      <c r="J1686" s="2">
        <v>195.72</v>
      </c>
      <c r="K1686" s="12">
        <v>43524</v>
      </c>
      <c r="L1686" s="5">
        <v>0.77569444444444446</v>
      </c>
      <c r="M1686" t="s">
        <v>32</v>
      </c>
      <c r="N1686" s="2">
        <v>186.4</v>
      </c>
      <c r="O1686" s="2">
        <v>9.32</v>
      </c>
      <c r="P1686" s="3">
        <v>6</v>
      </c>
      <c r="Q1686" s="4">
        <f>MONTH(Tabla1[[#This Row],[Fecha]])</f>
        <v>2</v>
      </c>
    </row>
    <row r="1687" spans="1:17" x14ac:dyDescent="0.25">
      <c r="A1687" t="s">
        <v>1694</v>
      </c>
      <c r="B1687" t="s">
        <v>24</v>
      </c>
      <c r="C1687" t="s">
        <v>25</v>
      </c>
      <c r="D1687" t="s">
        <v>19</v>
      </c>
      <c r="E1687" t="s">
        <v>30</v>
      </c>
      <c r="F1687" t="s">
        <v>43</v>
      </c>
      <c r="G1687" s="2">
        <v>94.26</v>
      </c>
      <c r="H1687" s="4">
        <v>4</v>
      </c>
      <c r="I1687" s="2">
        <v>18.852</v>
      </c>
      <c r="J1687" s="2">
        <v>395.892</v>
      </c>
      <c r="K1687" s="12">
        <v>43536</v>
      </c>
      <c r="L1687" s="5">
        <v>0.6875</v>
      </c>
      <c r="M1687" t="s">
        <v>28</v>
      </c>
      <c r="N1687" s="2">
        <v>377.04</v>
      </c>
      <c r="O1687" s="2">
        <v>18.852</v>
      </c>
      <c r="P1687" s="3">
        <v>8.6</v>
      </c>
      <c r="Q1687" s="4">
        <f>MONTH(Tabla1[[#This Row],[Fecha]])</f>
        <v>3</v>
      </c>
    </row>
    <row r="1688" spans="1:17" x14ac:dyDescent="0.25">
      <c r="A1688" t="s">
        <v>1695</v>
      </c>
      <c r="B1688" t="s">
        <v>17</v>
      </c>
      <c r="C1688" t="s">
        <v>18</v>
      </c>
      <c r="D1688" t="s">
        <v>26</v>
      </c>
      <c r="E1688" t="s">
        <v>30</v>
      </c>
      <c r="F1688" t="s">
        <v>31</v>
      </c>
      <c r="G1688" s="2">
        <v>34.729999999999997</v>
      </c>
      <c r="H1688" s="4">
        <v>2</v>
      </c>
      <c r="I1688" s="2">
        <v>3.4729999999999999</v>
      </c>
      <c r="J1688" s="2">
        <v>72.933000000000007</v>
      </c>
      <c r="K1688" s="12">
        <v>43525</v>
      </c>
      <c r="L1688" s="5">
        <v>0.7597222222222223</v>
      </c>
      <c r="M1688" t="s">
        <v>22</v>
      </c>
      <c r="N1688" s="2">
        <v>69.459999999999994</v>
      </c>
      <c r="O1688" s="2">
        <v>3.4729999999999999</v>
      </c>
      <c r="P1688" s="3">
        <v>9.6999999999999993</v>
      </c>
      <c r="Q1688" s="4">
        <f>MONTH(Tabla1[[#This Row],[Fecha]])</f>
        <v>3</v>
      </c>
    </row>
    <row r="1689" spans="1:17" x14ac:dyDescent="0.25">
      <c r="A1689" t="s">
        <v>1696</v>
      </c>
      <c r="B1689" t="s">
        <v>24</v>
      </c>
      <c r="C1689" t="s">
        <v>25</v>
      </c>
      <c r="D1689" t="s">
        <v>26</v>
      </c>
      <c r="E1689" t="s">
        <v>20</v>
      </c>
      <c r="F1689" t="s">
        <v>35</v>
      </c>
      <c r="G1689" s="2">
        <v>80.97</v>
      </c>
      <c r="H1689" s="4">
        <v>8</v>
      </c>
      <c r="I1689" s="2">
        <v>32.387999999999998</v>
      </c>
      <c r="J1689" s="2">
        <v>680.14800000000002</v>
      </c>
      <c r="K1689" s="12">
        <v>43493</v>
      </c>
      <c r="L1689" s="5">
        <v>0.54513888888888895</v>
      </c>
      <c r="M1689" t="s">
        <v>28</v>
      </c>
      <c r="N1689" s="2">
        <v>647.76</v>
      </c>
      <c r="O1689" s="2">
        <v>32.387999999999998</v>
      </c>
      <c r="P1689" s="3">
        <v>9.3000000000000007</v>
      </c>
      <c r="Q1689" s="4">
        <f>MONTH(Tabla1[[#This Row],[Fecha]])</f>
        <v>1</v>
      </c>
    </row>
    <row r="1690" spans="1:17" x14ac:dyDescent="0.25">
      <c r="A1690" t="s">
        <v>1697</v>
      </c>
      <c r="B1690" t="s">
        <v>24</v>
      </c>
      <c r="C1690" t="s">
        <v>25</v>
      </c>
      <c r="D1690" t="s">
        <v>19</v>
      </c>
      <c r="E1690" t="s">
        <v>30</v>
      </c>
      <c r="F1690" t="s">
        <v>27</v>
      </c>
      <c r="G1690" s="2">
        <v>87.91</v>
      </c>
      <c r="H1690" s="4">
        <v>5</v>
      </c>
      <c r="I1690" s="2">
        <v>21.977499999999999</v>
      </c>
      <c r="J1690" s="2">
        <v>461.52749999999997</v>
      </c>
      <c r="K1690" s="12">
        <v>43538</v>
      </c>
      <c r="L1690" s="5">
        <v>0.75694444444444453</v>
      </c>
      <c r="M1690" t="s">
        <v>22</v>
      </c>
      <c r="N1690" s="2">
        <v>439.55</v>
      </c>
      <c r="O1690" s="2">
        <v>21.977499999999999</v>
      </c>
      <c r="P1690" s="3">
        <v>4.4000000000000004</v>
      </c>
      <c r="Q1690" s="4">
        <f>MONTH(Tabla1[[#This Row],[Fecha]])</f>
        <v>3</v>
      </c>
    </row>
    <row r="1691" spans="1:17" x14ac:dyDescent="0.25">
      <c r="A1691" t="s">
        <v>1698</v>
      </c>
      <c r="B1691" t="s">
        <v>24</v>
      </c>
      <c r="C1691" t="s">
        <v>25</v>
      </c>
      <c r="D1691" t="s">
        <v>26</v>
      </c>
      <c r="E1691" t="s">
        <v>30</v>
      </c>
      <c r="F1691" t="s">
        <v>31</v>
      </c>
      <c r="G1691" s="2">
        <v>69.400000000000006</v>
      </c>
      <c r="H1691" s="4">
        <v>2</v>
      </c>
      <c r="I1691" s="2">
        <v>6.9400000000000013</v>
      </c>
      <c r="J1691" s="2">
        <v>145.74</v>
      </c>
      <c r="K1691" s="12">
        <v>43492</v>
      </c>
      <c r="L1691" s="5">
        <v>0.82500000000000007</v>
      </c>
      <c r="M1691" t="s">
        <v>22</v>
      </c>
      <c r="N1691" s="2">
        <v>138.80000000000001</v>
      </c>
      <c r="O1691" s="2">
        <v>6.94</v>
      </c>
      <c r="P1691" s="3">
        <v>9</v>
      </c>
      <c r="Q1691" s="4">
        <f>MONTH(Tabla1[[#This Row],[Fecha]])</f>
        <v>1</v>
      </c>
    </row>
    <row r="1692" spans="1:17" x14ac:dyDescent="0.25">
      <c r="A1692" t="s">
        <v>1699</v>
      </c>
      <c r="B1692" t="s">
        <v>17</v>
      </c>
      <c r="C1692" t="s">
        <v>18</v>
      </c>
      <c r="D1692" t="s">
        <v>19</v>
      </c>
      <c r="E1692" t="s">
        <v>30</v>
      </c>
      <c r="F1692" t="s">
        <v>31</v>
      </c>
      <c r="G1692" s="2">
        <v>70.739999999999995</v>
      </c>
      <c r="H1692" s="4">
        <v>4</v>
      </c>
      <c r="I1692" s="2">
        <v>14.148</v>
      </c>
      <c r="J1692" s="2">
        <v>297.108</v>
      </c>
      <c r="K1692" s="12">
        <v>43470</v>
      </c>
      <c r="L1692" s="5">
        <v>0.67013888888888884</v>
      </c>
      <c r="M1692" t="s">
        <v>32</v>
      </c>
      <c r="N1692" s="2">
        <v>282.95999999999998</v>
      </c>
      <c r="O1692" s="2">
        <v>14.148</v>
      </c>
      <c r="P1692" s="3">
        <v>4.4000000000000004</v>
      </c>
      <c r="Q1692" s="4">
        <f>MONTH(Tabla1[[#This Row],[Fecha]])</f>
        <v>1</v>
      </c>
    </row>
    <row r="1693" spans="1:17" x14ac:dyDescent="0.25">
      <c r="A1693" t="s">
        <v>1700</v>
      </c>
      <c r="B1693" t="s">
        <v>41</v>
      </c>
      <c r="C1693" t="s">
        <v>42</v>
      </c>
      <c r="D1693" t="s">
        <v>26</v>
      </c>
      <c r="E1693" t="s">
        <v>20</v>
      </c>
      <c r="F1693" t="s">
        <v>27</v>
      </c>
      <c r="G1693" s="2">
        <v>38.270000000000003</v>
      </c>
      <c r="H1693" s="4">
        <v>2</v>
      </c>
      <c r="I1693" s="2">
        <v>3.8270000000000004</v>
      </c>
      <c r="J1693" s="2">
        <v>80.367000000000004</v>
      </c>
      <c r="K1693" s="12">
        <v>43526</v>
      </c>
      <c r="L1693" s="5">
        <v>0.76250000000000007</v>
      </c>
      <c r="M1693" t="s">
        <v>32</v>
      </c>
      <c r="N1693" s="2">
        <v>76.540000000000006</v>
      </c>
      <c r="O1693" s="2">
        <v>3.827</v>
      </c>
      <c r="P1693" s="3">
        <v>5.8</v>
      </c>
      <c r="Q1693" s="4">
        <f>MONTH(Tabla1[[#This Row],[Fecha]])</f>
        <v>3</v>
      </c>
    </row>
    <row r="1694" spans="1:17" x14ac:dyDescent="0.25">
      <c r="A1694" t="s">
        <v>1701</v>
      </c>
      <c r="B1694" t="s">
        <v>24</v>
      </c>
      <c r="C1694" t="s">
        <v>25</v>
      </c>
      <c r="D1694" t="s">
        <v>26</v>
      </c>
      <c r="E1694" t="s">
        <v>20</v>
      </c>
      <c r="F1694" t="s">
        <v>31</v>
      </c>
      <c r="G1694" s="2">
        <v>44.01</v>
      </c>
      <c r="H1694" s="4">
        <v>8</v>
      </c>
      <c r="I1694" s="2">
        <v>17.603999999999999</v>
      </c>
      <c r="J1694" s="2">
        <v>369.68400000000003</v>
      </c>
      <c r="K1694" s="12">
        <v>43527</v>
      </c>
      <c r="L1694" s="5">
        <v>0.73333333333333339</v>
      </c>
      <c r="M1694" t="s">
        <v>28</v>
      </c>
      <c r="N1694" s="2">
        <v>352.08</v>
      </c>
      <c r="O1694" s="2">
        <v>17.603999999999999</v>
      </c>
      <c r="P1694" s="3">
        <v>8.8000000000000007</v>
      </c>
      <c r="Q1694" s="4">
        <f>MONTH(Tabla1[[#This Row],[Fecha]])</f>
        <v>3</v>
      </c>
    </row>
    <row r="1695" spans="1:17" x14ac:dyDescent="0.25">
      <c r="A1695" t="s">
        <v>1702</v>
      </c>
      <c r="B1695" t="s">
        <v>17</v>
      </c>
      <c r="C1695" t="s">
        <v>18</v>
      </c>
      <c r="D1695" t="s">
        <v>19</v>
      </c>
      <c r="E1695" t="s">
        <v>30</v>
      </c>
      <c r="F1695" t="s">
        <v>35</v>
      </c>
      <c r="G1695" s="2">
        <v>12.76</v>
      </c>
      <c r="H1695" s="4">
        <v>2</v>
      </c>
      <c r="I1695" s="2">
        <v>1.276</v>
      </c>
      <c r="J1695" s="2">
        <v>26.795999999999999</v>
      </c>
      <c r="K1695" s="12">
        <v>43473</v>
      </c>
      <c r="L1695" s="5">
        <v>0.75416666666666676</v>
      </c>
      <c r="M1695" t="s">
        <v>22</v>
      </c>
      <c r="N1695" s="2">
        <v>25.52</v>
      </c>
      <c r="O1695" s="2">
        <v>1.276</v>
      </c>
      <c r="P1695" s="3">
        <v>7.8</v>
      </c>
      <c r="Q1695" s="4">
        <f>MONTH(Tabla1[[#This Row],[Fecha]])</f>
        <v>1</v>
      </c>
    </row>
    <row r="1696" spans="1:17" x14ac:dyDescent="0.25">
      <c r="A1696" t="s">
        <v>1703</v>
      </c>
      <c r="B1696" t="s">
        <v>24</v>
      </c>
      <c r="C1696" t="s">
        <v>25</v>
      </c>
      <c r="D1696" t="s">
        <v>26</v>
      </c>
      <c r="E1696" t="s">
        <v>30</v>
      </c>
      <c r="F1696" t="s">
        <v>21</v>
      </c>
      <c r="G1696" s="2">
        <v>70.209999999999994</v>
      </c>
      <c r="H1696" s="4">
        <v>6</v>
      </c>
      <c r="I1696" s="2">
        <v>21.063000000000002</v>
      </c>
      <c r="J1696" s="2">
        <v>442.32299999999998</v>
      </c>
      <c r="K1696" s="12">
        <v>43554</v>
      </c>
      <c r="L1696" s="5">
        <v>0.62361111111111112</v>
      </c>
      <c r="M1696" t="s">
        <v>28</v>
      </c>
      <c r="N1696" s="2">
        <v>421.26</v>
      </c>
      <c r="O1696" s="2">
        <v>21.062999999999999</v>
      </c>
      <c r="P1696" s="3">
        <v>7.4</v>
      </c>
      <c r="Q1696" s="4">
        <f>MONTH(Tabla1[[#This Row],[Fecha]])</f>
        <v>3</v>
      </c>
    </row>
    <row r="1697" spans="1:17" x14ac:dyDescent="0.25">
      <c r="A1697" t="s">
        <v>1704</v>
      </c>
      <c r="B1697" t="s">
        <v>17</v>
      </c>
      <c r="C1697" t="s">
        <v>18</v>
      </c>
      <c r="D1697" t="s">
        <v>19</v>
      </c>
      <c r="E1697" t="s">
        <v>20</v>
      </c>
      <c r="F1697" t="s">
        <v>27</v>
      </c>
      <c r="G1697" s="2">
        <v>25.22</v>
      </c>
      <c r="H1697" s="4">
        <v>7</v>
      </c>
      <c r="I1697" s="2">
        <v>8.827</v>
      </c>
      <c r="J1697" s="2">
        <v>185.36699999999999</v>
      </c>
      <c r="K1697" s="12">
        <v>43500</v>
      </c>
      <c r="L1697" s="5">
        <v>0.43263888888888885</v>
      </c>
      <c r="M1697" t="s">
        <v>28</v>
      </c>
      <c r="N1697" s="2">
        <v>176.54</v>
      </c>
      <c r="O1697" s="2">
        <v>8.827</v>
      </c>
      <c r="P1697" s="3">
        <v>8.1999999999999993</v>
      </c>
      <c r="Q1697" s="4">
        <f>MONTH(Tabla1[[#This Row],[Fecha]])</f>
        <v>2</v>
      </c>
    </row>
    <row r="1698" spans="1:17" x14ac:dyDescent="0.25">
      <c r="A1698" t="s">
        <v>1705</v>
      </c>
      <c r="B1698" t="s">
        <v>24</v>
      </c>
      <c r="C1698" t="s">
        <v>25</v>
      </c>
      <c r="D1698" t="s">
        <v>26</v>
      </c>
      <c r="E1698" t="s">
        <v>20</v>
      </c>
      <c r="F1698" t="s">
        <v>31</v>
      </c>
      <c r="G1698" s="2">
        <v>15.8</v>
      </c>
      <c r="H1698" s="4">
        <v>10</v>
      </c>
      <c r="I1698" s="2">
        <v>7.9</v>
      </c>
      <c r="J1698" s="2">
        <v>165.9</v>
      </c>
      <c r="K1698" s="12">
        <v>43474</v>
      </c>
      <c r="L1698" s="5">
        <v>0.50486111111111109</v>
      </c>
      <c r="M1698" t="s">
        <v>28</v>
      </c>
      <c r="N1698" s="2">
        <v>158</v>
      </c>
      <c r="O1698" s="2">
        <v>7.9</v>
      </c>
      <c r="P1698" s="3">
        <v>7.8</v>
      </c>
      <c r="Q1698" s="4">
        <f>MONTH(Tabla1[[#This Row],[Fecha]])</f>
        <v>1</v>
      </c>
    </row>
    <row r="1699" spans="1:17" x14ac:dyDescent="0.25">
      <c r="A1699" t="s">
        <v>1706</v>
      </c>
      <c r="B1699" t="s">
        <v>41</v>
      </c>
      <c r="C1699" t="s">
        <v>42</v>
      </c>
      <c r="D1699" t="s">
        <v>26</v>
      </c>
      <c r="E1699" t="s">
        <v>20</v>
      </c>
      <c r="F1699" t="s">
        <v>45</v>
      </c>
      <c r="G1699" s="2">
        <v>37.950000000000003</v>
      </c>
      <c r="H1699" s="4">
        <v>10</v>
      </c>
      <c r="I1699" s="2">
        <v>18.975000000000001</v>
      </c>
      <c r="J1699" s="2">
        <v>398.47500000000002</v>
      </c>
      <c r="K1699" s="12">
        <v>43491</v>
      </c>
      <c r="L1699" s="5">
        <v>0.61875000000000002</v>
      </c>
      <c r="M1699" t="s">
        <v>28</v>
      </c>
      <c r="N1699" s="2">
        <v>379.5</v>
      </c>
      <c r="O1699" s="2">
        <v>18.975000000000001</v>
      </c>
      <c r="P1699" s="3">
        <v>9.6999999999999993</v>
      </c>
      <c r="Q1699" s="4">
        <f>MONTH(Tabla1[[#This Row],[Fecha]])</f>
        <v>1</v>
      </c>
    </row>
    <row r="1700" spans="1:17" x14ac:dyDescent="0.25">
      <c r="A1700" t="s">
        <v>1707</v>
      </c>
      <c r="B1700" t="s">
        <v>17</v>
      </c>
      <c r="C1700" t="s">
        <v>18</v>
      </c>
      <c r="D1700" t="s">
        <v>26</v>
      </c>
      <c r="E1700" t="s">
        <v>30</v>
      </c>
      <c r="F1700" t="s">
        <v>31</v>
      </c>
      <c r="G1700" s="2">
        <v>30.68</v>
      </c>
      <c r="H1700" s="4">
        <v>3</v>
      </c>
      <c r="I1700" s="2">
        <v>4.6019999999999994</v>
      </c>
      <c r="J1700" s="2">
        <v>96.641999999999996</v>
      </c>
      <c r="K1700" s="12">
        <v>43487</v>
      </c>
      <c r="L1700" s="5">
        <v>0.45833333333333331</v>
      </c>
      <c r="M1700" t="s">
        <v>22</v>
      </c>
      <c r="N1700" s="2">
        <v>92.04</v>
      </c>
      <c r="O1700" s="2">
        <v>4.6020000000000003</v>
      </c>
      <c r="P1700" s="3">
        <v>9.1</v>
      </c>
      <c r="Q1700" s="4">
        <f>MONTH(Tabla1[[#This Row],[Fecha]])</f>
        <v>1</v>
      </c>
    </row>
    <row r="1701" spans="1:17" x14ac:dyDescent="0.25">
      <c r="A1701" t="s">
        <v>1708</v>
      </c>
      <c r="B1701" t="s">
        <v>41</v>
      </c>
      <c r="C1701" t="s">
        <v>42</v>
      </c>
      <c r="D1701" t="s">
        <v>19</v>
      </c>
      <c r="E1701" t="s">
        <v>20</v>
      </c>
      <c r="F1701" t="s">
        <v>21</v>
      </c>
      <c r="G1701" s="2">
        <v>76.900000000000006</v>
      </c>
      <c r="H1701" s="4">
        <v>7</v>
      </c>
      <c r="I1701" s="2">
        <v>26.915000000000006</v>
      </c>
      <c r="J1701" s="2">
        <v>565.21500000000003</v>
      </c>
      <c r="K1701" s="12">
        <v>43511</v>
      </c>
      <c r="L1701" s="5">
        <v>0.84791666666666676</v>
      </c>
      <c r="M1701" t="s">
        <v>28</v>
      </c>
      <c r="N1701" s="2">
        <v>538.29999999999995</v>
      </c>
      <c r="O1701" s="2">
        <v>26.914999999999999</v>
      </c>
      <c r="P1701" s="3">
        <v>7.7</v>
      </c>
      <c r="Q1701" s="4">
        <f>MONTH(Tabla1[[#This Row],[Fecha]])</f>
        <v>2</v>
      </c>
    </row>
    <row r="1702" spans="1:17" x14ac:dyDescent="0.25">
      <c r="A1702" t="s">
        <v>1709</v>
      </c>
      <c r="B1702" t="s">
        <v>17</v>
      </c>
      <c r="C1702" t="s">
        <v>18</v>
      </c>
      <c r="D1702" t="s">
        <v>26</v>
      </c>
      <c r="E1702" t="s">
        <v>20</v>
      </c>
      <c r="F1702" t="s">
        <v>31</v>
      </c>
      <c r="G1702" s="2">
        <v>96.52</v>
      </c>
      <c r="H1702" s="4">
        <v>6</v>
      </c>
      <c r="I1702" s="2">
        <v>28.956000000000003</v>
      </c>
      <c r="J1702" s="2">
        <v>608.07600000000002</v>
      </c>
      <c r="K1702" s="12">
        <v>43476</v>
      </c>
      <c r="L1702" s="5">
        <v>0.49444444444444446</v>
      </c>
      <c r="M1702" t="s">
        <v>28</v>
      </c>
      <c r="N1702" s="2">
        <v>579.12</v>
      </c>
      <c r="O1702" s="2">
        <v>28.956</v>
      </c>
      <c r="P1702" s="3">
        <v>4.5</v>
      </c>
      <c r="Q1702" s="4">
        <f>MONTH(Tabla1[[#This Row],[Fecha]])</f>
        <v>1</v>
      </c>
    </row>
    <row r="1703" spans="1:17" x14ac:dyDescent="0.25">
      <c r="A1703" t="s">
        <v>1710</v>
      </c>
      <c r="B1703" t="s">
        <v>24</v>
      </c>
      <c r="C1703" t="s">
        <v>25</v>
      </c>
      <c r="D1703" t="s">
        <v>19</v>
      </c>
      <c r="E1703" t="s">
        <v>20</v>
      </c>
      <c r="F1703" t="s">
        <v>27</v>
      </c>
      <c r="G1703" s="2">
        <v>78.13</v>
      </c>
      <c r="H1703" s="4">
        <v>10</v>
      </c>
      <c r="I1703" s="2">
        <v>39.064999999999998</v>
      </c>
      <c r="J1703" s="2">
        <v>820.36500000000001</v>
      </c>
      <c r="K1703" s="12">
        <v>43506</v>
      </c>
      <c r="L1703" s="5">
        <v>0.86875000000000002</v>
      </c>
      <c r="M1703" t="s">
        <v>28</v>
      </c>
      <c r="N1703" s="2">
        <v>781.3</v>
      </c>
      <c r="O1703" s="2">
        <v>39.064999999999998</v>
      </c>
      <c r="P1703" s="3">
        <v>4.4000000000000004</v>
      </c>
      <c r="Q1703" s="4">
        <f>MONTH(Tabla1[[#This Row],[Fecha]])</f>
        <v>2</v>
      </c>
    </row>
    <row r="1704" spans="1:17" x14ac:dyDescent="0.25">
      <c r="A1704" t="s">
        <v>1711</v>
      </c>
      <c r="B1704" t="s">
        <v>17</v>
      </c>
      <c r="C1704" t="s">
        <v>18</v>
      </c>
      <c r="D1704" t="s">
        <v>26</v>
      </c>
      <c r="E1704" t="s">
        <v>20</v>
      </c>
      <c r="F1704" t="s">
        <v>27</v>
      </c>
      <c r="G1704" s="2">
        <v>51.19</v>
      </c>
      <c r="H1704" s="4">
        <v>4</v>
      </c>
      <c r="I1704" s="2">
        <v>10.238</v>
      </c>
      <c r="J1704" s="2">
        <v>214.99799999999999</v>
      </c>
      <c r="K1704" s="12">
        <v>43542</v>
      </c>
      <c r="L1704" s="5">
        <v>0.71875</v>
      </c>
      <c r="M1704" t="s">
        <v>32</v>
      </c>
      <c r="N1704" s="2">
        <v>204.76</v>
      </c>
      <c r="O1704" s="2">
        <v>10.238</v>
      </c>
      <c r="P1704" s="3">
        <v>4.7</v>
      </c>
      <c r="Q1704" s="4">
        <f>MONTH(Tabla1[[#This Row],[Fecha]])</f>
        <v>3</v>
      </c>
    </row>
    <row r="1705" spans="1:17" x14ac:dyDescent="0.25">
      <c r="A1705" t="s">
        <v>1712</v>
      </c>
      <c r="B1705" t="s">
        <v>41</v>
      </c>
      <c r="C1705" t="s">
        <v>42</v>
      </c>
      <c r="D1705" t="s">
        <v>26</v>
      </c>
      <c r="E1705" t="s">
        <v>20</v>
      </c>
      <c r="F1705" t="s">
        <v>21</v>
      </c>
      <c r="G1705" s="2">
        <v>73.41</v>
      </c>
      <c r="H1705" s="4">
        <v>3</v>
      </c>
      <c r="I1705" s="2">
        <v>11.0115</v>
      </c>
      <c r="J1705" s="2">
        <v>231.2415</v>
      </c>
      <c r="K1705" s="12">
        <v>43526</v>
      </c>
      <c r="L1705" s="5">
        <v>0.54861111111111105</v>
      </c>
      <c r="M1705" t="s">
        <v>22</v>
      </c>
      <c r="N1705" s="2">
        <v>220.23</v>
      </c>
      <c r="O1705" s="2">
        <v>11.0115</v>
      </c>
      <c r="P1705" s="3">
        <v>4</v>
      </c>
      <c r="Q1705" s="4">
        <f>MONTH(Tabla1[[#This Row],[Fecha]])</f>
        <v>3</v>
      </c>
    </row>
    <row r="1706" spans="1:17" x14ac:dyDescent="0.25">
      <c r="A1706" t="s">
        <v>1155</v>
      </c>
      <c r="B1706" t="s">
        <v>41</v>
      </c>
      <c r="C1706" t="s">
        <v>42</v>
      </c>
      <c r="D1706" t="s">
        <v>26</v>
      </c>
      <c r="E1706" t="s">
        <v>30</v>
      </c>
      <c r="F1706" t="s">
        <v>27</v>
      </c>
      <c r="G1706" s="2">
        <v>72.13</v>
      </c>
      <c r="H1706" s="4">
        <v>10</v>
      </c>
      <c r="I1706" s="2">
        <v>36.064999999999998</v>
      </c>
      <c r="J1706" s="2">
        <v>757.36500000000001</v>
      </c>
      <c r="K1706" s="12">
        <v>43496</v>
      </c>
      <c r="L1706" s="5">
        <v>0.6333333333333333</v>
      </c>
      <c r="M1706" t="s">
        <v>32</v>
      </c>
      <c r="N1706" s="2">
        <v>721.3</v>
      </c>
      <c r="O1706" s="2">
        <v>36.064999999999998</v>
      </c>
      <c r="P1706" s="3">
        <v>4.2</v>
      </c>
      <c r="Q1706" s="4">
        <f>MONTH(Tabla1[[#This Row],[Fecha]])</f>
        <v>1</v>
      </c>
    </row>
    <row r="1707" spans="1:17" x14ac:dyDescent="0.25">
      <c r="A1707" t="s">
        <v>1713</v>
      </c>
      <c r="B1707" t="s">
        <v>17</v>
      </c>
      <c r="C1707" t="s">
        <v>18</v>
      </c>
      <c r="D1707" t="s">
        <v>26</v>
      </c>
      <c r="E1707" t="s">
        <v>20</v>
      </c>
      <c r="F1707" t="s">
        <v>43</v>
      </c>
      <c r="G1707" s="2">
        <v>67.099999999999994</v>
      </c>
      <c r="H1707" s="4">
        <v>3</v>
      </c>
      <c r="I1707" s="2">
        <v>10.065</v>
      </c>
      <c r="J1707" s="2">
        <v>211.36500000000001</v>
      </c>
      <c r="K1707" s="12">
        <v>43511</v>
      </c>
      <c r="L1707" s="5">
        <v>0.44166666666666665</v>
      </c>
      <c r="M1707" t="s">
        <v>28</v>
      </c>
      <c r="N1707" s="2">
        <v>201.3</v>
      </c>
      <c r="O1707" s="2">
        <v>10.065</v>
      </c>
      <c r="P1707" s="3">
        <v>7.5</v>
      </c>
      <c r="Q1707" s="4">
        <f>MONTH(Tabla1[[#This Row],[Fecha]])</f>
        <v>2</v>
      </c>
    </row>
    <row r="1708" spans="1:17" x14ac:dyDescent="0.25">
      <c r="A1708" t="s">
        <v>1714</v>
      </c>
      <c r="B1708" t="s">
        <v>41</v>
      </c>
      <c r="C1708" t="s">
        <v>42</v>
      </c>
      <c r="D1708" t="s">
        <v>19</v>
      </c>
      <c r="E1708" t="s">
        <v>30</v>
      </c>
      <c r="F1708" t="s">
        <v>43</v>
      </c>
      <c r="G1708" s="2">
        <v>93.4</v>
      </c>
      <c r="H1708" s="4">
        <v>2</v>
      </c>
      <c r="I1708" s="2">
        <v>9.3400000000000016</v>
      </c>
      <c r="J1708" s="2">
        <v>196.14</v>
      </c>
      <c r="K1708" s="12">
        <v>43554</v>
      </c>
      <c r="L1708" s="5">
        <v>0.69027777777777777</v>
      </c>
      <c r="M1708" t="s">
        <v>28</v>
      </c>
      <c r="N1708" s="2">
        <v>186.8</v>
      </c>
      <c r="O1708" s="2">
        <v>9.34</v>
      </c>
      <c r="P1708" s="3">
        <v>5.5</v>
      </c>
      <c r="Q1708" s="4">
        <f>MONTH(Tabla1[[#This Row],[Fecha]])</f>
        <v>3</v>
      </c>
    </row>
    <row r="1709" spans="1:17" x14ac:dyDescent="0.25">
      <c r="A1709" t="s">
        <v>1715</v>
      </c>
      <c r="B1709" t="s">
        <v>24</v>
      </c>
      <c r="C1709" t="s">
        <v>25</v>
      </c>
      <c r="D1709" t="s">
        <v>26</v>
      </c>
      <c r="E1709" t="s">
        <v>30</v>
      </c>
      <c r="F1709" t="s">
        <v>27</v>
      </c>
      <c r="G1709" s="2">
        <v>30.61</v>
      </c>
      <c r="H1709" s="4">
        <v>6</v>
      </c>
      <c r="I1709" s="2">
        <v>9.1829999999999998</v>
      </c>
      <c r="J1709" s="2">
        <v>192.84299999999999</v>
      </c>
      <c r="K1709" s="12">
        <v>43536</v>
      </c>
      <c r="L1709" s="5">
        <v>0.85833333333333339</v>
      </c>
      <c r="M1709" t="s">
        <v>28</v>
      </c>
      <c r="N1709" s="2">
        <v>183.66</v>
      </c>
      <c r="O1709" s="2">
        <v>9.1829999999999998</v>
      </c>
      <c r="P1709" s="3">
        <v>9.3000000000000007</v>
      </c>
      <c r="Q1709" s="4">
        <f>MONTH(Tabla1[[#This Row],[Fecha]])</f>
        <v>3</v>
      </c>
    </row>
    <row r="1710" spans="1:17" x14ac:dyDescent="0.25">
      <c r="A1710" t="s">
        <v>1716</v>
      </c>
      <c r="B1710" t="s">
        <v>41</v>
      </c>
      <c r="C1710" t="s">
        <v>42</v>
      </c>
      <c r="D1710" t="s">
        <v>19</v>
      </c>
      <c r="E1710" t="s">
        <v>20</v>
      </c>
      <c r="F1710" t="s">
        <v>27</v>
      </c>
      <c r="G1710" s="2">
        <v>35.74</v>
      </c>
      <c r="H1710" s="4">
        <v>8</v>
      </c>
      <c r="I1710" s="2">
        <v>14.296000000000001</v>
      </c>
      <c r="J1710" s="2">
        <v>300.21600000000001</v>
      </c>
      <c r="K1710" s="12">
        <v>43513</v>
      </c>
      <c r="L1710" s="5">
        <v>0.64444444444444449</v>
      </c>
      <c r="M1710" t="s">
        <v>22</v>
      </c>
      <c r="N1710" s="2">
        <v>285.92</v>
      </c>
      <c r="O1710" s="2">
        <v>14.295999999999999</v>
      </c>
      <c r="P1710" s="3">
        <v>4.9000000000000004</v>
      </c>
      <c r="Q1710" s="4">
        <f>MONTH(Tabla1[[#This Row],[Fecha]])</f>
        <v>2</v>
      </c>
    </row>
    <row r="1711" spans="1:17" x14ac:dyDescent="0.25">
      <c r="A1711" t="s">
        <v>1717</v>
      </c>
      <c r="B1711" t="s">
        <v>24</v>
      </c>
      <c r="C1711" t="s">
        <v>25</v>
      </c>
      <c r="D1711" t="s">
        <v>26</v>
      </c>
      <c r="E1711" t="s">
        <v>30</v>
      </c>
      <c r="F1711" t="s">
        <v>27</v>
      </c>
      <c r="G1711" s="2">
        <v>84.07</v>
      </c>
      <c r="H1711" s="4">
        <v>4</v>
      </c>
      <c r="I1711" s="2">
        <v>16.814</v>
      </c>
      <c r="J1711" s="2">
        <v>353.09399999999999</v>
      </c>
      <c r="K1711" s="12">
        <v>43531</v>
      </c>
      <c r="L1711" s="5">
        <v>0.70416666666666661</v>
      </c>
      <c r="M1711" t="s">
        <v>22</v>
      </c>
      <c r="N1711" s="2">
        <v>336.28</v>
      </c>
      <c r="O1711" s="2">
        <v>16.814</v>
      </c>
      <c r="P1711" s="3">
        <v>4.4000000000000004</v>
      </c>
      <c r="Q1711" s="4">
        <f>MONTH(Tabla1[[#This Row],[Fecha]])</f>
        <v>3</v>
      </c>
    </row>
    <row r="1712" spans="1:17" x14ac:dyDescent="0.25">
      <c r="A1712" t="s">
        <v>1718</v>
      </c>
      <c r="B1712" t="s">
        <v>24</v>
      </c>
      <c r="C1712" t="s">
        <v>25</v>
      </c>
      <c r="D1712" t="s">
        <v>26</v>
      </c>
      <c r="E1712" t="s">
        <v>30</v>
      </c>
      <c r="F1712" t="s">
        <v>21</v>
      </c>
      <c r="G1712" s="2">
        <v>33.64</v>
      </c>
      <c r="H1712" s="4">
        <v>8</v>
      </c>
      <c r="I1712" s="2">
        <v>13.456000000000001</v>
      </c>
      <c r="J1712" s="2">
        <v>282.57600000000002</v>
      </c>
      <c r="K1712" s="12">
        <v>43511</v>
      </c>
      <c r="L1712" s="5">
        <v>0.71527777777777779</v>
      </c>
      <c r="M1712" t="s">
        <v>32</v>
      </c>
      <c r="N1712" s="2">
        <v>269.12</v>
      </c>
      <c r="O1712" s="2">
        <v>13.456</v>
      </c>
      <c r="P1712" s="3">
        <v>9.3000000000000007</v>
      </c>
      <c r="Q1712" s="4">
        <f>MONTH(Tabla1[[#This Row],[Fecha]])</f>
        <v>2</v>
      </c>
    </row>
    <row r="1713" spans="1:17" x14ac:dyDescent="0.25">
      <c r="A1713" t="s">
        <v>1719</v>
      </c>
      <c r="B1713" t="s">
        <v>41</v>
      </c>
      <c r="C1713" t="s">
        <v>42</v>
      </c>
      <c r="D1713" t="s">
        <v>26</v>
      </c>
      <c r="E1713" t="s">
        <v>30</v>
      </c>
      <c r="F1713" t="s">
        <v>43</v>
      </c>
      <c r="G1713" s="2">
        <v>33.33</v>
      </c>
      <c r="H1713" s="4">
        <v>2</v>
      </c>
      <c r="I1713" s="2">
        <v>3.3330000000000002</v>
      </c>
      <c r="J1713" s="2">
        <v>69.992999999999995</v>
      </c>
      <c r="K1713" s="12">
        <v>43491</v>
      </c>
      <c r="L1713" s="5">
        <v>0.6118055555555556</v>
      </c>
      <c r="M1713" t="s">
        <v>32</v>
      </c>
      <c r="N1713" s="2">
        <v>66.66</v>
      </c>
      <c r="O1713" s="2">
        <v>3.3330000000000002</v>
      </c>
      <c r="P1713" s="3">
        <v>6.4</v>
      </c>
      <c r="Q1713" s="4">
        <f>MONTH(Tabla1[[#This Row],[Fecha]])</f>
        <v>1</v>
      </c>
    </row>
    <row r="1714" spans="1:17" x14ac:dyDescent="0.25">
      <c r="A1714" t="s">
        <v>1720</v>
      </c>
      <c r="B1714" t="s">
        <v>41</v>
      </c>
      <c r="C1714" t="s">
        <v>42</v>
      </c>
      <c r="D1714" t="s">
        <v>19</v>
      </c>
      <c r="E1714" t="s">
        <v>30</v>
      </c>
      <c r="F1714" t="s">
        <v>45</v>
      </c>
      <c r="G1714" s="2">
        <v>32.619999999999997</v>
      </c>
      <c r="H1714" s="4">
        <v>4</v>
      </c>
      <c r="I1714" s="2">
        <v>6.524</v>
      </c>
      <c r="J1714" s="2">
        <v>137.00399999999999</v>
      </c>
      <c r="K1714" s="12">
        <v>43494</v>
      </c>
      <c r="L1714" s="5">
        <v>0.59166666666666667</v>
      </c>
      <c r="M1714" t="s">
        <v>28</v>
      </c>
      <c r="N1714" s="2">
        <v>130.47999999999999</v>
      </c>
      <c r="O1714" s="2">
        <v>6.524</v>
      </c>
      <c r="P1714" s="3">
        <v>9</v>
      </c>
      <c r="Q1714" s="4">
        <f>MONTH(Tabla1[[#This Row],[Fecha]])</f>
        <v>1</v>
      </c>
    </row>
    <row r="1715" spans="1:17" x14ac:dyDescent="0.25">
      <c r="A1715" t="s">
        <v>1721</v>
      </c>
      <c r="B1715" t="s">
        <v>17</v>
      </c>
      <c r="C1715" t="s">
        <v>18</v>
      </c>
      <c r="D1715" t="s">
        <v>26</v>
      </c>
      <c r="E1715" t="s">
        <v>20</v>
      </c>
      <c r="F1715" t="s">
        <v>27</v>
      </c>
      <c r="G1715" s="2">
        <v>28.96</v>
      </c>
      <c r="H1715" s="4">
        <v>1</v>
      </c>
      <c r="I1715" s="2">
        <v>1.4480000000000002</v>
      </c>
      <c r="J1715" s="2">
        <v>30.408000000000001</v>
      </c>
      <c r="K1715" s="12">
        <v>43503</v>
      </c>
      <c r="L1715" s="5">
        <v>0.4291666666666667</v>
      </c>
      <c r="M1715" t="s">
        <v>32</v>
      </c>
      <c r="N1715" s="2">
        <v>28.96</v>
      </c>
      <c r="O1715" s="2">
        <v>1.448</v>
      </c>
      <c r="P1715" s="3">
        <v>6.2</v>
      </c>
      <c r="Q1715" s="4">
        <f>MONTH(Tabla1[[#This Row],[Fecha]])</f>
        <v>2</v>
      </c>
    </row>
    <row r="1716" spans="1:17" x14ac:dyDescent="0.25">
      <c r="A1716" t="s">
        <v>1722</v>
      </c>
      <c r="B1716" t="s">
        <v>41</v>
      </c>
      <c r="C1716" t="s">
        <v>42</v>
      </c>
      <c r="D1716" t="s">
        <v>26</v>
      </c>
      <c r="E1716" t="s">
        <v>30</v>
      </c>
      <c r="F1716" t="s">
        <v>31</v>
      </c>
      <c r="G1716" s="2">
        <v>99.92</v>
      </c>
      <c r="H1716" s="4">
        <v>6</v>
      </c>
      <c r="I1716" s="2">
        <v>29.975999999999999</v>
      </c>
      <c r="J1716" s="2">
        <v>629.49599999999998</v>
      </c>
      <c r="K1716" s="12">
        <v>43548</v>
      </c>
      <c r="L1716" s="5">
        <v>0.56458333333333333</v>
      </c>
      <c r="M1716" t="s">
        <v>22</v>
      </c>
      <c r="N1716" s="2">
        <v>599.52</v>
      </c>
      <c r="O1716" s="2">
        <v>29.975999999999999</v>
      </c>
      <c r="P1716" s="3">
        <v>7.1</v>
      </c>
      <c r="Q1716" s="4">
        <f>MONTH(Tabla1[[#This Row],[Fecha]])</f>
        <v>3</v>
      </c>
    </row>
    <row r="1717" spans="1:17" x14ac:dyDescent="0.25">
      <c r="A1717" t="s">
        <v>1723</v>
      </c>
      <c r="B1717" t="s">
        <v>41</v>
      </c>
      <c r="C1717" t="s">
        <v>42</v>
      </c>
      <c r="D1717" t="s">
        <v>19</v>
      </c>
      <c r="E1717" t="s">
        <v>20</v>
      </c>
      <c r="F1717" t="s">
        <v>43</v>
      </c>
      <c r="G1717" s="2">
        <v>77.400000000000006</v>
      </c>
      <c r="H1717" s="4">
        <v>9</v>
      </c>
      <c r="I1717" s="2">
        <v>34.830000000000005</v>
      </c>
      <c r="J1717" s="2">
        <v>731.43</v>
      </c>
      <c r="K1717" s="12">
        <v>43511</v>
      </c>
      <c r="L1717" s="5">
        <v>0.59375</v>
      </c>
      <c r="M1717" t="s">
        <v>32</v>
      </c>
      <c r="N1717" s="2">
        <v>696.6</v>
      </c>
      <c r="O1717" s="2">
        <v>34.83</v>
      </c>
      <c r="P1717" s="3">
        <v>4.5</v>
      </c>
      <c r="Q1717" s="4">
        <f>MONTH(Tabla1[[#This Row],[Fecha]])</f>
        <v>2</v>
      </c>
    </row>
    <row r="1718" spans="1:17" x14ac:dyDescent="0.25">
      <c r="A1718" t="s">
        <v>1334</v>
      </c>
      <c r="B1718" t="s">
        <v>41</v>
      </c>
      <c r="C1718" t="s">
        <v>42</v>
      </c>
      <c r="D1718" t="s">
        <v>26</v>
      </c>
      <c r="E1718" t="s">
        <v>30</v>
      </c>
      <c r="F1718" t="s">
        <v>27</v>
      </c>
      <c r="G1718" s="2">
        <v>72.13</v>
      </c>
      <c r="H1718" s="4">
        <v>10</v>
      </c>
      <c r="I1718" s="2">
        <v>36.064999999999998</v>
      </c>
      <c r="J1718" s="2">
        <v>757.36500000000001</v>
      </c>
      <c r="K1718" s="12">
        <v>43496</v>
      </c>
      <c r="L1718" s="5">
        <v>0.6333333333333333</v>
      </c>
      <c r="M1718" t="s">
        <v>32</v>
      </c>
      <c r="N1718" s="2">
        <v>721.3</v>
      </c>
      <c r="O1718" s="2">
        <v>36.064999999999998</v>
      </c>
      <c r="P1718" s="3">
        <v>4.2</v>
      </c>
      <c r="Q1718" s="4">
        <f>MONTH(Tabla1[[#This Row],[Fecha]])</f>
        <v>1</v>
      </c>
    </row>
    <row r="1719" spans="1:17" x14ac:dyDescent="0.25">
      <c r="A1719" t="s">
        <v>1724</v>
      </c>
      <c r="B1719" t="s">
        <v>17</v>
      </c>
      <c r="C1719" t="s">
        <v>18</v>
      </c>
      <c r="D1719" t="s">
        <v>19</v>
      </c>
      <c r="E1719" t="s">
        <v>20</v>
      </c>
      <c r="F1719" t="s">
        <v>21</v>
      </c>
      <c r="G1719" s="2">
        <v>95.95</v>
      </c>
      <c r="H1719" s="4">
        <v>5</v>
      </c>
      <c r="I1719" s="2">
        <v>23.987500000000001</v>
      </c>
      <c r="J1719" s="2">
        <v>503.73750000000001</v>
      </c>
      <c r="K1719" s="12">
        <v>43488</v>
      </c>
      <c r="L1719" s="5">
        <v>0.59791666666666665</v>
      </c>
      <c r="M1719" t="s">
        <v>22</v>
      </c>
      <c r="N1719" s="2">
        <v>479.75</v>
      </c>
      <c r="O1719" s="2">
        <v>23.987500000000001</v>
      </c>
      <c r="P1719" s="3">
        <v>8.8000000000000007</v>
      </c>
      <c r="Q1719" s="4">
        <f>MONTH(Tabla1[[#This Row],[Fecha]])</f>
        <v>1</v>
      </c>
    </row>
    <row r="1720" spans="1:17" x14ac:dyDescent="0.25">
      <c r="A1720" t="s">
        <v>1725</v>
      </c>
      <c r="B1720" t="s">
        <v>41</v>
      </c>
      <c r="C1720" t="s">
        <v>42</v>
      </c>
      <c r="D1720" t="s">
        <v>26</v>
      </c>
      <c r="E1720" t="s">
        <v>20</v>
      </c>
      <c r="F1720" t="s">
        <v>45</v>
      </c>
      <c r="G1720" s="2">
        <v>79.86</v>
      </c>
      <c r="H1720" s="4">
        <v>7</v>
      </c>
      <c r="I1720" s="2">
        <v>27.951000000000001</v>
      </c>
      <c r="J1720" s="2">
        <v>586.971</v>
      </c>
      <c r="K1720" s="12">
        <v>43475</v>
      </c>
      <c r="L1720" s="5">
        <v>0.43958333333333338</v>
      </c>
      <c r="M1720" t="s">
        <v>32</v>
      </c>
      <c r="N1720" s="2">
        <v>559.02</v>
      </c>
      <c r="O1720" s="2">
        <v>27.951000000000001</v>
      </c>
      <c r="P1720" s="3">
        <v>5.5</v>
      </c>
      <c r="Q1720" s="4">
        <f>MONTH(Tabla1[[#This Row],[Fecha]])</f>
        <v>1</v>
      </c>
    </row>
    <row r="1721" spans="1:17" x14ac:dyDescent="0.25">
      <c r="A1721" t="s">
        <v>1726</v>
      </c>
      <c r="B1721" t="s">
        <v>41</v>
      </c>
      <c r="C1721" t="s">
        <v>42</v>
      </c>
      <c r="D1721" t="s">
        <v>26</v>
      </c>
      <c r="E1721" t="s">
        <v>20</v>
      </c>
      <c r="F1721" t="s">
        <v>35</v>
      </c>
      <c r="G1721" s="2">
        <v>42.97</v>
      </c>
      <c r="H1721" s="4">
        <v>3</v>
      </c>
      <c r="I1721" s="2">
        <v>6.4455</v>
      </c>
      <c r="J1721" s="2">
        <v>135.35550000000001</v>
      </c>
      <c r="K1721" s="12">
        <v>43499</v>
      </c>
      <c r="L1721" s="5">
        <v>0.49027777777777781</v>
      </c>
      <c r="M1721" t="s">
        <v>28</v>
      </c>
      <c r="N1721" s="2">
        <v>128.91</v>
      </c>
      <c r="O1721" s="2">
        <v>6.4455</v>
      </c>
      <c r="P1721" s="3">
        <v>9.3000000000000007</v>
      </c>
      <c r="Q1721" s="4">
        <f>MONTH(Tabla1[[#This Row],[Fecha]])</f>
        <v>2</v>
      </c>
    </row>
    <row r="1722" spans="1:17" x14ac:dyDescent="0.25">
      <c r="A1722" t="s">
        <v>1727</v>
      </c>
      <c r="B1722" t="s">
        <v>41</v>
      </c>
      <c r="C1722" t="s">
        <v>42</v>
      </c>
      <c r="D1722" t="s">
        <v>26</v>
      </c>
      <c r="E1722" t="s">
        <v>20</v>
      </c>
      <c r="F1722" t="s">
        <v>45</v>
      </c>
      <c r="G1722" s="2">
        <v>25.56</v>
      </c>
      <c r="H1722" s="4">
        <v>7</v>
      </c>
      <c r="I1722" s="2">
        <v>8.9459999999999997</v>
      </c>
      <c r="J1722" s="2">
        <v>187.86600000000001</v>
      </c>
      <c r="K1722" s="12">
        <v>43498</v>
      </c>
      <c r="L1722" s="5">
        <v>0.86249999999999993</v>
      </c>
      <c r="M1722" t="s">
        <v>28</v>
      </c>
      <c r="N1722" s="2">
        <v>178.92</v>
      </c>
      <c r="O1722" s="2">
        <v>8.9459999999999997</v>
      </c>
      <c r="P1722" s="3">
        <v>7.1</v>
      </c>
      <c r="Q1722" s="4">
        <f>MONTH(Tabla1[[#This Row],[Fecha]])</f>
        <v>2</v>
      </c>
    </row>
    <row r="1723" spans="1:17" x14ac:dyDescent="0.25">
      <c r="A1723" t="s">
        <v>1728</v>
      </c>
      <c r="B1723" t="s">
        <v>41</v>
      </c>
      <c r="C1723" t="s">
        <v>42</v>
      </c>
      <c r="D1723" t="s">
        <v>26</v>
      </c>
      <c r="E1723" t="s">
        <v>30</v>
      </c>
      <c r="F1723" t="s">
        <v>35</v>
      </c>
      <c r="G1723" s="2">
        <v>23.01</v>
      </c>
      <c r="H1723" s="4">
        <v>6</v>
      </c>
      <c r="I1723" s="2">
        <v>6.9030000000000005</v>
      </c>
      <c r="J1723" s="2">
        <v>144.96299999999999</v>
      </c>
      <c r="K1723" s="12">
        <v>43477</v>
      </c>
      <c r="L1723" s="5">
        <v>0.69791666666666663</v>
      </c>
      <c r="M1723" t="s">
        <v>22</v>
      </c>
      <c r="N1723" s="2">
        <v>138.06</v>
      </c>
      <c r="O1723" s="2">
        <v>6.9029999999999996</v>
      </c>
      <c r="P1723" s="3">
        <v>7.9</v>
      </c>
      <c r="Q1723" s="4">
        <f>MONTH(Tabla1[[#This Row],[Fecha]])</f>
        <v>1</v>
      </c>
    </row>
    <row r="1724" spans="1:17" x14ac:dyDescent="0.25">
      <c r="A1724" t="s">
        <v>1729</v>
      </c>
      <c r="B1724" t="s">
        <v>41</v>
      </c>
      <c r="C1724" t="s">
        <v>42</v>
      </c>
      <c r="D1724" t="s">
        <v>19</v>
      </c>
      <c r="E1724" t="s">
        <v>30</v>
      </c>
      <c r="F1724" t="s">
        <v>43</v>
      </c>
      <c r="G1724" s="2">
        <v>23.34</v>
      </c>
      <c r="H1724" s="4">
        <v>4</v>
      </c>
      <c r="I1724" s="2">
        <v>4.6680000000000001</v>
      </c>
      <c r="J1724" s="2">
        <v>98.028000000000006</v>
      </c>
      <c r="K1724" s="12">
        <v>43500</v>
      </c>
      <c r="L1724" s="5">
        <v>0.78680555555555554</v>
      </c>
      <c r="M1724" t="s">
        <v>22</v>
      </c>
      <c r="N1724" s="2">
        <v>93.36</v>
      </c>
      <c r="O1724" s="2">
        <v>4.6680000000000001</v>
      </c>
      <c r="P1724" s="3">
        <v>7.4</v>
      </c>
      <c r="Q1724" s="4">
        <f>MONTH(Tabla1[[#This Row],[Fecha]])</f>
        <v>2</v>
      </c>
    </row>
    <row r="1725" spans="1:17" x14ac:dyDescent="0.25">
      <c r="A1725" t="s">
        <v>1730</v>
      </c>
      <c r="B1725" t="s">
        <v>41</v>
      </c>
      <c r="C1725" t="s">
        <v>42</v>
      </c>
      <c r="D1725" t="s">
        <v>26</v>
      </c>
      <c r="E1725" t="s">
        <v>20</v>
      </c>
      <c r="F1725" t="s">
        <v>27</v>
      </c>
      <c r="G1725" s="2">
        <v>42.42</v>
      </c>
      <c r="H1725" s="4">
        <v>8</v>
      </c>
      <c r="I1725" s="2">
        <v>16.968</v>
      </c>
      <c r="J1725" s="2">
        <v>356.32799999999997</v>
      </c>
      <c r="K1725" s="12">
        <v>43495</v>
      </c>
      <c r="L1725" s="5">
        <v>0.58194444444444449</v>
      </c>
      <c r="M1725" t="s">
        <v>22</v>
      </c>
      <c r="N1725" s="2">
        <v>339.36</v>
      </c>
      <c r="O1725" s="2">
        <v>16.968</v>
      </c>
      <c r="P1725" s="3">
        <v>5.7</v>
      </c>
      <c r="Q1725" s="4">
        <f>MONTH(Tabla1[[#This Row],[Fecha]])</f>
        <v>1</v>
      </c>
    </row>
    <row r="1726" spans="1:17" x14ac:dyDescent="0.25">
      <c r="A1726" t="s">
        <v>1731</v>
      </c>
      <c r="B1726" t="s">
        <v>41</v>
      </c>
      <c r="C1726" t="s">
        <v>42</v>
      </c>
      <c r="D1726" t="s">
        <v>19</v>
      </c>
      <c r="E1726" t="s">
        <v>20</v>
      </c>
      <c r="F1726" t="s">
        <v>43</v>
      </c>
      <c r="G1726" s="2">
        <v>78.88</v>
      </c>
      <c r="H1726" s="4">
        <v>2</v>
      </c>
      <c r="I1726" s="2">
        <v>7.8879999999999999</v>
      </c>
      <c r="J1726" s="2">
        <v>165.648</v>
      </c>
      <c r="K1726" s="12">
        <v>43491</v>
      </c>
      <c r="L1726" s="5">
        <v>0.6694444444444444</v>
      </c>
      <c r="M1726" t="s">
        <v>28</v>
      </c>
      <c r="N1726" s="2">
        <v>157.76</v>
      </c>
      <c r="O1726" s="2">
        <v>7.8879999999999999</v>
      </c>
      <c r="P1726" s="3">
        <v>9.1</v>
      </c>
      <c r="Q1726" s="4">
        <f>MONTH(Tabla1[[#This Row],[Fecha]])</f>
        <v>1</v>
      </c>
    </row>
    <row r="1727" spans="1:17" x14ac:dyDescent="0.25">
      <c r="A1727" t="s">
        <v>1732</v>
      </c>
      <c r="B1727" t="s">
        <v>41</v>
      </c>
      <c r="C1727" t="s">
        <v>42</v>
      </c>
      <c r="D1727" t="s">
        <v>19</v>
      </c>
      <c r="E1727" t="s">
        <v>30</v>
      </c>
      <c r="F1727" t="s">
        <v>45</v>
      </c>
      <c r="G1727" s="2">
        <v>33.630000000000003</v>
      </c>
      <c r="H1727" s="4">
        <v>1</v>
      </c>
      <c r="I1727" s="2">
        <v>1.6815000000000002</v>
      </c>
      <c r="J1727" s="2">
        <v>35.311500000000002</v>
      </c>
      <c r="K1727" s="12">
        <v>43544</v>
      </c>
      <c r="L1727" s="5">
        <v>0.82986111111111116</v>
      </c>
      <c r="M1727" t="s">
        <v>28</v>
      </c>
      <c r="N1727" s="2">
        <v>33.630000000000003</v>
      </c>
      <c r="O1727" s="2">
        <v>1.6815</v>
      </c>
      <c r="P1727" s="3">
        <v>5.6</v>
      </c>
      <c r="Q1727" s="4">
        <f>MONTH(Tabla1[[#This Row],[Fecha]])</f>
        <v>3</v>
      </c>
    </row>
    <row r="1728" spans="1:17" x14ac:dyDescent="0.25">
      <c r="A1728" t="s">
        <v>1733</v>
      </c>
      <c r="B1728" t="s">
        <v>41</v>
      </c>
      <c r="C1728" t="s">
        <v>42</v>
      </c>
      <c r="D1728" t="s">
        <v>19</v>
      </c>
      <c r="E1728" t="s">
        <v>20</v>
      </c>
      <c r="F1728" t="s">
        <v>43</v>
      </c>
      <c r="G1728" s="2">
        <v>74.599999999999994</v>
      </c>
      <c r="H1728" s="4">
        <v>10</v>
      </c>
      <c r="I1728" s="2">
        <v>37.300000000000004</v>
      </c>
      <c r="J1728" s="2">
        <v>783.3</v>
      </c>
      <c r="K1728" s="12">
        <v>43473</v>
      </c>
      <c r="L1728" s="5">
        <v>0.87152777777777779</v>
      </c>
      <c r="M1728" t="s">
        <v>28</v>
      </c>
      <c r="N1728" s="2">
        <v>746</v>
      </c>
      <c r="O1728" s="2">
        <v>37.299999999999997</v>
      </c>
      <c r="P1728" s="3">
        <v>9.5</v>
      </c>
      <c r="Q1728" s="4">
        <f>MONTH(Tabla1[[#This Row],[Fecha]])</f>
        <v>1</v>
      </c>
    </row>
    <row r="1729" spans="1:17" x14ac:dyDescent="0.25">
      <c r="A1729" t="s">
        <v>1734</v>
      </c>
      <c r="B1729" t="s">
        <v>24</v>
      </c>
      <c r="C1729" t="s">
        <v>25</v>
      </c>
      <c r="D1729" t="s">
        <v>26</v>
      </c>
      <c r="E1729" t="s">
        <v>20</v>
      </c>
      <c r="F1729" t="s">
        <v>31</v>
      </c>
      <c r="G1729" s="2">
        <v>69.81</v>
      </c>
      <c r="H1729" s="4">
        <v>4</v>
      </c>
      <c r="I1729" s="2">
        <v>13.962000000000002</v>
      </c>
      <c r="J1729" s="2">
        <v>293.202</v>
      </c>
      <c r="K1729" s="12">
        <v>43493</v>
      </c>
      <c r="L1729" s="5">
        <v>0.86805555555555547</v>
      </c>
      <c r="M1729" t="s">
        <v>32</v>
      </c>
      <c r="N1729" s="2">
        <v>279.24</v>
      </c>
      <c r="O1729" s="2">
        <v>13.962</v>
      </c>
      <c r="P1729" s="3">
        <v>5.9</v>
      </c>
      <c r="Q1729" s="4">
        <f>MONTH(Tabla1[[#This Row],[Fecha]])</f>
        <v>1</v>
      </c>
    </row>
    <row r="1730" spans="1:17" x14ac:dyDescent="0.25">
      <c r="A1730" t="s">
        <v>1735</v>
      </c>
      <c r="B1730" t="s">
        <v>41</v>
      </c>
      <c r="C1730" t="s">
        <v>42</v>
      </c>
      <c r="D1730" t="s">
        <v>26</v>
      </c>
      <c r="E1730" t="s">
        <v>30</v>
      </c>
      <c r="F1730" t="s">
        <v>35</v>
      </c>
      <c r="G1730" s="2">
        <v>75.92</v>
      </c>
      <c r="H1730" s="4">
        <v>8</v>
      </c>
      <c r="I1730" s="2">
        <v>30.368000000000002</v>
      </c>
      <c r="J1730" s="2">
        <v>637.72799999999995</v>
      </c>
      <c r="K1730" s="12">
        <v>43544</v>
      </c>
      <c r="L1730" s="5">
        <v>0.59305555555555556</v>
      </c>
      <c r="M1730" t="s">
        <v>28</v>
      </c>
      <c r="N1730" s="2">
        <v>607.36</v>
      </c>
      <c r="O1730" s="2">
        <v>30.367999999999999</v>
      </c>
      <c r="P1730" s="3">
        <v>5.5</v>
      </c>
      <c r="Q1730" s="4">
        <f>MONTH(Tabla1[[#This Row],[Fecha]])</f>
        <v>3</v>
      </c>
    </row>
    <row r="1731" spans="1:17" x14ac:dyDescent="0.25">
      <c r="A1731" t="s">
        <v>1736</v>
      </c>
      <c r="B1731" t="s">
        <v>41</v>
      </c>
      <c r="C1731" t="s">
        <v>42</v>
      </c>
      <c r="D1731" t="s">
        <v>19</v>
      </c>
      <c r="E1731" t="s">
        <v>30</v>
      </c>
      <c r="F1731" t="s">
        <v>27</v>
      </c>
      <c r="G1731" s="2">
        <v>40.299999999999997</v>
      </c>
      <c r="H1731" s="4">
        <v>10</v>
      </c>
      <c r="I1731" s="2">
        <v>20.150000000000002</v>
      </c>
      <c r="J1731" s="2">
        <v>423.15</v>
      </c>
      <c r="K1731" s="12">
        <v>43489</v>
      </c>
      <c r="L1731" s="5">
        <v>0.73402777777777783</v>
      </c>
      <c r="M1731" t="s">
        <v>32</v>
      </c>
      <c r="N1731" s="2">
        <v>403</v>
      </c>
      <c r="O1731" s="2">
        <v>20.149999999999999</v>
      </c>
      <c r="P1731" s="3">
        <v>7</v>
      </c>
      <c r="Q1731" s="4">
        <f>MONTH(Tabla1[[#This Row],[Fecha]])</f>
        <v>1</v>
      </c>
    </row>
    <row r="1732" spans="1:17" x14ac:dyDescent="0.25">
      <c r="A1732" t="s">
        <v>1316</v>
      </c>
      <c r="B1732" t="s">
        <v>24</v>
      </c>
      <c r="C1732" t="s">
        <v>25</v>
      </c>
      <c r="D1732" t="s">
        <v>19</v>
      </c>
      <c r="E1732" t="s">
        <v>20</v>
      </c>
      <c r="F1732" t="s">
        <v>35</v>
      </c>
      <c r="G1732" s="2">
        <v>36.979999999999997</v>
      </c>
      <c r="H1732" s="4">
        <v>10</v>
      </c>
      <c r="I1732" s="2">
        <v>18.489999999999998</v>
      </c>
      <c r="J1732" s="2">
        <v>388.29</v>
      </c>
      <c r="K1732" s="12">
        <v>43466</v>
      </c>
      <c r="L1732" s="5">
        <v>0.82500000000000007</v>
      </c>
      <c r="M1732" t="s">
        <v>32</v>
      </c>
      <c r="N1732" s="2">
        <v>369.8</v>
      </c>
      <c r="O1732" s="2">
        <v>18.489999999999998</v>
      </c>
      <c r="P1732" s="3">
        <v>7</v>
      </c>
      <c r="Q1732" s="4">
        <f>MONTH(Tabla1[[#This Row],[Fecha]])</f>
        <v>1</v>
      </c>
    </row>
    <row r="1733" spans="1:17" x14ac:dyDescent="0.25">
      <c r="A1733" t="s">
        <v>1737</v>
      </c>
      <c r="B1733" t="s">
        <v>17</v>
      </c>
      <c r="C1733" t="s">
        <v>18</v>
      </c>
      <c r="D1733" t="s">
        <v>26</v>
      </c>
      <c r="E1733" t="s">
        <v>30</v>
      </c>
      <c r="F1733" t="s">
        <v>45</v>
      </c>
      <c r="G1733" s="2">
        <v>76.400000000000006</v>
      </c>
      <c r="H1733" s="4">
        <v>9</v>
      </c>
      <c r="I1733" s="2">
        <v>34.380000000000003</v>
      </c>
      <c r="J1733" s="2">
        <v>721.98</v>
      </c>
      <c r="K1733" s="12">
        <v>43543</v>
      </c>
      <c r="L1733" s="5">
        <v>0.65902777777777777</v>
      </c>
      <c r="M1733" t="s">
        <v>22</v>
      </c>
      <c r="N1733" s="2">
        <v>687.6</v>
      </c>
      <c r="O1733" s="2">
        <v>34.380000000000003</v>
      </c>
      <c r="P1733" s="3">
        <v>7.5</v>
      </c>
      <c r="Q1733" s="4">
        <f>MONTH(Tabla1[[#This Row],[Fecha]])</f>
        <v>3</v>
      </c>
    </row>
    <row r="1734" spans="1:17" x14ac:dyDescent="0.25">
      <c r="A1734" t="s">
        <v>1738</v>
      </c>
      <c r="B1734" t="s">
        <v>17</v>
      </c>
      <c r="C1734" t="s">
        <v>18</v>
      </c>
      <c r="D1734" t="s">
        <v>26</v>
      </c>
      <c r="E1734" t="s">
        <v>30</v>
      </c>
      <c r="F1734" t="s">
        <v>45</v>
      </c>
      <c r="G1734" s="2">
        <v>77.02</v>
      </c>
      <c r="H1734" s="4">
        <v>5</v>
      </c>
      <c r="I1734" s="2">
        <v>19.254999999999999</v>
      </c>
      <c r="J1734" s="2">
        <v>404.35500000000002</v>
      </c>
      <c r="K1734" s="12">
        <v>43499</v>
      </c>
      <c r="L1734" s="5">
        <v>0.66597222222222219</v>
      </c>
      <c r="M1734" t="s">
        <v>28</v>
      </c>
      <c r="N1734" s="2">
        <v>385.1</v>
      </c>
      <c r="O1734" s="2">
        <v>19.254999999999999</v>
      </c>
      <c r="P1734" s="3">
        <v>5.5</v>
      </c>
      <c r="Q1734" s="4">
        <f>MONTH(Tabla1[[#This Row],[Fecha]])</f>
        <v>2</v>
      </c>
    </row>
    <row r="1735" spans="1:17" x14ac:dyDescent="0.25">
      <c r="A1735" t="s">
        <v>1739</v>
      </c>
      <c r="B1735" t="s">
        <v>17</v>
      </c>
      <c r="C1735" t="s">
        <v>18</v>
      </c>
      <c r="D1735" t="s">
        <v>19</v>
      </c>
      <c r="E1735" t="s">
        <v>20</v>
      </c>
      <c r="F1735" t="s">
        <v>27</v>
      </c>
      <c r="G1735" s="2">
        <v>68.84</v>
      </c>
      <c r="H1735" s="4">
        <v>6</v>
      </c>
      <c r="I1735" s="2">
        <v>20.652000000000001</v>
      </c>
      <c r="J1735" s="2">
        <v>433.69200000000001</v>
      </c>
      <c r="K1735" s="12">
        <v>43521</v>
      </c>
      <c r="L1735" s="5">
        <v>0.60833333333333328</v>
      </c>
      <c r="M1735" t="s">
        <v>22</v>
      </c>
      <c r="N1735" s="2">
        <v>413.04</v>
      </c>
      <c r="O1735" s="2">
        <v>20.652000000000001</v>
      </c>
      <c r="P1735" s="3">
        <v>5.8</v>
      </c>
      <c r="Q1735" s="4">
        <f>MONTH(Tabla1[[#This Row],[Fecha]])</f>
        <v>2</v>
      </c>
    </row>
    <row r="1736" spans="1:17" x14ac:dyDescent="0.25">
      <c r="A1736" t="s">
        <v>1740</v>
      </c>
      <c r="B1736" t="s">
        <v>24</v>
      </c>
      <c r="C1736" t="s">
        <v>25</v>
      </c>
      <c r="D1736" t="s">
        <v>19</v>
      </c>
      <c r="E1736" t="s">
        <v>20</v>
      </c>
      <c r="F1736" t="s">
        <v>31</v>
      </c>
      <c r="G1736" s="2">
        <v>12.12</v>
      </c>
      <c r="H1736" s="4">
        <v>10</v>
      </c>
      <c r="I1736" s="2">
        <v>6.06</v>
      </c>
      <c r="J1736" s="2">
        <v>127.26</v>
      </c>
      <c r="K1736" s="12">
        <v>43529</v>
      </c>
      <c r="L1736" s="5">
        <v>0.57222222222222219</v>
      </c>
      <c r="M1736" t="s">
        <v>32</v>
      </c>
      <c r="N1736" s="2">
        <v>121.2</v>
      </c>
      <c r="O1736" s="2">
        <v>6.06</v>
      </c>
      <c r="P1736" s="3">
        <v>8.4</v>
      </c>
      <c r="Q1736" s="4">
        <f>MONTH(Tabla1[[#This Row],[Fecha]])</f>
        <v>3</v>
      </c>
    </row>
    <row r="1737" spans="1:17" x14ac:dyDescent="0.25">
      <c r="A1737" t="s">
        <v>1741</v>
      </c>
      <c r="B1737" t="s">
        <v>17</v>
      </c>
      <c r="C1737" t="s">
        <v>18</v>
      </c>
      <c r="D1737" t="s">
        <v>19</v>
      </c>
      <c r="E1737" t="s">
        <v>30</v>
      </c>
      <c r="F1737" t="s">
        <v>43</v>
      </c>
      <c r="G1737" s="2">
        <v>23.48</v>
      </c>
      <c r="H1737" s="4">
        <v>2</v>
      </c>
      <c r="I1737" s="2">
        <v>2.3480000000000003</v>
      </c>
      <c r="J1737" s="2">
        <v>49.308</v>
      </c>
      <c r="K1737" s="12">
        <v>43538</v>
      </c>
      <c r="L1737" s="5">
        <v>0.47291666666666665</v>
      </c>
      <c r="M1737" t="s">
        <v>32</v>
      </c>
      <c r="N1737" s="2">
        <v>46.96</v>
      </c>
      <c r="O1737" s="2">
        <v>2.3479999999999999</v>
      </c>
      <c r="P1737" s="3">
        <v>7.9</v>
      </c>
      <c r="Q1737" s="4">
        <f>MONTH(Tabla1[[#This Row],[Fecha]])</f>
        <v>3</v>
      </c>
    </row>
    <row r="1738" spans="1:17" x14ac:dyDescent="0.25">
      <c r="A1738" t="s">
        <v>1742</v>
      </c>
      <c r="B1738" t="s">
        <v>24</v>
      </c>
      <c r="C1738" t="s">
        <v>25</v>
      </c>
      <c r="D1738" t="s">
        <v>26</v>
      </c>
      <c r="E1738" t="s">
        <v>20</v>
      </c>
      <c r="F1738" t="s">
        <v>35</v>
      </c>
      <c r="G1738" s="2">
        <v>73.98</v>
      </c>
      <c r="H1738" s="4">
        <v>7</v>
      </c>
      <c r="I1738" s="2">
        <v>25.893000000000001</v>
      </c>
      <c r="J1738" s="2">
        <v>543.75300000000004</v>
      </c>
      <c r="K1738" s="12">
        <v>43526</v>
      </c>
      <c r="L1738" s="5">
        <v>0.6958333333333333</v>
      </c>
      <c r="M1738" t="s">
        <v>22</v>
      </c>
      <c r="N1738" s="2">
        <v>517.86</v>
      </c>
      <c r="O1738" s="2">
        <v>25.893000000000001</v>
      </c>
      <c r="P1738" s="3">
        <v>4.0999999999999996</v>
      </c>
      <c r="Q1738" s="4">
        <f>MONTH(Tabla1[[#This Row],[Fecha]])</f>
        <v>3</v>
      </c>
    </row>
    <row r="1739" spans="1:17" x14ac:dyDescent="0.25">
      <c r="A1739" t="s">
        <v>1743</v>
      </c>
      <c r="B1739" t="s">
        <v>17</v>
      </c>
      <c r="C1739" t="s">
        <v>18</v>
      </c>
      <c r="D1739" t="s">
        <v>26</v>
      </c>
      <c r="E1739" t="s">
        <v>30</v>
      </c>
      <c r="F1739" t="s">
        <v>31</v>
      </c>
      <c r="G1739" s="2">
        <v>18.28</v>
      </c>
      <c r="H1739" s="4">
        <v>1</v>
      </c>
      <c r="I1739" s="2">
        <v>0.91400000000000015</v>
      </c>
      <c r="J1739" s="2">
        <v>19.193999999999999</v>
      </c>
      <c r="K1739" s="12">
        <v>43546</v>
      </c>
      <c r="L1739" s="5">
        <v>0.62847222222222221</v>
      </c>
      <c r="M1739" t="s">
        <v>32</v>
      </c>
      <c r="N1739" s="2">
        <v>18.28</v>
      </c>
      <c r="O1739" s="2">
        <v>0.91400000000000003</v>
      </c>
      <c r="P1739" s="3">
        <v>8.3000000000000007</v>
      </c>
      <c r="Q1739" s="4">
        <f>MONTH(Tabla1[[#This Row],[Fecha]])</f>
        <v>3</v>
      </c>
    </row>
    <row r="1740" spans="1:17" x14ac:dyDescent="0.25">
      <c r="A1740" t="s">
        <v>1744</v>
      </c>
      <c r="B1740" t="s">
        <v>41</v>
      </c>
      <c r="C1740" t="s">
        <v>42</v>
      </c>
      <c r="D1740" t="s">
        <v>26</v>
      </c>
      <c r="E1740" t="s">
        <v>30</v>
      </c>
      <c r="F1740" t="s">
        <v>45</v>
      </c>
      <c r="G1740" s="2">
        <v>17.489999999999998</v>
      </c>
      <c r="H1740" s="4">
        <v>10</v>
      </c>
      <c r="I1740" s="2">
        <v>8.7449999999999992</v>
      </c>
      <c r="J1740" s="2">
        <v>183.64500000000001</v>
      </c>
      <c r="K1740" s="12">
        <v>43518</v>
      </c>
      <c r="L1740" s="5">
        <v>0.77430555555555547</v>
      </c>
      <c r="M1740" t="s">
        <v>22</v>
      </c>
      <c r="N1740" s="2">
        <v>174.9</v>
      </c>
      <c r="O1740" s="2">
        <v>8.7449999999999992</v>
      </c>
      <c r="P1740" s="3">
        <v>6.6</v>
      </c>
      <c r="Q1740" s="4">
        <f>MONTH(Tabla1[[#This Row],[Fecha]])</f>
        <v>2</v>
      </c>
    </row>
    <row r="1741" spans="1:17" x14ac:dyDescent="0.25">
      <c r="A1741" t="s">
        <v>1745</v>
      </c>
      <c r="B1741" t="s">
        <v>17</v>
      </c>
      <c r="C1741" t="s">
        <v>18</v>
      </c>
      <c r="D1741" t="s">
        <v>26</v>
      </c>
      <c r="E1741" t="s">
        <v>30</v>
      </c>
      <c r="F1741" t="s">
        <v>35</v>
      </c>
      <c r="G1741" s="2">
        <v>45.58</v>
      </c>
      <c r="H1741" s="4">
        <v>7</v>
      </c>
      <c r="I1741" s="2">
        <v>15.953000000000001</v>
      </c>
      <c r="J1741" s="2">
        <v>335.01299999999998</v>
      </c>
      <c r="K1741" s="12">
        <v>43478</v>
      </c>
      <c r="L1741" s="5">
        <v>0.41875000000000001</v>
      </c>
      <c r="M1741" t="s">
        <v>28</v>
      </c>
      <c r="N1741" s="2">
        <v>319.06</v>
      </c>
      <c r="O1741" s="2">
        <v>15.952999999999999</v>
      </c>
      <c r="P1741" s="3">
        <v>5</v>
      </c>
      <c r="Q1741" s="4">
        <f>MONTH(Tabla1[[#This Row],[Fecha]])</f>
        <v>1</v>
      </c>
    </row>
    <row r="1742" spans="1:17" x14ac:dyDescent="0.25">
      <c r="A1742" t="s">
        <v>1746</v>
      </c>
      <c r="B1742" t="s">
        <v>17</v>
      </c>
      <c r="C1742" t="s">
        <v>18</v>
      </c>
      <c r="D1742" t="s">
        <v>26</v>
      </c>
      <c r="E1742" t="s">
        <v>30</v>
      </c>
      <c r="F1742" t="s">
        <v>45</v>
      </c>
      <c r="G1742" s="2">
        <v>21.32</v>
      </c>
      <c r="H1742" s="4">
        <v>1</v>
      </c>
      <c r="I1742" s="2">
        <v>1.0660000000000001</v>
      </c>
      <c r="J1742" s="2">
        <v>22.385999999999999</v>
      </c>
      <c r="K1742" s="12">
        <v>43491</v>
      </c>
      <c r="L1742" s="5">
        <v>0.52986111111111112</v>
      </c>
      <c r="M1742" t="s">
        <v>28</v>
      </c>
      <c r="N1742" s="2">
        <v>21.32</v>
      </c>
      <c r="O1742" s="2">
        <v>1.0660000000000001</v>
      </c>
      <c r="P1742" s="3">
        <v>5.9</v>
      </c>
      <c r="Q1742" s="4">
        <f>MONTH(Tabla1[[#This Row],[Fecha]])</f>
        <v>1</v>
      </c>
    </row>
    <row r="1743" spans="1:17" x14ac:dyDescent="0.25">
      <c r="A1743" t="s">
        <v>1747</v>
      </c>
      <c r="B1743" t="s">
        <v>24</v>
      </c>
      <c r="C1743" t="s">
        <v>25</v>
      </c>
      <c r="D1743" t="s">
        <v>19</v>
      </c>
      <c r="E1743" t="s">
        <v>30</v>
      </c>
      <c r="F1743" t="s">
        <v>21</v>
      </c>
      <c r="G1743" s="2">
        <v>68.55</v>
      </c>
      <c r="H1743" s="4">
        <v>4</v>
      </c>
      <c r="I1743" s="2">
        <v>13.71</v>
      </c>
      <c r="J1743" s="2">
        <v>287.91000000000003</v>
      </c>
      <c r="K1743" s="12">
        <v>43511</v>
      </c>
      <c r="L1743" s="5">
        <v>0.84791666666666676</v>
      </c>
      <c r="M1743" t="s">
        <v>32</v>
      </c>
      <c r="N1743" s="2">
        <v>274.2</v>
      </c>
      <c r="O1743" s="2">
        <v>13.71</v>
      </c>
      <c r="P1743" s="3">
        <v>9.1999999999999993</v>
      </c>
      <c r="Q1743" s="4">
        <f>MONTH(Tabla1[[#This Row],[Fecha]])</f>
        <v>2</v>
      </c>
    </row>
    <row r="1744" spans="1:17" x14ac:dyDescent="0.25">
      <c r="A1744" t="s">
        <v>1748</v>
      </c>
      <c r="B1744" t="s">
        <v>24</v>
      </c>
      <c r="C1744" t="s">
        <v>25</v>
      </c>
      <c r="D1744" t="s">
        <v>26</v>
      </c>
      <c r="E1744" t="s">
        <v>20</v>
      </c>
      <c r="F1744" t="s">
        <v>21</v>
      </c>
      <c r="G1744" s="2">
        <v>46.26</v>
      </c>
      <c r="H1744" s="4">
        <v>6</v>
      </c>
      <c r="I1744" s="2">
        <v>13.878</v>
      </c>
      <c r="J1744" s="2">
        <v>291.43799999999999</v>
      </c>
      <c r="K1744" s="12">
        <v>43532</v>
      </c>
      <c r="L1744" s="5">
        <v>0.71597222222222223</v>
      </c>
      <c r="M1744" t="s">
        <v>32</v>
      </c>
      <c r="N1744" s="2">
        <v>277.56</v>
      </c>
      <c r="O1744" s="2">
        <v>13.878</v>
      </c>
      <c r="P1744" s="3">
        <v>9.5</v>
      </c>
      <c r="Q1744" s="4">
        <f>MONTH(Tabla1[[#This Row],[Fecha]])</f>
        <v>3</v>
      </c>
    </row>
    <row r="1745" spans="1:17" x14ac:dyDescent="0.25">
      <c r="A1745" t="s">
        <v>1749</v>
      </c>
      <c r="B1745" t="s">
        <v>41</v>
      </c>
      <c r="C1745" t="s">
        <v>42</v>
      </c>
      <c r="D1745" t="s">
        <v>26</v>
      </c>
      <c r="E1745" t="s">
        <v>30</v>
      </c>
      <c r="F1745" t="s">
        <v>35</v>
      </c>
      <c r="G1745" s="2">
        <v>46.42</v>
      </c>
      <c r="H1745" s="4">
        <v>3</v>
      </c>
      <c r="I1745" s="2">
        <v>6.9630000000000001</v>
      </c>
      <c r="J1745" s="2">
        <v>146.22300000000001</v>
      </c>
      <c r="K1745" s="12">
        <v>43469</v>
      </c>
      <c r="L1745" s="5">
        <v>0.55833333333333335</v>
      </c>
      <c r="M1745" t="s">
        <v>32</v>
      </c>
      <c r="N1745" s="2">
        <v>139.26</v>
      </c>
      <c r="O1745" s="2">
        <v>6.9630000000000001</v>
      </c>
      <c r="P1745" s="3">
        <v>4.4000000000000004</v>
      </c>
      <c r="Q1745" s="4">
        <f>MONTH(Tabla1[[#This Row],[Fecha]])</f>
        <v>1</v>
      </c>
    </row>
    <row r="1746" spans="1:17" x14ac:dyDescent="0.25">
      <c r="A1746" t="s">
        <v>1750</v>
      </c>
      <c r="B1746" t="s">
        <v>17</v>
      </c>
      <c r="C1746" t="s">
        <v>18</v>
      </c>
      <c r="D1746" t="s">
        <v>26</v>
      </c>
      <c r="E1746" t="s">
        <v>20</v>
      </c>
      <c r="F1746" t="s">
        <v>31</v>
      </c>
      <c r="G1746" s="2">
        <v>93.12</v>
      </c>
      <c r="H1746" s="4">
        <v>8</v>
      </c>
      <c r="I1746" s="2">
        <v>37.248000000000005</v>
      </c>
      <c r="J1746" s="2">
        <v>782.20799999999997</v>
      </c>
      <c r="K1746" s="12">
        <v>43503</v>
      </c>
      <c r="L1746" s="5">
        <v>0.42291666666666666</v>
      </c>
      <c r="M1746" t="s">
        <v>28</v>
      </c>
      <c r="N1746" s="2">
        <v>744.96</v>
      </c>
      <c r="O1746" s="2">
        <v>37.247999999999998</v>
      </c>
      <c r="P1746" s="3">
        <v>6.8</v>
      </c>
      <c r="Q1746" s="4">
        <f>MONTH(Tabla1[[#This Row],[Fecha]])</f>
        <v>2</v>
      </c>
    </row>
    <row r="1747" spans="1:17" x14ac:dyDescent="0.25">
      <c r="A1747" t="s">
        <v>1751</v>
      </c>
      <c r="B1747" t="s">
        <v>17</v>
      </c>
      <c r="C1747" t="s">
        <v>18</v>
      </c>
      <c r="D1747" t="s">
        <v>19</v>
      </c>
      <c r="E1747" t="s">
        <v>20</v>
      </c>
      <c r="F1747" t="s">
        <v>43</v>
      </c>
      <c r="G1747" s="2">
        <v>47.63</v>
      </c>
      <c r="H1747" s="4">
        <v>9</v>
      </c>
      <c r="I1747" s="2">
        <v>21.433500000000002</v>
      </c>
      <c r="J1747" s="2">
        <v>450.1035</v>
      </c>
      <c r="K1747" s="12">
        <v>43488</v>
      </c>
      <c r="L1747" s="5">
        <v>0.52430555555555558</v>
      </c>
      <c r="M1747" t="s">
        <v>28</v>
      </c>
      <c r="N1747" s="2">
        <v>428.67</v>
      </c>
      <c r="O1747" s="2">
        <v>21.433499999999999</v>
      </c>
      <c r="P1747" s="3">
        <v>5</v>
      </c>
      <c r="Q1747" s="4">
        <f>MONTH(Tabla1[[#This Row],[Fecha]])</f>
        <v>1</v>
      </c>
    </row>
    <row r="1748" spans="1:17" x14ac:dyDescent="0.25">
      <c r="A1748" t="s">
        <v>1752</v>
      </c>
      <c r="B1748" t="s">
        <v>41</v>
      </c>
      <c r="C1748" t="s">
        <v>42</v>
      </c>
      <c r="D1748" t="s">
        <v>26</v>
      </c>
      <c r="E1748" t="s">
        <v>20</v>
      </c>
      <c r="F1748" t="s">
        <v>45</v>
      </c>
      <c r="G1748" s="2">
        <v>81.37</v>
      </c>
      <c r="H1748" s="4">
        <v>2</v>
      </c>
      <c r="I1748" s="2">
        <v>8.1370000000000005</v>
      </c>
      <c r="J1748" s="2">
        <v>170.87700000000001</v>
      </c>
      <c r="K1748" s="12">
        <v>43491</v>
      </c>
      <c r="L1748" s="5">
        <v>0.81111111111111101</v>
      </c>
      <c r="M1748" t="s">
        <v>28</v>
      </c>
      <c r="N1748" s="2">
        <v>162.74</v>
      </c>
      <c r="O1748" s="2">
        <v>8.1370000000000005</v>
      </c>
      <c r="P1748" s="3">
        <v>6.5</v>
      </c>
      <c r="Q1748" s="4">
        <f>MONTH(Tabla1[[#This Row],[Fecha]])</f>
        <v>1</v>
      </c>
    </row>
    <row r="1749" spans="1:17" x14ac:dyDescent="0.25">
      <c r="A1749" t="s">
        <v>1753</v>
      </c>
      <c r="B1749" t="s">
        <v>41</v>
      </c>
      <c r="C1749" t="s">
        <v>42</v>
      </c>
      <c r="D1749" t="s">
        <v>26</v>
      </c>
      <c r="E1749" t="s">
        <v>20</v>
      </c>
      <c r="F1749" t="s">
        <v>43</v>
      </c>
      <c r="G1749" s="2">
        <v>67.77</v>
      </c>
      <c r="H1749" s="4">
        <v>1</v>
      </c>
      <c r="I1749" s="2">
        <v>3.3885000000000001</v>
      </c>
      <c r="J1749" s="2">
        <v>71.158500000000004</v>
      </c>
      <c r="K1749" s="12">
        <v>43500</v>
      </c>
      <c r="L1749" s="5">
        <v>0.86319444444444438</v>
      </c>
      <c r="M1749" t="s">
        <v>32</v>
      </c>
      <c r="N1749" s="2">
        <v>67.77</v>
      </c>
      <c r="O1749" s="2">
        <v>3.3885000000000001</v>
      </c>
      <c r="P1749" s="3">
        <v>6.5</v>
      </c>
      <c r="Q1749" s="4">
        <f>MONTH(Tabla1[[#This Row],[Fecha]])</f>
        <v>2</v>
      </c>
    </row>
    <row r="1750" spans="1:17" x14ac:dyDescent="0.25">
      <c r="A1750" t="s">
        <v>1754</v>
      </c>
      <c r="B1750" t="s">
        <v>41</v>
      </c>
      <c r="C1750" t="s">
        <v>42</v>
      </c>
      <c r="D1750" t="s">
        <v>19</v>
      </c>
      <c r="E1750" t="s">
        <v>30</v>
      </c>
      <c r="F1750" t="s">
        <v>45</v>
      </c>
      <c r="G1750" s="2">
        <v>32.619999999999997</v>
      </c>
      <c r="H1750" s="4">
        <v>4</v>
      </c>
      <c r="I1750" s="2">
        <v>6.524</v>
      </c>
      <c r="J1750" s="2">
        <v>137.00399999999999</v>
      </c>
      <c r="K1750" s="12">
        <v>43494</v>
      </c>
      <c r="L1750" s="5">
        <v>0.59166666666666667</v>
      </c>
      <c r="M1750" t="s">
        <v>28</v>
      </c>
      <c r="N1750" s="2">
        <v>130.47999999999999</v>
      </c>
      <c r="O1750" s="2">
        <v>6.524</v>
      </c>
      <c r="P1750" s="3">
        <v>9</v>
      </c>
      <c r="Q1750" s="4">
        <f>MONTH(Tabla1[[#This Row],[Fecha]])</f>
        <v>1</v>
      </c>
    </row>
    <row r="1751" spans="1:17" x14ac:dyDescent="0.25">
      <c r="A1751" t="s">
        <v>1755</v>
      </c>
      <c r="B1751" t="s">
        <v>24</v>
      </c>
      <c r="C1751" t="s">
        <v>25</v>
      </c>
      <c r="D1751" t="s">
        <v>26</v>
      </c>
      <c r="E1751" t="s">
        <v>20</v>
      </c>
      <c r="F1751" t="s">
        <v>45</v>
      </c>
      <c r="G1751" s="2">
        <v>76.06</v>
      </c>
      <c r="H1751" s="4">
        <v>3</v>
      </c>
      <c r="I1751" s="2">
        <v>11.409000000000001</v>
      </c>
      <c r="J1751" s="2">
        <v>239.589</v>
      </c>
      <c r="K1751" s="12">
        <v>43470</v>
      </c>
      <c r="L1751" s="5">
        <v>0.85416666666666663</v>
      </c>
      <c r="M1751" t="s">
        <v>32</v>
      </c>
      <c r="N1751" s="2">
        <v>228.18</v>
      </c>
      <c r="O1751" s="2">
        <v>11.409000000000001</v>
      </c>
      <c r="P1751" s="3">
        <v>9.8000000000000007</v>
      </c>
      <c r="Q1751" s="4">
        <f>MONTH(Tabla1[[#This Row],[Fecha]])</f>
        <v>1</v>
      </c>
    </row>
    <row r="1752" spans="1:17" x14ac:dyDescent="0.25">
      <c r="A1752" t="s">
        <v>1756</v>
      </c>
      <c r="B1752" t="s">
        <v>24</v>
      </c>
      <c r="C1752" t="s">
        <v>25</v>
      </c>
      <c r="D1752" t="s">
        <v>19</v>
      </c>
      <c r="E1752" t="s">
        <v>20</v>
      </c>
      <c r="F1752" t="s">
        <v>43</v>
      </c>
      <c r="G1752" s="2">
        <v>87.1</v>
      </c>
      <c r="H1752" s="4">
        <v>10</v>
      </c>
      <c r="I1752" s="2">
        <v>43.550000000000004</v>
      </c>
      <c r="J1752" s="2">
        <v>914.55</v>
      </c>
      <c r="K1752" s="12">
        <v>43508</v>
      </c>
      <c r="L1752" s="5">
        <v>0.61458333333333337</v>
      </c>
      <c r="M1752" t="s">
        <v>32</v>
      </c>
      <c r="N1752" s="2">
        <v>871</v>
      </c>
      <c r="O1752" s="2">
        <v>43.55</v>
      </c>
      <c r="P1752" s="3">
        <v>9.9</v>
      </c>
      <c r="Q1752" s="4">
        <f>MONTH(Tabla1[[#This Row],[Fecha]])</f>
        <v>2</v>
      </c>
    </row>
    <row r="1753" spans="1:17" x14ac:dyDescent="0.25">
      <c r="A1753" t="s">
        <v>1757</v>
      </c>
      <c r="B1753" t="s">
        <v>41</v>
      </c>
      <c r="C1753" t="s">
        <v>42</v>
      </c>
      <c r="D1753" t="s">
        <v>26</v>
      </c>
      <c r="E1753" t="s">
        <v>20</v>
      </c>
      <c r="F1753" t="s">
        <v>21</v>
      </c>
      <c r="G1753" s="2">
        <v>57.22</v>
      </c>
      <c r="H1753" s="4">
        <v>2</v>
      </c>
      <c r="I1753" s="2">
        <v>5.7220000000000004</v>
      </c>
      <c r="J1753" s="2">
        <v>120.16200000000001</v>
      </c>
      <c r="K1753" s="12">
        <v>43477</v>
      </c>
      <c r="L1753" s="5">
        <v>0.71736111111111101</v>
      </c>
      <c r="M1753" t="s">
        <v>22</v>
      </c>
      <c r="N1753" s="2">
        <v>114.44</v>
      </c>
      <c r="O1753" s="2">
        <v>5.7220000000000004</v>
      </c>
      <c r="P1753" s="3">
        <v>8.3000000000000007</v>
      </c>
      <c r="Q1753" s="4">
        <f>MONTH(Tabla1[[#This Row],[Fecha]])</f>
        <v>1</v>
      </c>
    </row>
    <row r="1754" spans="1:17" x14ac:dyDescent="0.25">
      <c r="A1754" t="s">
        <v>1758</v>
      </c>
      <c r="B1754" t="s">
        <v>24</v>
      </c>
      <c r="C1754" t="s">
        <v>25</v>
      </c>
      <c r="D1754" t="s">
        <v>19</v>
      </c>
      <c r="E1754" t="s">
        <v>30</v>
      </c>
      <c r="F1754" t="s">
        <v>43</v>
      </c>
      <c r="G1754" s="2">
        <v>99.37</v>
      </c>
      <c r="H1754" s="4">
        <v>2</v>
      </c>
      <c r="I1754" s="2">
        <v>9.9370000000000012</v>
      </c>
      <c r="J1754" s="2">
        <v>208.67699999999999</v>
      </c>
      <c r="K1754" s="12">
        <v>43510</v>
      </c>
      <c r="L1754" s="5">
        <v>0.7284722222222223</v>
      </c>
      <c r="M1754" t="s">
        <v>28</v>
      </c>
      <c r="N1754" s="2">
        <v>198.74</v>
      </c>
      <c r="O1754" s="2">
        <v>9.9369999999999994</v>
      </c>
      <c r="P1754" s="3">
        <v>5.2</v>
      </c>
      <c r="Q1754" s="4">
        <f>MONTH(Tabla1[[#This Row],[Fecha]])</f>
        <v>2</v>
      </c>
    </row>
    <row r="1755" spans="1:17" x14ac:dyDescent="0.25">
      <c r="A1755" t="s">
        <v>1759</v>
      </c>
      <c r="B1755" t="s">
        <v>17</v>
      </c>
      <c r="C1755" t="s">
        <v>18</v>
      </c>
      <c r="D1755" t="s">
        <v>19</v>
      </c>
      <c r="E1755" t="s">
        <v>30</v>
      </c>
      <c r="F1755" t="s">
        <v>21</v>
      </c>
      <c r="G1755" s="2">
        <v>51.94</v>
      </c>
      <c r="H1755" s="4">
        <v>10</v>
      </c>
      <c r="I1755" s="2">
        <v>25.97</v>
      </c>
      <c r="J1755" s="2">
        <v>545.37</v>
      </c>
      <c r="K1755" s="12">
        <v>43533</v>
      </c>
      <c r="L1755" s="5">
        <v>0.76666666666666661</v>
      </c>
      <c r="M1755" t="s">
        <v>22</v>
      </c>
      <c r="N1755" s="2">
        <v>519.4</v>
      </c>
      <c r="O1755" s="2">
        <v>25.97</v>
      </c>
      <c r="P1755" s="3">
        <v>6.5</v>
      </c>
      <c r="Q1755" s="4">
        <f>MONTH(Tabla1[[#This Row],[Fecha]])</f>
        <v>3</v>
      </c>
    </row>
    <row r="1756" spans="1:17" x14ac:dyDescent="0.25">
      <c r="A1756" t="s">
        <v>1760</v>
      </c>
      <c r="B1756" t="s">
        <v>41</v>
      </c>
      <c r="C1756" t="s">
        <v>42</v>
      </c>
      <c r="D1756" t="s">
        <v>19</v>
      </c>
      <c r="E1756" t="s">
        <v>30</v>
      </c>
      <c r="F1756" t="s">
        <v>21</v>
      </c>
      <c r="G1756" s="2">
        <v>54.86</v>
      </c>
      <c r="H1756" s="4">
        <v>5</v>
      </c>
      <c r="I1756" s="2">
        <v>13.715000000000002</v>
      </c>
      <c r="J1756" s="2">
        <v>288.01499999999999</v>
      </c>
      <c r="K1756" s="12">
        <v>43553</v>
      </c>
      <c r="L1756" s="5">
        <v>0.70000000000000007</v>
      </c>
      <c r="M1756" t="s">
        <v>22</v>
      </c>
      <c r="N1756" s="2">
        <v>274.3</v>
      </c>
      <c r="O1756" s="2">
        <v>13.715</v>
      </c>
      <c r="P1756" s="3">
        <v>9.8000000000000007</v>
      </c>
      <c r="Q1756" s="4">
        <f>MONTH(Tabla1[[#This Row],[Fecha]])</f>
        <v>3</v>
      </c>
    </row>
    <row r="1757" spans="1:17" x14ac:dyDescent="0.25">
      <c r="A1757" t="s">
        <v>1761</v>
      </c>
      <c r="B1757" t="s">
        <v>41</v>
      </c>
      <c r="C1757" t="s">
        <v>42</v>
      </c>
      <c r="D1757" t="s">
        <v>26</v>
      </c>
      <c r="E1757" t="s">
        <v>20</v>
      </c>
      <c r="F1757" t="s">
        <v>27</v>
      </c>
      <c r="G1757" s="2">
        <v>52.79</v>
      </c>
      <c r="H1757" s="4">
        <v>10</v>
      </c>
      <c r="I1757" s="2">
        <v>26.395</v>
      </c>
      <c r="J1757" s="2">
        <v>554.29499999999996</v>
      </c>
      <c r="K1757" s="12">
        <v>43521</v>
      </c>
      <c r="L1757" s="5">
        <v>0.49861111111111112</v>
      </c>
      <c r="M1757" t="s">
        <v>22</v>
      </c>
      <c r="N1757" s="2">
        <v>527.9</v>
      </c>
      <c r="O1757" s="2">
        <v>26.395</v>
      </c>
      <c r="P1757" s="3">
        <v>10</v>
      </c>
      <c r="Q1757" s="4">
        <f>MONTH(Tabla1[[#This Row],[Fecha]])</f>
        <v>2</v>
      </c>
    </row>
    <row r="1758" spans="1:17" x14ac:dyDescent="0.25">
      <c r="A1758" t="s">
        <v>1440</v>
      </c>
      <c r="B1758" t="s">
        <v>24</v>
      </c>
      <c r="C1758" t="s">
        <v>25</v>
      </c>
      <c r="D1758" t="s">
        <v>19</v>
      </c>
      <c r="E1758" t="s">
        <v>20</v>
      </c>
      <c r="F1758" t="s">
        <v>35</v>
      </c>
      <c r="G1758" s="2">
        <v>64.97</v>
      </c>
      <c r="H1758" s="4">
        <v>5</v>
      </c>
      <c r="I1758" s="2">
        <v>16.242500000000003</v>
      </c>
      <c r="J1758" s="2">
        <v>341.09249999999997</v>
      </c>
      <c r="K1758" s="12">
        <v>43504</v>
      </c>
      <c r="L1758" s="5">
        <v>0.53611111111111109</v>
      </c>
      <c r="M1758" t="s">
        <v>32</v>
      </c>
      <c r="N1758" s="2">
        <v>324.85000000000002</v>
      </c>
      <c r="O1758" s="2">
        <v>16.2425</v>
      </c>
      <c r="P1758" s="3">
        <v>6.5</v>
      </c>
      <c r="Q1758" s="4">
        <f>MONTH(Tabla1[[#This Row],[Fecha]])</f>
        <v>2</v>
      </c>
    </row>
    <row r="1759" spans="1:17" x14ac:dyDescent="0.25">
      <c r="A1759" t="s">
        <v>1762</v>
      </c>
      <c r="B1759" t="s">
        <v>17</v>
      </c>
      <c r="C1759" t="s">
        <v>18</v>
      </c>
      <c r="D1759" t="s">
        <v>26</v>
      </c>
      <c r="E1759" t="s">
        <v>30</v>
      </c>
      <c r="F1759" t="s">
        <v>45</v>
      </c>
      <c r="G1759" s="2">
        <v>52.38</v>
      </c>
      <c r="H1759" s="4">
        <v>1</v>
      </c>
      <c r="I1759" s="2">
        <v>2.6190000000000002</v>
      </c>
      <c r="J1759" s="2">
        <v>54.999000000000002</v>
      </c>
      <c r="K1759" s="12">
        <v>43550</v>
      </c>
      <c r="L1759" s="5">
        <v>0.8222222222222223</v>
      </c>
      <c r="M1759" t="s">
        <v>28</v>
      </c>
      <c r="N1759" s="2">
        <v>52.38</v>
      </c>
      <c r="O1759" s="2">
        <v>2.6190000000000002</v>
      </c>
      <c r="P1759" s="3">
        <v>5.8</v>
      </c>
      <c r="Q1759" s="4">
        <f>MONTH(Tabla1[[#This Row],[Fecha]])</f>
        <v>3</v>
      </c>
    </row>
    <row r="1760" spans="1:17" x14ac:dyDescent="0.25">
      <c r="A1760" t="s">
        <v>1763</v>
      </c>
      <c r="B1760" t="s">
        <v>17</v>
      </c>
      <c r="C1760" t="s">
        <v>18</v>
      </c>
      <c r="D1760" t="s">
        <v>26</v>
      </c>
      <c r="E1760" t="s">
        <v>30</v>
      </c>
      <c r="F1760" t="s">
        <v>35</v>
      </c>
      <c r="G1760" s="2">
        <v>25.84</v>
      </c>
      <c r="H1760" s="4">
        <v>3</v>
      </c>
      <c r="I1760" s="2">
        <v>3.8759999999999999</v>
      </c>
      <c r="J1760" s="2">
        <v>81.396000000000001</v>
      </c>
      <c r="K1760" s="12">
        <v>43534</v>
      </c>
      <c r="L1760" s="5">
        <v>0.78819444444444453</v>
      </c>
      <c r="M1760" t="s">
        <v>22</v>
      </c>
      <c r="N1760" s="2">
        <v>77.52</v>
      </c>
      <c r="O1760" s="2">
        <v>3.8759999999999999</v>
      </c>
      <c r="P1760" s="3">
        <v>6.6</v>
      </c>
      <c r="Q1760" s="4">
        <f>MONTH(Tabla1[[#This Row],[Fecha]])</f>
        <v>3</v>
      </c>
    </row>
    <row r="1761" spans="1:17" x14ac:dyDescent="0.25">
      <c r="A1761" t="s">
        <v>1764</v>
      </c>
      <c r="B1761" t="s">
        <v>41</v>
      </c>
      <c r="C1761" t="s">
        <v>42</v>
      </c>
      <c r="D1761" t="s">
        <v>26</v>
      </c>
      <c r="E1761" t="s">
        <v>30</v>
      </c>
      <c r="F1761" t="s">
        <v>35</v>
      </c>
      <c r="G1761" s="2">
        <v>54.45</v>
      </c>
      <c r="H1761" s="4">
        <v>1</v>
      </c>
      <c r="I1761" s="2">
        <v>2.7225000000000001</v>
      </c>
      <c r="J1761" s="2">
        <v>57.172499999999999</v>
      </c>
      <c r="K1761" s="12">
        <v>43522</v>
      </c>
      <c r="L1761" s="5">
        <v>0.80833333333333324</v>
      </c>
      <c r="M1761" t="s">
        <v>22</v>
      </c>
      <c r="N1761" s="2">
        <v>54.45</v>
      </c>
      <c r="O1761" s="2">
        <v>2.7225000000000001</v>
      </c>
      <c r="P1761" s="3">
        <v>7.9</v>
      </c>
      <c r="Q1761" s="4">
        <f>MONTH(Tabla1[[#This Row],[Fecha]])</f>
        <v>2</v>
      </c>
    </row>
    <row r="1762" spans="1:17" x14ac:dyDescent="0.25">
      <c r="A1762" t="s">
        <v>1765</v>
      </c>
      <c r="B1762" t="s">
        <v>41</v>
      </c>
      <c r="C1762" t="s">
        <v>42</v>
      </c>
      <c r="D1762" t="s">
        <v>19</v>
      </c>
      <c r="E1762" t="s">
        <v>30</v>
      </c>
      <c r="F1762" t="s">
        <v>27</v>
      </c>
      <c r="G1762" s="2">
        <v>50.45</v>
      </c>
      <c r="H1762" s="4">
        <v>6</v>
      </c>
      <c r="I1762" s="2">
        <v>15.135000000000003</v>
      </c>
      <c r="J1762" s="2">
        <v>317.83499999999998</v>
      </c>
      <c r="K1762" s="12">
        <v>43502</v>
      </c>
      <c r="L1762" s="5">
        <v>0.63611111111111118</v>
      </c>
      <c r="M1762" t="s">
        <v>32</v>
      </c>
      <c r="N1762" s="2">
        <v>302.7</v>
      </c>
      <c r="O1762" s="2">
        <v>15.135</v>
      </c>
      <c r="P1762" s="3">
        <v>8.9</v>
      </c>
      <c r="Q1762" s="4">
        <f>MONTH(Tabla1[[#This Row],[Fecha]])</f>
        <v>2</v>
      </c>
    </row>
    <row r="1763" spans="1:17" x14ac:dyDescent="0.25">
      <c r="A1763" t="s">
        <v>1766</v>
      </c>
      <c r="B1763" t="s">
        <v>41</v>
      </c>
      <c r="C1763" t="s">
        <v>42</v>
      </c>
      <c r="D1763" t="s">
        <v>19</v>
      </c>
      <c r="E1763" t="s">
        <v>20</v>
      </c>
      <c r="F1763" t="s">
        <v>21</v>
      </c>
      <c r="G1763" s="2">
        <v>72.11</v>
      </c>
      <c r="H1763" s="4">
        <v>9</v>
      </c>
      <c r="I1763" s="2">
        <v>32.4495</v>
      </c>
      <c r="J1763" s="2">
        <v>681.43949999999995</v>
      </c>
      <c r="K1763" s="12">
        <v>43493</v>
      </c>
      <c r="L1763" s="5">
        <v>0.57847222222222217</v>
      </c>
      <c r="M1763" t="s">
        <v>32</v>
      </c>
      <c r="N1763" s="2">
        <v>648.99</v>
      </c>
      <c r="O1763" s="2">
        <v>32.4495</v>
      </c>
      <c r="P1763" s="3">
        <v>7.7</v>
      </c>
      <c r="Q1763" s="4">
        <f>MONTH(Tabla1[[#This Row],[Fecha]])</f>
        <v>1</v>
      </c>
    </row>
    <row r="1764" spans="1:17" x14ac:dyDescent="0.25">
      <c r="A1764" t="s">
        <v>1767</v>
      </c>
      <c r="B1764" t="s">
        <v>17</v>
      </c>
      <c r="C1764" t="s">
        <v>18</v>
      </c>
      <c r="D1764" t="s">
        <v>19</v>
      </c>
      <c r="E1764" t="s">
        <v>30</v>
      </c>
      <c r="F1764" t="s">
        <v>31</v>
      </c>
      <c r="G1764" s="2">
        <v>44.34</v>
      </c>
      <c r="H1764" s="4">
        <v>2</v>
      </c>
      <c r="I1764" s="2">
        <v>4.4340000000000002</v>
      </c>
      <c r="J1764" s="2">
        <v>93.114000000000004</v>
      </c>
      <c r="K1764" s="12">
        <v>43551</v>
      </c>
      <c r="L1764" s="5">
        <v>0.47638888888888892</v>
      </c>
      <c r="M1764" t="s">
        <v>28</v>
      </c>
      <c r="N1764" s="2">
        <v>88.68</v>
      </c>
      <c r="O1764" s="2">
        <v>4.4340000000000002</v>
      </c>
      <c r="P1764" s="3">
        <v>5.8</v>
      </c>
      <c r="Q1764" s="4">
        <f>MONTH(Tabla1[[#This Row],[Fecha]])</f>
        <v>3</v>
      </c>
    </row>
    <row r="1765" spans="1:17" x14ac:dyDescent="0.25">
      <c r="A1765" t="s">
        <v>1768</v>
      </c>
      <c r="B1765" t="s">
        <v>17</v>
      </c>
      <c r="C1765" t="s">
        <v>18</v>
      </c>
      <c r="D1765" t="s">
        <v>26</v>
      </c>
      <c r="E1765" t="s">
        <v>30</v>
      </c>
      <c r="F1765" t="s">
        <v>21</v>
      </c>
      <c r="G1765" s="2">
        <v>25</v>
      </c>
      <c r="H1765" s="4">
        <v>1</v>
      </c>
      <c r="I1765" s="2">
        <v>1.25</v>
      </c>
      <c r="J1765" s="2">
        <v>26.25</v>
      </c>
      <c r="K1765" s="12">
        <v>43527</v>
      </c>
      <c r="L1765" s="5">
        <v>0.63124999999999998</v>
      </c>
      <c r="M1765" t="s">
        <v>22</v>
      </c>
      <c r="N1765" s="2">
        <v>25</v>
      </c>
      <c r="O1765" s="2">
        <v>1.25</v>
      </c>
      <c r="P1765" s="3">
        <v>5.5</v>
      </c>
      <c r="Q1765" s="4">
        <f>MONTH(Tabla1[[#This Row],[Fecha]])</f>
        <v>3</v>
      </c>
    </row>
    <row r="1766" spans="1:17" x14ac:dyDescent="0.25">
      <c r="A1766" t="s">
        <v>1602</v>
      </c>
      <c r="B1766" t="s">
        <v>17</v>
      </c>
      <c r="C1766" t="s">
        <v>18</v>
      </c>
      <c r="D1766" t="s">
        <v>26</v>
      </c>
      <c r="E1766" t="s">
        <v>30</v>
      </c>
      <c r="F1766" t="s">
        <v>43</v>
      </c>
      <c r="G1766" s="2">
        <v>43.25</v>
      </c>
      <c r="H1766" s="4">
        <v>2</v>
      </c>
      <c r="I1766" s="2">
        <v>4.3250000000000002</v>
      </c>
      <c r="J1766" s="2">
        <v>90.825000000000003</v>
      </c>
      <c r="K1766" s="12">
        <v>43544</v>
      </c>
      <c r="L1766" s="5">
        <v>0.66388888888888886</v>
      </c>
      <c r="M1766" t="s">
        <v>28</v>
      </c>
      <c r="N1766" s="2">
        <v>86.5</v>
      </c>
      <c r="O1766" s="2">
        <v>4.3250000000000002</v>
      </c>
      <c r="P1766" s="3">
        <v>6.2</v>
      </c>
      <c r="Q1766" s="4">
        <f>MONTH(Tabla1[[#This Row],[Fecha]])</f>
        <v>3</v>
      </c>
    </row>
    <row r="1767" spans="1:17" x14ac:dyDescent="0.25">
      <c r="A1767" t="s">
        <v>1769</v>
      </c>
      <c r="B1767" t="s">
        <v>41</v>
      </c>
      <c r="C1767" t="s">
        <v>42</v>
      </c>
      <c r="D1767" t="s">
        <v>19</v>
      </c>
      <c r="E1767" t="s">
        <v>20</v>
      </c>
      <c r="F1767" t="s">
        <v>45</v>
      </c>
      <c r="G1767" s="2">
        <v>73.959999999999994</v>
      </c>
      <c r="H1767" s="4">
        <v>1</v>
      </c>
      <c r="I1767" s="2">
        <v>3.698</v>
      </c>
      <c r="J1767" s="2">
        <v>77.658000000000001</v>
      </c>
      <c r="K1767" s="12">
        <v>43470</v>
      </c>
      <c r="L1767" s="5">
        <v>0.48055555555555557</v>
      </c>
      <c r="M1767" t="s">
        <v>32</v>
      </c>
      <c r="N1767" s="2">
        <v>73.959999999999994</v>
      </c>
      <c r="O1767" s="2">
        <v>3.698</v>
      </c>
      <c r="P1767" s="3">
        <v>5</v>
      </c>
      <c r="Q1767" s="4">
        <f>MONTH(Tabla1[[#This Row],[Fecha]])</f>
        <v>1</v>
      </c>
    </row>
    <row r="1768" spans="1:17" x14ac:dyDescent="0.25">
      <c r="A1768" t="s">
        <v>1770</v>
      </c>
      <c r="B1768" t="s">
        <v>41</v>
      </c>
      <c r="C1768" t="s">
        <v>42</v>
      </c>
      <c r="D1768" t="s">
        <v>19</v>
      </c>
      <c r="E1768" t="s">
        <v>20</v>
      </c>
      <c r="F1768" t="s">
        <v>27</v>
      </c>
      <c r="G1768" s="2">
        <v>93.96</v>
      </c>
      <c r="H1768" s="4">
        <v>4</v>
      </c>
      <c r="I1768" s="2">
        <v>18.791999999999998</v>
      </c>
      <c r="J1768" s="2">
        <v>394.63200000000001</v>
      </c>
      <c r="K1768" s="12">
        <v>43533</v>
      </c>
      <c r="L1768" s="5">
        <v>0.75</v>
      </c>
      <c r="M1768" t="s">
        <v>28</v>
      </c>
      <c r="N1768" s="2">
        <v>375.84</v>
      </c>
      <c r="O1768" s="2">
        <v>18.792000000000002</v>
      </c>
      <c r="P1768" s="3">
        <v>9.5</v>
      </c>
      <c r="Q1768" s="4">
        <f>MONTH(Tabla1[[#This Row],[Fecha]])</f>
        <v>3</v>
      </c>
    </row>
    <row r="1769" spans="1:17" x14ac:dyDescent="0.25">
      <c r="A1769" t="s">
        <v>1771</v>
      </c>
      <c r="B1769" t="s">
        <v>17</v>
      </c>
      <c r="C1769" t="s">
        <v>18</v>
      </c>
      <c r="D1769" t="s">
        <v>26</v>
      </c>
      <c r="E1769" t="s">
        <v>20</v>
      </c>
      <c r="F1769" t="s">
        <v>27</v>
      </c>
      <c r="G1769" s="2">
        <v>26.31</v>
      </c>
      <c r="H1769" s="4">
        <v>5</v>
      </c>
      <c r="I1769" s="2">
        <v>6.5774999999999997</v>
      </c>
      <c r="J1769" s="2">
        <v>138.1275</v>
      </c>
      <c r="K1769" s="12">
        <v>43483</v>
      </c>
      <c r="L1769" s="5">
        <v>0.87430555555555556</v>
      </c>
      <c r="M1769" t="s">
        <v>32</v>
      </c>
      <c r="N1769" s="2">
        <v>131.55000000000001</v>
      </c>
      <c r="O1769" s="2">
        <v>6.5774999999999997</v>
      </c>
      <c r="P1769" s="3">
        <v>8.8000000000000007</v>
      </c>
      <c r="Q1769" s="4">
        <f>MONTH(Tabla1[[#This Row],[Fecha]])</f>
        <v>1</v>
      </c>
    </row>
    <row r="1770" spans="1:17" x14ac:dyDescent="0.25">
      <c r="A1770" t="s">
        <v>1772</v>
      </c>
      <c r="B1770" t="s">
        <v>41</v>
      </c>
      <c r="C1770" t="s">
        <v>42</v>
      </c>
      <c r="D1770" t="s">
        <v>26</v>
      </c>
      <c r="E1770" t="s">
        <v>20</v>
      </c>
      <c r="F1770" t="s">
        <v>31</v>
      </c>
      <c r="G1770" s="2">
        <v>11.28</v>
      </c>
      <c r="H1770" s="4">
        <v>9</v>
      </c>
      <c r="I1770" s="2">
        <v>5.0760000000000005</v>
      </c>
      <c r="J1770" s="2">
        <v>106.596</v>
      </c>
      <c r="K1770" s="12">
        <v>43541</v>
      </c>
      <c r="L1770" s="5">
        <v>0.49652777777777773</v>
      </c>
      <c r="M1770" t="s">
        <v>32</v>
      </c>
      <c r="N1770" s="2">
        <v>101.52</v>
      </c>
      <c r="O1770" s="2">
        <v>5.0759999999999996</v>
      </c>
      <c r="P1770" s="3">
        <v>4.3</v>
      </c>
      <c r="Q1770" s="4">
        <f>MONTH(Tabla1[[#This Row],[Fecha]])</f>
        <v>3</v>
      </c>
    </row>
    <row r="1771" spans="1:17" x14ac:dyDescent="0.25">
      <c r="A1771" t="s">
        <v>1773</v>
      </c>
      <c r="B1771" t="s">
        <v>17</v>
      </c>
      <c r="C1771" t="s">
        <v>18</v>
      </c>
      <c r="D1771" t="s">
        <v>26</v>
      </c>
      <c r="E1771" t="s">
        <v>20</v>
      </c>
      <c r="F1771" t="s">
        <v>43</v>
      </c>
      <c r="G1771" s="2">
        <v>71.680000000000007</v>
      </c>
      <c r="H1771" s="4">
        <v>3</v>
      </c>
      <c r="I1771" s="2">
        <v>10.752000000000002</v>
      </c>
      <c r="J1771" s="2">
        <v>225.792</v>
      </c>
      <c r="K1771" s="12">
        <v>43552</v>
      </c>
      <c r="L1771" s="5">
        <v>0.64583333333333337</v>
      </c>
      <c r="M1771" t="s">
        <v>32</v>
      </c>
      <c r="N1771" s="2">
        <v>215.04</v>
      </c>
      <c r="O1771" s="2">
        <v>10.752000000000001</v>
      </c>
      <c r="P1771" s="3">
        <v>9.1999999999999993</v>
      </c>
      <c r="Q1771" s="4">
        <f>MONTH(Tabla1[[#This Row],[Fecha]])</f>
        <v>3</v>
      </c>
    </row>
    <row r="1772" spans="1:17" x14ac:dyDescent="0.25">
      <c r="A1772" t="s">
        <v>1774</v>
      </c>
      <c r="B1772" t="s">
        <v>24</v>
      </c>
      <c r="C1772" t="s">
        <v>25</v>
      </c>
      <c r="D1772" t="s">
        <v>19</v>
      </c>
      <c r="E1772" t="s">
        <v>30</v>
      </c>
      <c r="F1772" t="s">
        <v>21</v>
      </c>
      <c r="G1772" s="2">
        <v>60.47</v>
      </c>
      <c r="H1772" s="4">
        <v>3</v>
      </c>
      <c r="I1772" s="2">
        <v>9.0705000000000009</v>
      </c>
      <c r="J1772" s="2">
        <v>190.48050000000001</v>
      </c>
      <c r="K1772" s="12">
        <v>43479</v>
      </c>
      <c r="L1772" s="5">
        <v>0.4548611111111111</v>
      </c>
      <c r="M1772" t="s">
        <v>32</v>
      </c>
      <c r="N1772" s="2">
        <v>181.41</v>
      </c>
      <c r="O1772" s="2">
        <v>9.0704999999999991</v>
      </c>
      <c r="P1772" s="3">
        <v>5.6</v>
      </c>
      <c r="Q1772" s="4">
        <f>MONTH(Tabla1[[#This Row],[Fecha]])</f>
        <v>1</v>
      </c>
    </row>
    <row r="1773" spans="1:17" x14ac:dyDescent="0.25">
      <c r="A1773" t="s">
        <v>1775</v>
      </c>
      <c r="B1773" t="s">
        <v>17</v>
      </c>
      <c r="C1773" t="s">
        <v>18</v>
      </c>
      <c r="D1773" t="s">
        <v>26</v>
      </c>
      <c r="E1773" t="s">
        <v>30</v>
      </c>
      <c r="F1773" t="s">
        <v>35</v>
      </c>
      <c r="G1773" s="2">
        <v>37.14</v>
      </c>
      <c r="H1773" s="4">
        <v>5</v>
      </c>
      <c r="I1773" s="2">
        <v>9.2850000000000001</v>
      </c>
      <c r="J1773" s="2">
        <v>194.98500000000001</v>
      </c>
      <c r="K1773" s="12">
        <v>43473</v>
      </c>
      <c r="L1773" s="5">
        <v>0.54513888888888895</v>
      </c>
      <c r="M1773" t="s">
        <v>22</v>
      </c>
      <c r="N1773" s="2">
        <v>185.7</v>
      </c>
      <c r="O1773" s="2">
        <v>9.2850000000000001</v>
      </c>
      <c r="P1773" s="3">
        <v>5</v>
      </c>
      <c r="Q1773" s="4">
        <f>MONTH(Tabla1[[#This Row],[Fecha]])</f>
        <v>1</v>
      </c>
    </row>
    <row r="1774" spans="1:17" x14ac:dyDescent="0.25">
      <c r="A1774" t="s">
        <v>1776</v>
      </c>
      <c r="B1774" t="s">
        <v>17</v>
      </c>
      <c r="C1774" t="s">
        <v>18</v>
      </c>
      <c r="D1774" t="s">
        <v>26</v>
      </c>
      <c r="E1774" t="s">
        <v>30</v>
      </c>
      <c r="F1774" t="s">
        <v>35</v>
      </c>
      <c r="G1774" s="2">
        <v>42.47</v>
      </c>
      <c r="H1774" s="4">
        <v>1</v>
      </c>
      <c r="I1774" s="2">
        <v>2.1234999999999999</v>
      </c>
      <c r="J1774" s="2">
        <v>44.593499999999999</v>
      </c>
      <c r="K1774" s="12">
        <v>43467</v>
      </c>
      <c r="L1774" s="5">
        <v>0.70624999999999993</v>
      </c>
      <c r="M1774" t="s">
        <v>28</v>
      </c>
      <c r="N1774" s="2">
        <v>42.47</v>
      </c>
      <c r="O1774" s="2">
        <v>2.1234999999999999</v>
      </c>
      <c r="P1774" s="3">
        <v>5.7</v>
      </c>
      <c r="Q1774" s="4">
        <f>MONTH(Tabla1[[#This Row],[Fecha]])</f>
        <v>1</v>
      </c>
    </row>
    <row r="1775" spans="1:17" x14ac:dyDescent="0.25">
      <c r="A1775" t="s">
        <v>1777</v>
      </c>
      <c r="B1775" t="s">
        <v>24</v>
      </c>
      <c r="C1775" t="s">
        <v>25</v>
      </c>
      <c r="D1775" t="s">
        <v>19</v>
      </c>
      <c r="E1775" t="s">
        <v>30</v>
      </c>
      <c r="F1775" t="s">
        <v>21</v>
      </c>
      <c r="G1775" s="2">
        <v>46.53</v>
      </c>
      <c r="H1775" s="4">
        <v>6</v>
      </c>
      <c r="I1775" s="2">
        <v>13.959000000000001</v>
      </c>
      <c r="J1775" s="2">
        <v>293.13900000000001</v>
      </c>
      <c r="K1775" s="12">
        <v>43527</v>
      </c>
      <c r="L1775" s="5">
        <v>0.45416666666666666</v>
      </c>
      <c r="M1775" t="s">
        <v>32</v>
      </c>
      <c r="N1775" s="2">
        <v>279.18</v>
      </c>
      <c r="O1775" s="2">
        <v>13.959</v>
      </c>
      <c r="P1775" s="3">
        <v>4.3</v>
      </c>
      <c r="Q1775" s="4">
        <f>MONTH(Tabla1[[#This Row],[Fecha]])</f>
        <v>3</v>
      </c>
    </row>
    <row r="1776" spans="1:17" x14ac:dyDescent="0.25">
      <c r="A1776" t="s">
        <v>1778</v>
      </c>
      <c r="B1776" t="s">
        <v>17</v>
      </c>
      <c r="C1776" t="s">
        <v>18</v>
      </c>
      <c r="D1776" t="s">
        <v>26</v>
      </c>
      <c r="E1776" t="s">
        <v>20</v>
      </c>
      <c r="F1776" t="s">
        <v>35</v>
      </c>
      <c r="G1776" s="2">
        <v>32.25</v>
      </c>
      <c r="H1776" s="4">
        <v>5</v>
      </c>
      <c r="I1776" s="2">
        <v>8.0625</v>
      </c>
      <c r="J1776" s="2">
        <v>169.3125</v>
      </c>
      <c r="K1776" s="12">
        <v>43492</v>
      </c>
      <c r="L1776" s="5">
        <v>0.55972222222222223</v>
      </c>
      <c r="M1776" t="s">
        <v>28</v>
      </c>
      <c r="N1776" s="2">
        <v>161.25</v>
      </c>
      <c r="O1776" s="2">
        <v>8.0625</v>
      </c>
      <c r="P1776" s="3">
        <v>9</v>
      </c>
      <c r="Q1776" s="4">
        <f>MONTH(Tabla1[[#This Row],[Fecha]])</f>
        <v>1</v>
      </c>
    </row>
    <row r="1777" spans="1:17" x14ac:dyDescent="0.25">
      <c r="A1777" t="s">
        <v>1231</v>
      </c>
      <c r="B1777" t="s">
        <v>24</v>
      </c>
      <c r="C1777" t="s">
        <v>25</v>
      </c>
      <c r="D1777" t="s">
        <v>19</v>
      </c>
      <c r="E1777" t="s">
        <v>30</v>
      </c>
      <c r="F1777" t="s">
        <v>45</v>
      </c>
      <c r="G1777" s="2">
        <v>48.71</v>
      </c>
      <c r="H1777" s="4">
        <v>1</v>
      </c>
      <c r="I1777" s="2">
        <v>2.4355000000000002</v>
      </c>
      <c r="J1777" s="2">
        <v>51.145499999999998</v>
      </c>
      <c r="K1777" s="12">
        <v>43550</v>
      </c>
      <c r="L1777" s="5">
        <v>0.80555555555555547</v>
      </c>
      <c r="M1777" t="s">
        <v>28</v>
      </c>
      <c r="N1777" s="2">
        <v>48.71</v>
      </c>
      <c r="O1777" s="2">
        <v>2.4355000000000002</v>
      </c>
      <c r="P1777" s="3">
        <v>4.0999999999999996</v>
      </c>
      <c r="Q1777" s="4">
        <f>MONTH(Tabla1[[#This Row],[Fecha]])</f>
        <v>3</v>
      </c>
    </row>
    <row r="1778" spans="1:17" x14ac:dyDescent="0.25">
      <c r="A1778" t="s">
        <v>1779</v>
      </c>
      <c r="B1778" t="s">
        <v>24</v>
      </c>
      <c r="C1778" t="s">
        <v>25</v>
      </c>
      <c r="D1778" t="s">
        <v>26</v>
      </c>
      <c r="E1778" t="s">
        <v>20</v>
      </c>
      <c r="F1778" t="s">
        <v>21</v>
      </c>
      <c r="G1778" s="2">
        <v>54.92</v>
      </c>
      <c r="H1778" s="4">
        <v>8</v>
      </c>
      <c r="I1778" s="2">
        <v>21.968000000000004</v>
      </c>
      <c r="J1778" s="2">
        <v>461.32799999999997</v>
      </c>
      <c r="K1778" s="12">
        <v>43547</v>
      </c>
      <c r="L1778" s="5">
        <v>0.55833333333333335</v>
      </c>
      <c r="M1778" t="s">
        <v>22</v>
      </c>
      <c r="N1778" s="2">
        <v>439.36</v>
      </c>
      <c r="O1778" s="2">
        <v>21.968</v>
      </c>
      <c r="P1778" s="3">
        <v>7.6</v>
      </c>
      <c r="Q1778" s="4">
        <f>MONTH(Tabla1[[#This Row],[Fecha]])</f>
        <v>3</v>
      </c>
    </row>
    <row r="1779" spans="1:17" x14ac:dyDescent="0.25">
      <c r="A1779" t="s">
        <v>1780</v>
      </c>
      <c r="B1779" t="s">
        <v>41</v>
      </c>
      <c r="C1779" t="s">
        <v>42</v>
      </c>
      <c r="D1779" t="s">
        <v>19</v>
      </c>
      <c r="E1779" t="s">
        <v>30</v>
      </c>
      <c r="F1779" t="s">
        <v>43</v>
      </c>
      <c r="G1779" s="2">
        <v>57.74</v>
      </c>
      <c r="H1779" s="4">
        <v>3</v>
      </c>
      <c r="I1779" s="2">
        <v>8.6609999999999996</v>
      </c>
      <c r="J1779" s="2">
        <v>181.881</v>
      </c>
      <c r="K1779" s="12">
        <v>43516</v>
      </c>
      <c r="L1779" s="5">
        <v>0.54583333333333328</v>
      </c>
      <c r="M1779" t="s">
        <v>22</v>
      </c>
      <c r="N1779" s="2">
        <v>173.22</v>
      </c>
      <c r="O1779" s="2">
        <v>8.6609999999999996</v>
      </c>
      <c r="P1779" s="3">
        <v>7.7</v>
      </c>
      <c r="Q1779" s="4">
        <f>MONTH(Tabla1[[#This Row],[Fecha]])</f>
        <v>2</v>
      </c>
    </row>
    <row r="1780" spans="1:17" x14ac:dyDescent="0.25">
      <c r="A1780" t="s">
        <v>1781</v>
      </c>
      <c r="B1780" t="s">
        <v>17</v>
      </c>
      <c r="C1780" t="s">
        <v>18</v>
      </c>
      <c r="D1780" t="s">
        <v>19</v>
      </c>
      <c r="E1780" t="s">
        <v>30</v>
      </c>
      <c r="F1780" t="s">
        <v>31</v>
      </c>
      <c r="G1780" s="2">
        <v>19.36</v>
      </c>
      <c r="H1780" s="4">
        <v>9</v>
      </c>
      <c r="I1780" s="2">
        <v>8.7120000000000015</v>
      </c>
      <c r="J1780" s="2">
        <v>182.952</v>
      </c>
      <c r="K1780" s="12">
        <v>43483</v>
      </c>
      <c r="L1780" s="5">
        <v>0.77986111111111101</v>
      </c>
      <c r="M1780" t="s">
        <v>22</v>
      </c>
      <c r="N1780" s="2">
        <v>174.24</v>
      </c>
      <c r="O1780" s="2">
        <v>8.7119999999999997</v>
      </c>
      <c r="P1780" s="3">
        <v>8.6999999999999993</v>
      </c>
      <c r="Q1780" s="4">
        <f>MONTH(Tabla1[[#This Row],[Fecha]])</f>
        <v>1</v>
      </c>
    </row>
    <row r="1781" spans="1:17" x14ac:dyDescent="0.25">
      <c r="A1781" t="s">
        <v>1782</v>
      </c>
      <c r="B1781" t="s">
        <v>24</v>
      </c>
      <c r="C1781" t="s">
        <v>25</v>
      </c>
      <c r="D1781" t="s">
        <v>19</v>
      </c>
      <c r="E1781" t="s">
        <v>30</v>
      </c>
      <c r="F1781" t="s">
        <v>43</v>
      </c>
      <c r="G1781" s="2">
        <v>17.440000000000001</v>
      </c>
      <c r="H1781" s="4">
        <v>5</v>
      </c>
      <c r="I1781" s="2">
        <v>4.3600000000000003</v>
      </c>
      <c r="J1781" s="2">
        <v>91.56</v>
      </c>
      <c r="K1781" s="12">
        <v>43480</v>
      </c>
      <c r="L1781" s="5">
        <v>0.80902777777777779</v>
      </c>
      <c r="M1781" t="s">
        <v>28</v>
      </c>
      <c r="N1781" s="2">
        <v>87.2</v>
      </c>
      <c r="O1781" s="2">
        <v>4.3600000000000003</v>
      </c>
      <c r="P1781" s="3">
        <v>8.1</v>
      </c>
      <c r="Q1781" s="4">
        <f>MONTH(Tabla1[[#This Row],[Fecha]])</f>
        <v>1</v>
      </c>
    </row>
    <row r="1782" spans="1:17" x14ac:dyDescent="0.25">
      <c r="A1782" t="s">
        <v>1783</v>
      </c>
      <c r="B1782" t="s">
        <v>41</v>
      </c>
      <c r="C1782" t="s">
        <v>42</v>
      </c>
      <c r="D1782" t="s">
        <v>19</v>
      </c>
      <c r="E1782" t="s">
        <v>30</v>
      </c>
      <c r="F1782" t="s">
        <v>21</v>
      </c>
      <c r="G1782" s="2">
        <v>64.36</v>
      </c>
      <c r="H1782" s="4">
        <v>9</v>
      </c>
      <c r="I1782" s="2">
        <v>28.962000000000003</v>
      </c>
      <c r="J1782" s="2">
        <v>608.202</v>
      </c>
      <c r="K1782" s="12">
        <v>43536</v>
      </c>
      <c r="L1782" s="5">
        <v>0.50624999999999998</v>
      </c>
      <c r="M1782" t="s">
        <v>32</v>
      </c>
      <c r="N1782" s="2">
        <v>579.24</v>
      </c>
      <c r="O1782" s="2">
        <v>28.962</v>
      </c>
      <c r="P1782" s="3">
        <v>8.6</v>
      </c>
      <c r="Q1782" s="4">
        <f>MONTH(Tabla1[[#This Row],[Fecha]])</f>
        <v>3</v>
      </c>
    </row>
    <row r="1783" spans="1:17" x14ac:dyDescent="0.25">
      <c r="A1783" t="s">
        <v>1784</v>
      </c>
      <c r="B1783" t="s">
        <v>41</v>
      </c>
      <c r="C1783" t="s">
        <v>42</v>
      </c>
      <c r="D1783" t="s">
        <v>26</v>
      </c>
      <c r="E1783" t="s">
        <v>20</v>
      </c>
      <c r="F1783" t="s">
        <v>35</v>
      </c>
      <c r="G1783" s="2">
        <v>90.28</v>
      </c>
      <c r="H1783" s="4">
        <v>9</v>
      </c>
      <c r="I1783" s="2">
        <v>40.626000000000005</v>
      </c>
      <c r="J1783" s="2">
        <v>853.14599999999996</v>
      </c>
      <c r="K1783" s="12">
        <v>43504</v>
      </c>
      <c r="L1783" s="5">
        <v>0.46875</v>
      </c>
      <c r="M1783" t="s">
        <v>22</v>
      </c>
      <c r="N1783" s="2">
        <v>812.52</v>
      </c>
      <c r="O1783" s="2">
        <v>40.625999999999998</v>
      </c>
      <c r="P1783" s="3">
        <v>7.2</v>
      </c>
      <c r="Q1783" s="4">
        <f>MONTH(Tabla1[[#This Row],[Fecha]])</f>
        <v>2</v>
      </c>
    </row>
    <row r="1784" spans="1:17" x14ac:dyDescent="0.25">
      <c r="A1784" t="s">
        <v>1785</v>
      </c>
      <c r="B1784" t="s">
        <v>17</v>
      </c>
      <c r="C1784" t="s">
        <v>18</v>
      </c>
      <c r="D1784" t="s">
        <v>26</v>
      </c>
      <c r="E1784" t="s">
        <v>20</v>
      </c>
      <c r="F1784" t="s">
        <v>45</v>
      </c>
      <c r="G1784" s="2">
        <v>12.09</v>
      </c>
      <c r="H1784" s="4">
        <v>1</v>
      </c>
      <c r="I1784" s="2">
        <v>0.60450000000000004</v>
      </c>
      <c r="J1784" s="2">
        <v>12.6945</v>
      </c>
      <c r="K1784" s="12">
        <v>43491</v>
      </c>
      <c r="L1784" s="5">
        <v>0.7631944444444444</v>
      </c>
      <c r="M1784" t="s">
        <v>32</v>
      </c>
      <c r="N1784" s="2">
        <v>12.09</v>
      </c>
      <c r="O1784" s="2">
        <v>0.60450000000000004</v>
      </c>
      <c r="P1784" s="3">
        <v>8.1999999999999993</v>
      </c>
      <c r="Q1784" s="4">
        <f>MONTH(Tabla1[[#This Row],[Fecha]])</f>
        <v>1</v>
      </c>
    </row>
    <row r="1785" spans="1:17" x14ac:dyDescent="0.25">
      <c r="A1785" t="s">
        <v>1786</v>
      </c>
      <c r="B1785" t="s">
        <v>17</v>
      </c>
      <c r="C1785" t="s">
        <v>18</v>
      </c>
      <c r="D1785" t="s">
        <v>26</v>
      </c>
      <c r="E1785" t="s">
        <v>20</v>
      </c>
      <c r="F1785" t="s">
        <v>27</v>
      </c>
      <c r="G1785" s="2">
        <v>66.06</v>
      </c>
      <c r="H1785" s="4">
        <v>6</v>
      </c>
      <c r="I1785" s="2">
        <v>19.818000000000001</v>
      </c>
      <c r="J1785" s="2">
        <v>416.178</v>
      </c>
      <c r="K1785" s="12">
        <v>43488</v>
      </c>
      <c r="L1785" s="5">
        <v>0.43611111111111112</v>
      </c>
      <c r="M1785" t="s">
        <v>28</v>
      </c>
      <c r="N1785" s="2">
        <v>396.36</v>
      </c>
      <c r="O1785" s="2">
        <v>19.818000000000001</v>
      </c>
      <c r="P1785" s="3">
        <v>7.3</v>
      </c>
      <c r="Q1785" s="4">
        <f>MONTH(Tabla1[[#This Row],[Fecha]])</f>
        <v>1</v>
      </c>
    </row>
    <row r="1786" spans="1:17" x14ac:dyDescent="0.25">
      <c r="A1786" t="s">
        <v>1787</v>
      </c>
      <c r="B1786" t="s">
        <v>24</v>
      </c>
      <c r="C1786" t="s">
        <v>25</v>
      </c>
      <c r="D1786" t="s">
        <v>26</v>
      </c>
      <c r="E1786" t="s">
        <v>20</v>
      </c>
      <c r="F1786" t="s">
        <v>45</v>
      </c>
      <c r="G1786" s="2">
        <v>23.82</v>
      </c>
      <c r="H1786" s="4">
        <v>5</v>
      </c>
      <c r="I1786" s="2">
        <v>5.9550000000000001</v>
      </c>
      <c r="J1786" s="2">
        <v>125.05500000000001</v>
      </c>
      <c r="K1786" s="12">
        <v>43493</v>
      </c>
      <c r="L1786" s="5">
        <v>0.80833333333333324</v>
      </c>
      <c r="M1786" t="s">
        <v>22</v>
      </c>
      <c r="N1786" s="2">
        <v>119.1</v>
      </c>
      <c r="O1786" s="2">
        <v>5.9550000000000001</v>
      </c>
      <c r="P1786" s="3">
        <v>5.4</v>
      </c>
      <c r="Q1786" s="4">
        <f>MONTH(Tabla1[[#This Row],[Fecha]])</f>
        <v>1</v>
      </c>
    </row>
    <row r="1787" spans="1:17" x14ac:dyDescent="0.25">
      <c r="A1787" t="s">
        <v>1788</v>
      </c>
      <c r="B1787" t="s">
        <v>24</v>
      </c>
      <c r="C1787" t="s">
        <v>25</v>
      </c>
      <c r="D1787" t="s">
        <v>26</v>
      </c>
      <c r="E1787" t="s">
        <v>30</v>
      </c>
      <c r="F1787" t="s">
        <v>27</v>
      </c>
      <c r="G1787" s="2">
        <v>85.39</v>
      </c>
      <c r="H1787" s="4">
        <v>7</v>
      </c>
      <c r="I1787" s="2">
        <v>29.886500000000002</v>
      </c>
      <c r="J1787" s="2">
        <v>627.61649999999997</v>
      </c>
      <c r="K1787" s="12">
        <v>43549</v>
      </c>
      <c r="L1787" s="5">
        <v>0.77083333333333337</v>
      </c>
      <c r="M1787" t="s">
        <v>22</v>
      </c>
      <c r="N1787" s="2">
        <v>597.73</v>
      </c>
      <c r="O1787" s="2">
        <v>29.886500000000002</v>
      </c>
      <c r="P1787" s="3">
        <v>4.0999999999999996</v>
      </c>
      <c r="Q1787" s="4">
        <f>MONTH(Tabla1[[#This Row],[Fecha]])</f>
        <v>3</v>
      </c>
    </row>
    <row r="1788" spans="1:17" x14ac:dyDescent="0.25">
      <c r="A1788" t="s">
        <v>1789</v>
      </c>
      <c r="B1788" t="s">
        <v>24</v>
      </c>
      <c r="C1788" t="s">
        <v>25</v>
      </c>
      <c r="D1788" t="s">
        <v>26</v>
      </c>
      <c r="E1788" t="s">
        <v>30</v>
      </c>
      <c r="F1788" t="s">
        <v>31</v>
      </c>
      <c r="G1788" s="2">
        <v>46.22</v>
      </c>
      <c r="H1788" s="4">
        <v>4</v>
      </c>
      <c r="I1788" s="2">
        <v>9.2439999999999998</v>
      </c>
      <c r="J1788" s="2">
        <v>194.124</v>
      </c>
      <c r="K1788" s="12">
        <v>43536</v>
      </c>
      <c r="L1788" s="5">
        <v>0.83611111111111114</v>
      </c>
      <c r="M1788" t="s">
        <v>32</v>
      </c>
      <c r="N1788" s="2">
        <v>184.88</v>
      </c>
      <c r="O1788" s="2">
        <v>9.2439999999999998</v>
      </c>
      <c r="P1788" s="3">
        <v>6.2</v>
      </c>
      <c r="Q1788" s="4">
        <f>MONTH(Tabla1[[#This Row],[Fecha]])</f>
        <v>3</v>
      </c>
    </row>
    <row r="1789" spans="1:17" x14ac:dyDescent="0.25">
      <c r="A1789" t="s">
        <v>1790</v>
      </c>
      <c r="B1789" t="s">
        <v>41</v>
      </c>
      <c r="C1789" t="s">
        <v>42</v>
      </c>
      <c r="D1789" t="s">
        <v>26</v>
      </c>
      <c r="E1789" t="s">
        <v>20</v>
      </c>
      <c r="F1789" t="s">
        <v>21</v>
      </c>
      <c r="G1789" s="2">
        <v>14.76</v>
      </c>
      <c r="H1789" s="4">
        <v>2</v>
      </c>
      <c r="I1789" s="2">
        <v>1.476</v>
      </c>
      <c r="J1789" s="2">
        <v>30.995999999999999</v>
      </c>
      <c r="K1789" s="12">
        <v>43514</v>
      </c>
      <c r="L1789" s="5">
        <v>0.61249999999999993</v>
      </c>
      <c r="M1789" t="s">
        <v>22</v>
      </c>
      <c r="N1789" s="2">
        <v>29.52</v>
      </c>
      <c r="O1789" s="2">
        <v>1.476</v>
      </c>
      <c r="P1789" s="3">
        <v>4.3</v>
      </c>
      <c r="Q1789" s="4">
        <f>MONTH(Tabla1[[#This Row],[Fecha]])</f>
        <v>2</v>
      </c>
    </row>
    <row r="1790" spans="1:17" x14ac:dyDescent="0.25">
      <c r="A1790" t="s">
        <v>1791</v>
      </c>
      <c r="B1790" t="s">
        <v>24</v>
      </c>
      <c r="C1790" t="s">
        <v>25</v>
      </c>
      <c r="D1790" t="s">
        <v>19</v>
      </c>
      <c r="E1790" t="s">
        <v>30</v>
      </c>
      <c r="F1790" t="s">
        <v>27</v>
      </c>
      <c r="G1790" s="2">
        <v>86.04</v>
      </c>
      <c r="H1790" s="4">
        <v>5</v>
      </c>
      <c r="I1790" s="2">
        <v>21.510000000000005</v>
      </c>
      <c r="J1790" s="2">
        <v>451.71</v>
      </c>
      <c r="K1790" s="12">
        <v>43521</v>
      </c>
      <c r="L1790" s="5">
        <v>0.47500000000000003</v>
      </c>
      <c r="M1790" t="s">
        <v>22</v>
      </c>
      <c r="N1790" s="2">
        <v>430.2</v>
      </c>
      <c r="O1790" s="2">
        <v>21.51</v>
      </c>
      <c r="P1790" s="3">
        <v>4.8</v>
      </c>
      <c r="Q1790" s="4">
        <f>MONTH(Tabla1[[#This Row],[Fecha]])</f>
        <v>2</v>
      </c>
    </row>
    <row r="1791" spans="1:17" x14ac:dyDescent="0.25">
      <c r="A1791" t="s">
        <v>1792</v>
      </c>
      <c r="B1791" t="s">
        <v>17</v>
      </c>
      <c r="C1791" t="s">
        <v>18</v>
      </c>
      <c r="D1791" t="s">
        <v>19</v>
      </c>
      <c r="E1791" t="s">
        <v>30</v>
      </c>
      <c r="F1791" t="s">
        <v>31</v>
      </c>
      <c r="G1791" s="2">
        <v>72.78</v>
      </c>
      <c r="H1791" s="4">
        <v>10</v>
      </c>
      <c r="I1791" s="2">
        <v>36.39</v>
      </c>
      <c r="J1791" s="2">
        <v>764.19</v>
      </c>
      <c r="K1791" s="12">
        <v>43499</v>
      </c>
      <c r="L1791" s="5">
        <v>0.72499999999999998</v>
      </c>
      <c r="M1791" t="s">
        <v>28</v>
      </c>
      <c r="N1791" s="2">
        <v>727.8</v>
      </c>
      <c r="O1791" s="2">
        <v>36.39</v>
      </c>
      <c r="P1791" s="3">
        <v>7.3</v>
      </c>
      <c r="Q1791" s="4">
        <f>MONTH(Tabla1[[#This Row],[Fecha]])</f>
        <v>2</v>
      </c>
    </row>
    <row r="1792" spans="1:17" x14ac:dyDescent="0.25">
      <c r="A1792" t="s">
        <v>1793</v>
      </c>
      <c r="B1792" t="s">
        <v>41</v>
      </c>
      <c r="C1792" t="s">
        <v>42</v>
      </c>
      <c r="D1792" t="s">
        <v>26</v>
      </c>
      <c r="E1792" t="s">
        <v>30</v>
      </c>
      <c r="F1792" t="s">
        <v>35</v>
      </c>
      <c r="G1792" s="2">
        <v>46.42</v>
      </c>
      <c r="H1792" s="4">
        <v>3</v>
      </c>
      <c r="I1792" s="2">
        <v>6.9630000000000001</v>
      </c>
      <c r="J1792" s="2">
        <v>146.22300000000001</v>
      </c>
      <c r="K1792" s="12">
        <v>43469</v>
      </c>
      <c r="L1792" s="5">
        <v>0.55833333333333335</v>
      </c>
      <c r="M1792" t="s">
        <v>32</v>
      </c>
      <c r="N1792" s="2">
        <v>139.26</v>
      </c>
      <c r="O1792" s="2">
        <v>6.9630000000000001</v>
      </c>
      <c r="P1792" s="3">
        <v>4.4000000000000004</v>
      </c>
      <c r="Q1792" s="4">
        <f>MONTH(Tabla1[[#This Row],[Fecha]])</f>
        <v>1</v>
      </c>
    </row>
    <row r="1793" spans="1:17" x14ac:dyDescent="0.25">
      <c r="A1793" t="s">
        <v>1794</v>
      </c>
      <c r="B1793" t="s">
        <v>24</v>
      </c>
      <c r="C1793" t="s">
        <v>25</v>
      </c>
      <c r="D1793" t="s">
        <v>26</v>
      </c>
      <c r="E1793" t="s">
        <v>20</v>
      </c>
      <c r="F1793" t="s">
        <v>21</v>
      </c>
      <c r="G1793" s="2">
        <v>78.89</v>
      </c>
      <c r="H1793" s="4">
        <v>7</v>
      </c>
      <c r="I1793" s="2">
        <v>27.611500000000003</v>
      </c>
      <c r="J1793" s="2">
        <v>579.8415</v>
      </c>
      <c r="K1793" s="12">
        <v>43470</v>
      </c>
      <c r="L1793" s="5">
        <v>0.82500000000000007</v>
      </c>
      <c r="M1793" t="s">
        <v>22</v>
      </c>
      <c r="N1793" s="2">
        <v>552.23</v>
      </c>
      <c r="O1793" s="2">
        <v>27.611499999999999</v>
      </c>
      <c r="P1793" s="3">
        <v>7.5</v>
      </c>
      <c r="Q1793" s="4">
        <f>MONTH(Tabla1[[#This Row],[Fecha]])</f>
        <v>1</v>
      </c>
    </row>
    <row r="1794" spans="1:17" x14ac:dyDescent="0.25">
      <c r="A1794" t="s">
        <v>1444</v>
      </c>
      <c r="B1794" t="s">
        <v>17</v>
      </c>
      <c r="C1794" t="s">
        <v>18</v>
      </c>
      <c r="D1794" t="s">
        <v>26</v>
      </c>
      <c r="E1794" t="s">
        <v>30</v>
      </c>
      <c r="F1794" t="s">
        <v>35</v>
      </c>
      <c r="G1794" s="2">
        <v>86.31</v>
      </c>
      <c r="H1794" s="4">
        <v>7</v>
      </c>
      <c r="I1794" s="2">
        <v>30.208500000000004</v>
      </c>
      <c r="J1794" s="2">
        <v>634.37850000000003</v>
      </c>
      <c r="K1794" s="12">
        <v>43504</v>
      </c>
      <c r="L1794" s="5">
        <v>0.44236111111111115</v>
      </c>
      <c r="M1794" t="s">
        <v>22</v>
      </c>
      <c r="N1794" s="2">
        <v>604.16999999999996</v>
      </c>
      <c r="O1794" s="2">
        <v>30.208500000000001</v>
      </c>
      <c r="P1794" s="3">
        <v>5.3</v>
      </c>
      <c r="Q1794" s="4">
        <f>MONTH(Tabla1[[#This Row],[Fecha]])</f>
        <v>2</v>
      </c>
    </row>
    <row r="1795" spans="1:17" x14ac:dyDescent="0.25">
      <c r="A1795" t="s">
        <v>1795</v>
      </c>
      <c r="B1795" t="s">
        <v>17</v>
      </c>
      <c r="C1795" t="s">
        <v>18</v>
      </c>
      <c r="D1795" t="s">
        <v>19</v>
      </c>
      <c r="E1795" t="s">
        <v>30</v>
      </c>
      <c r="F1795" t="s">
        <v>27</v>
      </c>
      <c r="G1795" s="2">
        <v>19.32</v>
      </c>
      <c r="H1795" s="4">
        <v>7</v>
      </c>
      <c r="I1795" s="2">
        <v>6.7620000000000005</v>
      </c>
      <c r="J1795" s="2">
        <v>142.00200000000001</v>
      </c>
      <c r="K1795" s="12">
        <v>43549</v>
      </c>
      <c r="L1795" s="5">
        <v>0.78541666666666676</v>
      </c>
      <c r="M1795" t="s">
        <v>28</v>
      </c>
      <c r="N1795" s="2">
        <v>135.24</v>
      </c>
      <c r="O1795" s="2">
        <v>6.7619999999999996</v>
      </c>
      <c r="P1795" s="3">
        <v>6.9</v>
      </c>
      <c r="Q1795" s="4">
        <f>MONTH(Tabla1[[#This Row],[Fecha]])</f>
        <v>3</v>
      </c>
    </row>
    <row r="1796" spans="1:17" x14ac:dyDescent="0.25">
      <c r="A1796" t="s">
        <v>1680</v>
      </c>
      <c r="B1796" t="s">
        <v>17</v>
      </c>
      <c r="C1796" t="s">
        <v>18</v>
      </c>
      <c r="D1796" t="s">
        <v>19</v>
      </c>
      <c r="E1796" t="s">
        <v>30</v>
      </c>
      <c r="F1796" t="s">
        <v>45</v>
      </c>
      <c r="G1796" s="2">
        <v>41.28</v>
      </c>
      <c r="H1796" s="4">
        <v>3</v>
      </c>
      <c r="I1796" s="2">
        <v>6.1920000000000002</v>
      </c>
      <c r="J1796" s="2">
        <v>130.03200000000001</v>
      </c>
      <c r="K1796" s="12">
        <v>43550</v>
      </c>
      <c r="L1796" s="5">
        <v>0.77569444444444446</v>
      </c>
      <c r="M1796" t="s">
        <v>32</v>
      </c>
      <c r="N1796" s="2">
        <v>123.84</v>
      </c>
      <c r="O1796" s="2">
        <v>6.1920000000000002</v>
      </c>
      <c r="P1796" s="3">
        <v>8.5</v>
      </c>
      <c r="Q1796" s="4">
        <f>MONTH(Tabla1[[#This Row],[Fecha]])</f>
        <v>3</v>
      </c>
    </row>
    <row r="1797" spans="1:17" x14ac:dyDescent="0.25">
      <c r="A1797" t="s">
        <v>1796</v>
      </c>
      <c r="B1797" t="s">
        <v>24</v>
      </c>
      <c r="C1797" t="s">
        <v>25</v>
      </c>
      <c r="D1797" t="s">
        <v>19</v>
      </c>
      <c r="E1797" t="s">
        <v>20</v>
      </c>
      <c r="F1797" t="s">
        <v>31</v>
      </c>
      <c r="G1797" s="2">
        <v>83.17</v>
      </c>
      <c r="H1797" s="4">
        <v>6</v>
      </c>
      <c r="I1797" s="2">
        <v>24.951000000000001</v>
      </c>
      <c r="J1797" s="2">
        <v>523.971</v>
      </c>
      <c r="K1797" s="12">
        <v>43544</v>
      </c>
      <c r="L1797" s="5">
        <v>0.47430555555555554</v>
      </c>
      <c r="M1797" t="s">
        <v>28</v>
      </c>
      <c r="N1797" s="2">
        <v>499.02</v>
      </c>
      <c r="O1797" s="2">
        <v>24.951000000000001</v>
      </c>
      <c r="P1797" s="3">
        <v>7.3</v>
      </c>
      <c r="Q1797" s="4">
        <f>MONTH(Tabla1[[#This Row],[Fecha]])</f>
        <v>3</v>
      </c>
    </row>
    <row r="1798" spans="1:17" x14ac:dyDescent="0.25">
      <c r="A1798" t="s">
        <v>1211</v>
      </c>
      <c r="B1798" t="s">
        <v>17</v>
      </c>
      <c r="C1798" t="s">
        <v>18</v>
      </c>
      <c r="D1798" t="s">
        <v>26</v>
      </c>
      <c r="E1798" t="s">
        <v>30</v>
      </c>
      <c r="F1798" t="s">
        <v>27</v>
      </c>
      <c r="G1798" s="2">
        <v>10.56</v>
      </c>
      <c r="H1798" s="4">
        <v>8</v>
      </c>
      <c r="I1798" s="2">
        <v>4.2240000000000002</v>
      </c>
      <c r="J1798" s="2">
        <v>88.703999999999994</v>
      </c>
      <c r="K1798" s="12">
        <v>43489</v>
      </c>
      <c r="L1798" s="5">
        <v>0.73819444444444438</v>
      </c>
      <c r="M1798" t="s">
        <v>28</v>
      </c>
      <c r="N1798" s="2">
        <v>84.48</v>
      </c>
      <c r="O1798" s="2">
        <v>4.2240000000000002</v>
      </c>
      <c r="P1798" s="3">
        <v>7.6</v>
      </c>
      <c r="Q1798" s="4">
        <f>MONTH(Tabla1[[#This Row],[Fecha]])</f>
        <v>1</v>
      </c>
    </row>
    <row r="1799" spans="1:17" x14ac:dyDescent="0.25">
      <c r="A1799" t="s">
        <v>1797</v>
      </c>
      <c r="B1799" t="s">
        <v>41</v>
      </c>
      <c r="C1799" t="s">
        <v>42</v>
      </c>
      <c r="D1799" t="s">
        <v>26</v>
      </c>
      <c r="E1799" t="s">
        <v>20</v>
      </c>
      <c r="F1799" t="s">
        <v>45</v>
      </c>
      <c r="G1799" s="2">
        <v>34.700000000000003</v>
      </c>
      <c r="H1799" s="4">
        <v>2</v>
      </c>
      <c r="I1799" s="2">
        <v>3.4700000000000006</v>
      </c>
      <c r="J1799" s="2">
        <v>72.87</v>
      </c>
      <c r="K1799" s="12">
        <v>43537</v>
      </c>
      <c r="L1799" s="5">
        <v>0.82500000000000007</v>
      </c>
      <c r="M1799" t="s">
        <v>22</v>
      </c>
      <c r="N1799" s="2">
        <v>69.400000000000006</v>
      </c>
      <c r="O1799" s="2">
        <v>3.47</v>
      </c>
      <c r="P1799" s="3">
        <v>8.1999999999999993</v>
      </c>
      <c r="Q1799" s="4">
        <f>MONTH(Tabla1[[#This Row],[Fecha]])</f>
        <v>3</v>
      </c>
    </row>
    <row r="1800" spans="1:17" x14ac:dyDescent="0.25">
      <c r="A1800" t="s">
        <v>1130</v>
      </c>
      <c r="B1800" t="s">
        <v>17</v>
      </c>
      <c r="C1800" t="s">
        <v>18</v>
      </c>
      <c r="D1800" t="s">
        <v>26</v>
      </c>
      <c r="E1800" t="s">
        <v>20</v>
      </c>
      <c r="F1800" t="s">
        <v>45</v>
      </c>
      <c r="G1800" s="2">
        <v>65.739999999999995</v>
      </c>
      <c r="H1800" s="4">
        <v>9</v>
      </c>
      <c r="I1800" s="2">
        <v>29.582999999999998</v>
      </c>
      <c r="J1800" s="2">
        <v>621.24300000000005</v>
      </c>
      <c r="K1800" s="12">
        <v>43466</v>
      </c>
      <c r="L1800" s="5">
        <v>0.57986111111111105</v>
      </c>
      <c r="M1800" t="s">
        <v>28</v>
      </c>
      <c r="N1800" s="2">
        <v>591.66</v>
      </c>
      <c r="O1800" s="2">
        <v>29.582999999999998</v>
      </c>
      <c r="P1800" s="3">
        <v>7.7</v>
      </c>
      <c r="Q1800" s="4">
        <f>MONTH(Tabla1[[#This Row],[Fecha]])</f>
        <v>1</v>
      </c>
    </row>
    <row r="1801" spans="1:17" x14ac:dyDescent="0.25">
      <c r="A1801" t="s">
        <v>1120</v>
      </c>
      <c r="B1801" t="s">
        <v>17</v>
      </c>
      <c r="C1801" t="s">
        <v>18</v>
      </c>
      <c r="D1801" t="s">
        <v>26</v>
      </c>
      <c r="E1801" t="s">
        <v>30</v>
      </c>
      <c r="F1801" t="s">
        <v>21</v>
      </c>
      <c r="G1801" s="2">
        <v>50.79</v>
      </c>
      <c r="H1801" s="4">
        <v>5</v>
      </c>
      <c r="I1801" s="2">
        <v>12.6975</v>
      </c>
      <c r="J1801" s="2">
        <v>266.64749999999998</v>
      </c>
      <c r="K1801" s="12">
        <v>43515</v>
      </c>
      <c r="L1801" s="5">
        <v>0.62013888888888891</v>
      </c>
      <c r="M1801" t="s">
        <v>32</v>
      </c>
      <c r="N1801" s="2">
        <v>253.95</v>
      </c>
      <c r="O1801" s="2">
        <v>12.6975</v>
      </c>
      <c r="P1801" s="3">
        <v>5.3</v>
      </c>
      <c r="Q1801" s="4">
        <f>MONTH(Tabla1[[#This Row],[Fecha]])</f>
        <v>2</v>
      </c>
    </row>
    <row r="1802" spans="1:17" x14ac:dyDescent="0.25">
      <c r="A1802" t="s">
        <v>1798</v>
      </c>
      <c r="B1802" t="s">
        <v>24</v>
      </c>
      <c r="C1802" t="s">
        <v>25</v>
      </c>
      <c r="D1802" t="s">
        <v>26</v>
      </c>
      <c r="E1802" t="s">
        <v>30</v>
      </c>
      <c r="F1802" t="s">
        <v>43</v>
      </c>
      <c r="G1802" s="2">
        <v>35.89</v>
      </c>
      <c r="H1802" s="4">
        <v>1</v>
      </c>
      <c r="I1802" s="2">
        <v>1.7945000000000002</v>
      </c>
      <c r="J1802" s="2">
        <v>37.6845</v>
      </c>
      <c r="K1802" s="12">
        <v>43519</v>
      </c>
      <c r="L1802" s="5">
        <v>0.70277777777777783</v>
      </c>
      <c r="M1802" t="s">
        <v>32</v>
      </c>
      <c r="N1802" s="2">
        <v>35.89</v>
      </c>
      <c r="O1802" s="2">
        <v>1.7945</v>
      </c>
      <c r="P1802" s="3">
        <v>7.9</v>
      </c>
      <c r="Q1802" s="4">
        <f>MONTH(Tabla1[[#This Row],[Fecha]])</f>
        <v>2</v>
      </c>
    </row>
    <row r="1803" spans="1:17" x14ac:dyDescent="0.25">
      <c r="A1803" t="s">
        <v>1799</v>
      </c>
      <c r="B1803" t="s">
        <v>17</v>
      </c>
      <c r="C1803" t="s">
        <v>18</v>
      </c>
      <c r="D1803" t="s">
        <v>19</v>
      </c>
      <c r="E1803" t="s">
        <v>30</v>
      </c>
      <c r="F1803" t="s">
        <v>45</v>
      </c>
      <c r="G1803" s="2">
        <v>41.28</v>
      </c>
      <c r="H1803" s="4">
        <v>3</v>
      </c>
      <c r="I1803" s="2">
        <v>6.1920000000000002</v>
      </c>
      <c r="J1803" s="2">
        <v>130.03200000000001</v>
      </c>
      <c r="K1803" s="12">
        <v>43550</v>
      </c>
      <c r="L1803" s="5">
        <v>0.77569444444444446</v>
      </c>
      <c r="M1803" t="s">
        <v>32</v>
      </c>
      <c r="N1803" s="2">
        <v>123.84</v>
      </c>
      <c r="O1803" s="2">
        <v>6.1920000000000002</v>
      </c>
      <c r="P1803" s="3">
        <v>8.5</v>
      </c>
      <c r="Q1803" s="4">
        <f>MONTH(Tabla1[[#This Row],[Fecha]])</f>
        <v>3</v>
      </c>
    </row>
    <row r="1804" spans="1:17" x14ac:dyDescent="0.25">
      <c r="A1804" t="s">
        <v>1800</v>
      </c>
      <c r="B1804" t="s">
        <v>24</v>
      </c>
      <c r="C1804" t="s">
        <v>25</v>
      </c>
      <c r="D1804" t="s">
        <v>26</v>
      </c>
      <c r="E1804" t="s">
        <v>30</v>
      </c>
      <c r="F1804" t="s">
        <v>27</v>
      </c>
      <c r="G1804" s="2">
        <v>30.61</v>
      </c>
      <c r="H1804" s="4">
        <v>6</v>
      </c>
      <c r="I1804" s="2">
        <v>9.1829999999999998</v>
      </c>
      <c r="J1804" s="2">
        <v>192.84299999999999</v>
      </c>
      <c r="K1804" s="12">
        <v>43536</v>
      </c>
      <c r="L1804" s="5">
        <v>0.85833333333333339</v>
      </c>
      <c r="M1804" t="s">
        <v>28</v>
      </c>
      <c r="N1804" s="2">
        <v>183.66</v>
      </c>
      <c r="O1804" s="2">
        <v>9.1829999999999998</v>
      </c>
      <c r="P1804" s="3">
        <v>9.3000000000000007</v>
      </c>
      <c r="Q1804" s="4">
        <f>MONTH(Tabla1[[#This Row],[Fecha]])</f>
        <v>3</v>
      </c>
    </row>
    <row r="1805" spans="1:17" x14ac:dyDescent="0.25">
      <c r="A1805" t="s">
        <v>1801</v>
      </c>
      <c r="B1805" t="s">
        <v>41</v>
      </c>
      <c r="C1805" t="s">
        <v>42</v>
      </c>
      <c r="D1805" t="s">
        <v>26</v>
      </c>
      <c r="E1805" t="s">
        <v>20</v>
      </c>
      <c r="F1805" t="s">
        <v>45</v>
      </c>
      <c r="G1805" s="2">
        <v>37.950000000000003</v>
      </c>
      <c r="H1805" s="4">
        <v>10</v>
      </c>
      <c r="I1805" s="2">
        <v>18.975000000000001</v>
      </c>
      <c r="J1805" s="2">
        <v>398.47500000000002</v>
      </c>
      <c r="K1805" s="12">
        <v>43491</v>
      </c>
      <c r="L1805" s="5">
        <v>0.61875000000000002</v>
      </c>
      <c r="M1805" t="s">
        <v>28</v>
      </c>
      <c r="N1805" s="2">
        <v>379.5</v>
      </c>
      <c r="O1805" s="2">
        <v>18.975000000000001</v>
      </c>
      <c r="P1805" s="3">
        <v>9.6999999999999993</v>
      </c>
      <c r="Q1805" s="4">
        <f>MONTH(Tabla1[[#This Row],[Fecha]])</f>
        <v>1</v>
      </c>
    </row>
    <row r="1806" spans="1:17" x14ac:dyDescent="0.25">
      <c r="A1806" t="s">
        <v>1802</v>
      </c>
      <c r="B1806" t="s">
        <v>17</v>
      </c>
      <c r="C1806" t="s">
        <v>18</v>
      </c>
      <c r="D1806" t="s">
        <v>19</v>
      </c>
      <c r="E1806" t="s">
        <v>20</v>
      </c>
      <c r="F1806" t="s">
        <v>45</v>
      </c>
      <c r="G1806" s="2">
        <v>88.34</v>
      </c>
      <c r="H1806" s="4">
        <v>7</v>
      </c>
      <c r="I1806" s="2">
        <v>30.919</v>
      </c>
      <c r="J1806" s="2">
        <v>649.29899999999998</v>
      </c>
      <c r="K1806" s="12">
        <v>43514</v>
      </c>
      <c r="L1806" s="5">
        <v>0.56111111111111112</v>
      </c>
      <c r="M1806" t="s">
        <v>28</v>
      </c>
      <c r="N1806" s="2">
        <v>618.38</v>
      </c>
      <c r="O1806" s="2">
        <v>30.919</v>
      </c>
      <c r="P1806" s="3">
        <v>6.6</v>
      </c>
      <c r="Q1806" s="4">
        <f>MONTH(Tabla1[[#This Row],[Fecha]])</f>
        <v>2</v>
      </c>
    </row>
    <row r="1807" spans="1:17" x14ac:dyDescent="0.25">
      <c r="A1807" t="s">
        <v>1803</v>
      </c>
      <c r="B1807" t="s">
        <v>17</v>
      </c>
      <c r="C1807" t="s">
        <v>18</v>
      </c>
      <c r="D1807" t="s">
        <v>26</v>
      </c>
      <c r="E1807" t="s">
        <v>20</v>
      </c>
      <c r="F1807" t="s">
        <v>43</v>
      </c>
      <c r="G1807" s="2">
        <v>56.56</v>
      </c>
      <c r="H1807" s="4">
        <v>5</v>
      </c>
      <c r="I1807" s="2">
        <v>14.14</v>
      </c>
      <c r="J1807" s="2">
        <v>296.94</v>
      </c>
      <c r="K1807" s="12">
        <v>43546</v>
      </c>
      <c r="L1807" s="5">
        <v>0.79583333333333339</v>
      </c>
      <c r="M1807" t="s">
        <v>32</v>
      </c>
      <c r="N1807" s="2">
        <v>282.8</v>
      </c>
      <c r="O1807" s="2">
        <v>14.14</v>
      </c>
      <c r="P1807" s="3">
        <v>4.5</v>
      </c>
      <c r="Q1807" s="4">
        <f>MONTH(Tabla1[[#This Row],[Fecha]])</f>
        <v>3</v>
      </c>
    </row>
    <row r="1808" spans="1:17" x14ac:dyDescent="0.25">
      <c r="A1808" t="s">
        <v>1804</v>
      </c>
      <c r="B1808" t="s">
        <v>41</v>
      </c>
      <c r="C1808" t="s">
        <v>42</v>
      </c>
      <c r="D1808" t="s">
        <v>26</v>
      </c>
      <c r="E1808" t="s">
        <v>30</v>
      </c>
      <c r="F1808" t="s">
        <v>31</v>
      </c>
      <c r="G1808" s="2">
        <v>25.55</v>
      </c>
      <c r="H1808" s="4">
        <v>4</v>
      </c>
      <c r="I1808" s="2">
        <v>5.1100000000000003</v>
      </c>
      <c r="J1808" s="2">
        <v>107.31</v>
      </c>
      <c r="K1808" s="12">
        <v>43491</v>
      </c>
      <c r="L1808" s="5">
        <v>0.84930555555555554</v>
      </c>
      <c r="M1808" t="s">
        <v>22</v>
      </c>
      <c r="N1808" s="2">
        <v>102.2</v>
      </c>
      <c r="O1808" s="2">
        <v>5.1100000000000003</v>
      </c>
      <c r="P1808" s="3">
        <v>5.7</v>
      </c>
      <c r="Q1808" s="4">
        <f>MONTH(Tabla1[[#This Row],[Fecha]])</f>
        <v>1</v>
      </c>
    </row>
    <row r="1809" spans="1:17" x14ac:dyDescent="0.25">
      <c r="A1809" t="s">
        <v>1805</v>
      </c>
      <c r="B1809" t="s">
        <v>17</v>
      </c>
      <c r="C1809" t="s">
        <v>18</v>
      </c>
      <c r="D1809" t="s">
        <v>26</v>
      </c>
      <c r="E1809" t="s">
        <v>30</v>
      </c>
      <c r="F1809" t="s">
        <v>35</v>
      </c>
      <c r="G1809" s="2">
        <v>78.77</v>
      </c>
      <c r="H1809" s="4">
        <v>10</v>
      </c>
      <c r="I1809" s="2">
        <v>39.384999999999998</v>
      </c>
      <c r="J1809" s="2">
        <v>827.08500000000004</v>
      </c>
      <c r="K1809" s="12">
        <v>43489</v>
      </c>
      <c r="L1809" s="5">
        <v>0.41944444444444445</v>
      </c>
      <c r="M1809" t="s">
        <v>28</v>
      </c>
      <c r="N1809" s="2">
        <v>787.7</v>
      </c>
      <c r="O1809" s="2">
        <v>39.384999999999998</v>
      </c>
      <c r="P1809" s="3">
        <v>6.4</v>
      </c>
      <c r="Q1809" s="4">
        <f>MONTH(Tabla1[[#This Row],[Fecha]])</f>
        <v>1</v>
      </c>
    </row>
    <row r="1810" spans="1:17" x14ac:dyDescent="0.25">
      <c r="A1810" t="s">
        <v>1806</v>
      </c>
      <c r="B1810" t="s">
        <v>17</v>
      </c>
      <c r="C1810" t="s">
        <v>18</v>
      </c>
      <c r="D1810" t="s">
        <v>26</v>
      </c>
      <c r="E1810" t="s">
        <v>30</v>
      </c>
      <c r="F1810" t="s">
        <v>35</v>
      </c>
      <c r="G1810" s="2">
        <v>98.09</v>
      </c>
      <c r="H1810" s="4">
        <v>9</v>
      </c>
      <c r="I1810" s="2">
        <v>44.140500000000003</v>
      </c>
      <c r="J1810" s="2">
        <v>926.95050000000003</v>
      </c>
      <c r="K1810" s="12">
        <v>43513</v>
      </c>
      <c r="L1810" s="5">
        <v>0.82013888888888886</v>
      </c>
      <c r="M1810" t="s">
        <v>28</v>
      </c>
      <c r="N1810" s="2">
        <v>882.81</v>
      </c>
      <c r="O1810" s="2">
        <v>44.140500000000003</v>
      </c>
      <c r="P1810" s="3">
        <v>9.3000000000000007</v>
      </c>
      <c r="Q1810" s="4">
        <f>MONTH(Tabla1[[#This Row],[Fecha]])</f>
        <v>2</v>
      </c>
    </row>
    <row r="1811" spans="1:17" x14ac:dyDescent="0.25">
      <c r="A1811" t="s">
        <v>1807</v>
      </c>
      <c r="B1811" t="s">
        <v>24</v>
      </c>
      <c r="C1811" t="s">
        <v>25</v>
      </c>
      <c r="D1811" t="s">
        <v>26</v>
      </c>
      <c r="E1811" t="s">
        <v>20</v>
      </c>
      <c r="F1811" t="s">
        <v>27</v>
      </c>
      <c r="G1811" s="2">
        <v>26.61</v>
      </c>
      <c r="H1811" s="4">
        <v>2</v>
      </c>
      <c r="I1811" s="2">
        <v>2.661</v>
      </c>
      <c r="J1811" s="2">
        <v>55.881</v>
      </c>
      <c r="K1811" s="12">
        <v>43543</v>
      </c>
      <c r="L1811" s="5">
        <v>0.60763888888888895</v>
      </c>
      <c r="M1811" t="s">
        <v>28</v>
      </c>
      <c r="N1811" s="2">
        <v>53.22</v>
      </c>
      <c r="O1811" s="2">
        <v>2.661</v>
      </c>
      <c r="P1811" s="3">
        <v>4.2</v>
      </c>
      <c r="Q1811" s="4">
        <f>MONTH(Tabla1[[#This Row],[Fecha]])</f>
        <v>3</v>
      </c>
    </row>
    <row r="1812" spans="1:17" x14ac:dyDescent="0.25">
      <c r="A1812" t="s">
        <v>1808</v>
      </c>
      <c r="B1812" t="s">
        <v>17</v>
      </c>
      <c r="C1812" t="s">
        <v>18</v>
      </c>
      <c r="D1812" t="s">
        <v>19</v>
      </c>
      <c r="E1812" t="s">
        <v>20</v>
      </c>
      <c r="F1812" t="s">
        <v>45</v>
      </c>
      <c r="G1812" s="2">
        <v>88.15</v>
      </c>
      <c r="H1812" s="4">
        <v>3</v>
      </c>
      <c r="I1812" s="2">
        <v>13.222500000000004</v>
      </c>
      <c r="J1812" s="2">
        <v>277.67250000000001</v>
      </c>
      <c r="K1812" s="12">
        <v>43483</v>
      </c>
      <c r="L1812" s="5">
        <v>0.42430555555555555</v>
      </c>
      <c r="M1812" t="s">
        <v>22</v>
      </c>
      <c r="N1812" s="2">
        <v>264.45</v>
      </c>
      <c r="O1812" s="2">
        <v>13.2225</v>
      </c>
      <c r="P1812" s="3">
        <v>7.9</v>
      </c>
      <c r="Q1812" s="4">
        <f>MONTH(Tabla1[[#This Row],[Fecha]])</f>
        <v>1</v>
      </c>
    </row>
    <row r="1813" spans="1:17" x14ac:dyDescent="0.25">
      <c r="A1813" t="s">
        <v>1809</v>
      </c>
      <c r="B1813" t="s">
        <v>24</v>
      </c>
      <c r="C1813" t="s">
        <v>25</v>
      </c>
      <c r="D1813" t="s">
        <v>19</v>
      </c>
      <c r="E1813" t="s">
        <v>20</v>
      </c>
      <c r="F1813" t="s">
        <v>27</v>
      </c>
      <c r="G1813" s="2">
        <v>30.2</v>
      </c>
      <c r="H1813" s="4">
        <v>8</v>
      </c>
      <c r="I1813" s="2">
        <v>12.08</v>
      </c>
      <c r="J1813" s="2">
        <v>253.68</v>
      </c>
      <c r="K1813" s="12">
        <v>43527</v>
      </c>
      <c r="L1813" s="5">
        <v>0.8125</v>
      </c>
      <c r="M1813" t="s">
        <v>22</v>
      </c>
      <c r="N1813" s="2">
        <v>241.6</v>
      </c>
      <c r="O1813" s="2">
        <v>12.08</v>
      </c>
      <c r="P1813" s="3">
        <v>5.0999999999999996</v>
      </c>
      <c r="Q1813" s="4">
        <f>MONTH(Tabla1[[#This Row],[Fecha]])</f>
        <v>3</v>
      </c>
    </row>
    <row r="1814" spans="1:17" x14ac:dyDescent="0.25">
      <c r="A1814" t="s">
        <v>1810</v>
      </c>
      <c r="B1814" t="s">
        <v>24</v>
      </c>
      <c r="C1814" t="s">
        <v>25</v>
      </c>
      <c r="D1814" t="s">
        <v>26</v>
      </c>
      <c r="E1814" t="s">
        <v>20</v>
      </c>
      <c r="F1814" t="s">
        <v>35</v>
      </c>
      <c r="G1814" s="2">
        <v>23.75</v>
      </c>
      <c r="H1814" s="4">
        <v>9</v>
      </c>
      <c r="I1814" s="2">
        <v>10.6875</v>
      </c>
      <c r="J1814" s="2">
        <v>224.4375</v>
      </c>
      <c r="K1814" s="12">
        <v>43496</v>
      </c>
      <c r="L1814" s="5">
        <v>0.50138888888888888</v>
      </c>
      <c r="M1814" t="s">
        <v>28</v>
      </c>
      <c r="N1814" s="2">
        <v>213.75</v>
      </c>
      <c r="O1814" s="2">
        <v>10.6875</v>
      </c>
      <c r="P1814" s="3">
        <v>9.5</v>
      </c>
      <c r="Q1814" s="4">
        <f>MONTH(Tabla1[[#This Row],[Fecha]])</f>
        <v>1</v>
      </c>
    </row>
    <row r="1815" spans="1:17" x14ac:dyDescent="0.25">
      <c r="A1815" t="s">
        <v>1811</v>
      </c>
      <c r="B1815" t="s">
        <v>17</v>
      </c>
      <c r="C1815" t="s">
        <v>18</v>
      </c>
      <c r="D1815" t="s">
        <v>26</v>
      </c>
      <c r="E1815" t="s">
        <v>20</v>
      </c>
      <c r="F1815" t="s">
        <v>45</v>
      </c>
      <c r="G1815" s="2">
        <v>99.1</v>
      </c>
      <c r="H1815" s="4">
        <v>6</v>
      </c>
      <c r="I1815" s="2">
        <v>29.729999999999997</v>
      </c>
      <c r="J1815" s="2">
        <v>624.33000000000004</v>
      </c>
      <c r="K1815" s="12">
        <v>43484</v>
      </c>
      <c r="L1815" s="5">
        <v>0.5493055555555556</v>
      </c>
      <c r="M1815" t="s">
        <v>28</v>
      </c>
      <c r="N1815" s="2">
        <v>594.6</v>
      </c>
      <c r="O1815" s="2">
        <v>29.73</v>
      </c>
      <c r="P1815" s="3">
        <v>4.2</v>
      </c>
      <c r="Q1815" s="4">
        <f>MONTH(Tabla1[[#This Row],[Fecha]])</f>
        <v>1</v>
      </c>
    </row>
    <row r="1816" spans="1:17" x14ac:dyDescent="0.25">
      <c r="A1816" t="s">
        <v>1812</v>
      </c>
      <c r="B1816" t="s">
        <v>17</v>
      </c>
      <c r="C1816" t="s">
        <v>18</v>
      </c>
      <c r="D1816" t="s">
        <v>19</v>
      </c>
      <c r="E1816" t="s">
        <v>20</v>
      </c>
      <c r="F1816" t="s">
        <v>45</v>
      </c>
      <c r="G1816" s="2">
        <v>96.7</v>
      </c>
      <c r="H1816" s="4">
        <v>5</v>
      </c>
      <c r="I1816" s="2">
        <v>24.175000000000001</v>
      </c>
      <c r="J1816" s="2">
        <v>507.67500000000001</v>
      </c>
      <c r="K1816" s="12">
        <v>43479</v>
      </c>
      <c r="L1816" s="5">
        <v>0.53611111111111109</v>
      </c>
      <c r="M1816" t="s">
        <v>22</v>
      </c>
      <c r="N1816" s="2">
        <v>483.5</v>
      </c>
      <c r="O1816" s="2">
        <v>24.175000000000001</v>
      </c>
      <c r="P1816" s="3">
        <v>7</v>
      </c>
      <c r="Q1816" s="4">
        <f>MONTH(Tabla1[[#This Row],[Fecha]])</f>
        <v>1</v>
      </c>
    </row>
    <row r="1817" spans="1:17" x14ac:dyDescent="0.25">
      <c r="A1817" t="s">
        <v>1813</v>
      </c>
      <c r="B1817" t="s">
        <v>41</v>
      </c>
      <c r="C1817" t="s">
        <v>42</v>
      </c>
      <c r="D1817" t="s">
        <v>26</v>
      </c>
      <c r="E1817" t="s">
        <v>20</v>
      </c>
      <c r="F1817" t="s">
        <v>27</v>
      </c>
      <c r="G1817" s="2">
        <v>99.73</v>
      </c>
      <c r="H1817" s="4">
        <v>9</v>
      </c>
      <c r="I1817" s="2">
        <v>44.878500000000003</v>
      </c>
      <c r="J1817" s="2">
        <v>942.44849999999997</v>
      </c>
      <c r="K1817" s="12">
        <v>43526</v>
      </c>
      <c r="L1817" s="5">
        <v>0.8208333333333333</v>
      </c>
      <c r="M1817" t="s">
        <v>32</v>
      </c>
      <c r="N1817" s="2">
        <v>897.57</v>
      </c>
      <c r="O1817" s="2">
        <v>44.878500000000003</v>
      </c>
      <c r="P1817" s="3">
        <v>6.5</v>
      </c>
      <c r="Q1817" s="4">
        <f>MONTH(Tabla1[[#This Row],[Fecha]])</f>
        <v>3</v>
      </c>
    </row>
    <row r="1818" spans="1:17" x14ac:dyDescent="0.25">
      <c r="A1818" t="s">
        <v>1373</v>
      </c>
      <c r="B1818" t="s">
        <v>41</v>
      </c>
      <c r="C1818" t="s">
        <v>42</v>
      </c>
      <c r="D1818" t="s">
        <v>19</v>
      </c>
      <c r="E1818" t="s">
        <v>20</v>
      </c>
      <c r="F1818" t="s">
        <v>43</v>
      </c>
      <c r="G1818" s="2">
        <v>73.05</v>
      </c>
      <c r="H1818" s="4">
        <v>10</v>
      </c>
      <c r="I1818" s="2">
        <v>36.524999999999999</v>
      </c>
      <c r="J1818" s="2">
        <v>767.02499999999998</v>
      </c>
      <c r="K1818" s="12">
        <v>43527</v>
      </c>
      <c r="L1818" s="5">
        <v>0.51736111111111105</v>
      </c>
      <c r="M1818" t="s">
        <v>32</v>
      </c>
      <c r="N1818" s="2">
        <v>730.5</v>
      </c>
      <c r="O1818" s="2">
        <v>36.524999999999999</v>
      </c>
      <c r="P1818" s="3">
        <v>8.6999999999999993</v>
      </c>
      <c r="Q1818" s="4">
        <f>MONTH(Tabla1[[#This Row],[Fecha]])</f>
        <v>3</v>
      </c>
    </row>
    <row r="1819" spans="1:17" x14ac:dyDescent="0.25">
      <c r="A1819" t="s">
        <v>1814</v>
      </c>
      <c r="B1819" t="s">
        <v>41</v>
      </c>
      <c r="C1819" t="s">
        <v>42</v>
      </c>
      <c r="D1819" t="s">
        <v>19</v>
      </c>
      <c r="E1819" t="s">
        <v>20</v>
      </c>
      <c r="F1819" t="s">
        <v>43</v>
      </c>
      <c r="G1819" s="2">
        <v>42.82</v>
      </c>
      <c r="H1819" s="4">
        <v>9</v>
      </c>
      <c r="I1819" s="2">
        <v>19.269000000000002</v>
      </c>
      <c r="J1819" s="2">
        <v>404.649</v>
      </c>
      <c r="K1819" s="12">
        <v>43501</v>
      </c>
      <c r="L1819" s="5">
        <v>0.6430555555555556</v>
      </c>
      <c r="M1819" t="s">
        <v>32</v>
      </c>
      <c r="N1819" s="2">
        <v>385.38</v>
      </c>
      <c r="O1819" s="2">
        <v>19.268999999999998</v>
      </c>
      <c r="P1819" s="3">
        <v>8.9</v>
      </c>
      <c r="Q1819" s="4">
        <f>MONTH(Tabla1[[#This Row],[Fecha]])</f>
        <v>2</v>
      </c>
    </row>
    <row r="1820" spans="1:17" x14ac:dyDescent="0.25">
      <c r="A1820" t="s">
        <v>1815</v>
      </c>
      <c r="B1820" t="s">
        <v>24</v>
      </c>
      <c r="C1820" t="s">
        <v>25</v>
      </c>
      <c r="D1820" t="s">
        <v>26</v>
      </c>
      <c r="E1820" t="s">
        <v>30</v>
      </c>
      <c r="F1820" t="s">
        <v>31</v>
      </c>
      <c r="G1820" s="2">
        <v>55.61</v>
      </c>
      <c r="H1820" s="4">
        <v>7</v>
      </c>
      <c r="I1820" s="2">
        <v>19.4635</v>
      </c>
      <c r="J1820" s="2">
        <v>408.73349999999999</v>
      </c>
      <c r="K1820" s="12">
        <v>43547</v>
      </c>
      <c r="L1820" s="5">
        <v>0.52847222222222223</v>
      </c>
      <c r="M1820" t="s">
        <v>28</v>
      </c>
      <c r="N1820" s="2">
        <v>389.27</v>
      </c>
      <c r="O1820" s="2">
        <v>19.4635</v>
      </c>
      <c r="P1820" s="3">
        <v>8.5</v>
      </c>
      <c r="Q1820" s="4">
        <f>MONTH(Tabla1[[#This Row],[Fecha]])</f>
        <v>3</v>
      </c>
    </row>
    <row r="1821" spans="1:17" x14ac:dyDescent="0.25">
      <c r="A1821" t="s">
        <v>1816</v>
      </c>
      <c r="B1821" t="s">
        <v>41</v>
      </c>
      <c r="C1821" t="s">
        <v>42</v>
      </c>
      <c r="D1821" t="s">
        <v>19</v>
      </c>
      <c r="E1821" t="s">
        <v>30</v>
      </c>
      <c r="F1821" t="s">
        <v>45</v>
      </c>
      <c r="G1821" s="2">
        <v>25.42</v>
      </c>
      <c r="H1821" s="4">
        <v>8</v>
      </c>
      <c r="I1821" s="2">
        <v>10.168000000000001</v>
      </c>
      <c r="J1821" s="2">
        <v>213.52799999999999</v>
      </c>
      <c r="K1821" s="12">
        <v>43543</v>
      </c>
      <c r="L1821" s="5">
        <v>0.8208333333333333</v>
      </c>
      <c r="M1821" t="s">
        <v>32</v>
      </c>
      <c r="N1821" s="2">
        <v>203.36</v>
      </c>
      <c r="O1821" s="2">
        <v>10.167999999999999</v>
      </c>
      <c r="P1821" s="3">
        <v>6.7</v>
      </c>
      <c r="Q1821" s="4">
        <f>MONTH(Tabla1[[#This Row],[Fecha]])</f>
        <v>3</v>
      </c>
    </row>
    <row r="1822" spans="1:17" x14ac:dyDescent="0.25">
      <c r="A1822" t="s">
        <v>1817</v>
      </c>
      <c r="B1822" t="s">
        <v>24</v>
      </c>
      <c r="C1822" t="s">
        <v>25</v>
      </c>
      <c r="D1822" t="s">
        <v>19</v>
      </c>
      <c r="E1822" t="s">
        <v>20</v>
      </c>
      <c r="F1822" t="s">
        <v>43</v>
      </c>
      <c r="G1822" s="2">
        <v>22.62</v>
      </c>
      <c r="H1822" s="4">
        <v>1</v>
      </c>
      <c r="I1822" s="2">
        <v>1.131</v>
      </c>
      <c r="J1822" s="2">
        <v>23.751000000000001</v>
      </c>
      <c r="K1822" s="12">
        <v>43541</v>
      </c>
      <c r="L1822" s="5">
        <v>0.79027777777777775</v>
      </c>
      <c r="M1822" t="s">
        <v>28</v>
      </c>
      <c r="N1822" s="2">
        <v>22.62</v>
      </c>
      <c r="O1822" s="2">
        <v>1.131</v>
      </c>
      <c r="P1822" s="3">
        <v>6.4</v>
      </c>
      <c r="Q1822" s="4">
        <f>MONTH(Tabla1[[#This Row],[Fecha]])</f>
        <v>3</v>
      </c>
    </row>
    <row r="1823" spans="1:17" x14ac:dyDescent="0.25">
      <c r="A1823" t="s">
        <v>1818</v>
      </c>
      <c r="B1823" t="s">
        <v>17</v>
      </c>
      <c r="C1823" t="s">
        <v>18</v>
      </c>
      <c r="D1823" t="s">
        <v>26</v>
      </c>
      <c r="E1823" t="s">
        <v>30</v>
      </c>
      <c r="F1823" t="s">
        <v>43</v>
      </c>
      <c r="G1823" s="2">
        <v>45.79</v>
      </c>
      <c r="H1823" s="4">
        <v>7</v>
      </c>
      <c r="I1823" s="2">
        <v>16.026499999999999</v>
      </c>
      <c r="J1823" s="2">
        <v>336.55650000000003</v>
      </c>
      <c r="K1823" s="12">
        <v>43537</v>
      </c>
      <c r="L1823" s="5">
        <v>0.8222222222222223</v>
      </c>
      <c r="M1823" t="s">
        <v>32</v>
      </c>
      <c r="N1823" s="2">
        <v>320.52999999999997</v>
      </c>
      <c r="O1823" s="2">
        <v>16.026499999999999</v>
      </c>
      <c r="P1823" s="3">
        <v>7</v>
      </c>
      <c r="Q1823" s="4">
        <f>MONTH(Tabla1[[#This Row],[Fecha]])</f>
        <v>3</v>
      </c>
    </row>
    <row r="1824" spans="1:17" x14ac:dyDescent="0.25">
      <c r="A1824" t="s">
        <v>1819</v>
      </c>
      <c r="B1824" t="s">
        <v>41</v>
      </c>
      <c r="C1824" t="s">
        <v>42</v>
      </c>
      <c r="D1824" t="s">
        <v>26</v>
      </c>
      <c r="E1824" t="s">
        <v>30</v>
      </c>
      <c r="F1824" t="s">
        <v>35</v>
      </c>
      <c r="G1824" s="2">
        <v>93.39</v>
      </c>
      <c r="H1824" s="4">
        <v>6</v>
      </c>
      <c r="I1824" s="2">
        <v>28.017000000000003</v>
      </c>
      <c r="J1824" s="2">
        <v>588.35699999999997</v>
      </c>
      <c r="K1824" s="12">
        <v>43551</v>
      </c>
      <c r="L1824" s="5">
        <v>0.8041666666666667</v>
      </c>
      <c r="M1824" t="s">
        <v>22</v>
      </c>
      <c r="N1824" s="2">
        <v>560.34</v>
      </c>
      <c r="O1824" s="2">
        <v>28.016999999999999</v>
      </c>
      <c r="P1824" s="3">
        <v>10</v>
      </c>
      <c r="Q1824" s="4">
        <f>MONTH(Tabla1[[#This Row],[Fecha]])</f>
        <v>3</v>
      </c>
    </row>
    <row r="1825" spans="1:17" x14ac:dyDescent="0.25">
      <c r="A1825" t="s">
        <v>1820</v>
      </c>
      <c r="B1825" t="s">
        <v>17</v>
      </c>
      <c r="C1825" t="s">
        <v>18</v>
      </c>
      <c r="D1825" t="s">
        <v>19</v>
      </c>
      <c r="E1825" t="s">
        <v>30</v>
      </c>
      <c r="F1825" t="s">
        <v>35</v>
      </c>
      <c r="G1825" s="2">
        <v>12.76</v>
      </c>
      <c r="H1825" s="4">
        <v>2</v>
      </c>
      <c r="I1825" s="2">
        <v>1.276</v>
      </c>
      <c r="J1825" s="2">
        <v>26.795999999999999</v>
      </c>
      <c r="K1825" s="12">
        <v>43473</v>
      </c>
      <c r="L1825" s="5">
        <v>0.75416666666666676</v>
      </c>
      <c r="M1825" t="s">
        <v>22</v>
      </c>
      <c r="N1825" s="2">
        <v>25.52</v>
      </c>
      <c r="O1825" s="2">
        <v>1.276</v>
      </c>
      <c r="P1825" s="3">
        <v>7.8</v>
      </c>
      <c r="Q1825" s="4">
        <f>MONTH(Tabla1[[#This Row],[Fecha]])</f>
        <v>1</v>
      </c>
    </row>
    <row r="1826" spans="1:17" x14ac:dyDescent="0.25">
      <c r="A1826" t="s">
        <v>1821</v>
      </c>
      <c r="B1826" t="s">
        <v>41</v>
      </c>
      <c r="C1826" t="s">
        <v>42</v>
      </c>
      <c r="D1826" t="s">
        <v>19</v>
      </c>
      <c r="E1826" t="s">
        <v>20</v>
      </c>
      <c r="F1826" t="s">
        <v>43</v>
      </c>
      <c r="G1826" s="2">
        <v>42.82</v>
      </c>
      <c r="H1826" s="4">
        <v>9</v>
      </c>
      <c r="I1826" s="2">
        <v>19.269000000000002</v>
      </c>
      <c r="J1826" s="2">
        <v>404.649</v>
      </c>
      <c r="K1826" s="12">
        <v>43501</v>
      </c>
      <c r="L1826" s="5">
        <v>0.6430555555555556</v>
      </c>
      <c r="M1826" t="s">
        <v>32</v>
      </c>
      <c r="N1826" s="2">
        <v>385.38</v>
      </c>
      <c r="O1826" s="2">
        <v>19.268999999999998</v>
      </c>
      <c r="P1826" s="3">
        <v>8.9</v>
      </c>
      <c r="Q1826" s="4">
        <f>MONTH(Tabla1[[#This Row],[Fecha]])</f>
        <v>2</v>
      </c>
    </row>
    <row r="1827" spans="1:17" x14ac:dyDescent="0.25">
      <c r="A1827" t="s">
        <v>1822</v>
      </c>
      <c r="B1827" t="s">
        <v>41</v>
      </c>
      <c r="C1827" t="s">
        <v>42</v>
      </c>
      <c r="D1827" t="s">
        <v>19</v>
      </c>
      <c r="E1827" t="s">
        <v>20</v>
      </c>
      <c r="F1827" t="s">
        <v>31</v>
      </c>
      <c r="G1827" s="2">
        <v>35.380000000000003</v>
      </c>
      <c r="H1827" s="4">
        <v>9</v>
      </c>
      <c r="I1827" s="2">
        <v>15.921000000000001</v>
      </c>
      <c r="J1827" s="2">
        <v>334.34100000000001</v>
      </c>
      <c r="K1827" s="12">
        <v>43470</v>
      </c>
      <c r="L1827" s="5">
        <v>0.82638888888888884</v>
      </c>
      <c r="M1827" t="s">
        <v>32</v>
      </c>
      <c r="N1827" s="2">
        <v>318.42</v>
      </c>
      <c r="O1827" s="2">
        <v>15.920999999999999</v>
      </c>
      <c r="P1827" s="3">
        <v>9.6</v>
      </c>
      <c r="Q1827" s="4">
        <f>MONTH(Tabla1[[#This Row],[Fecha]])</f>
        <v>1</v>
      </c>
    </row>
    <row r="1828" spans="1:17" x14ac:dyDescent="0.25">
      <c r="A1828" t="s">
        <v>1823</v>
      </c>
      <c r="B1828" t="s">
        <v>17</v>
      </c>
      <c r="C1828" t="s">
        <v>18</v>
      </c>
      <c r="D1828" t="s">
        <v>26</v>
      </c>
      <c r="E1828" t="s">
        <v>20</v>
      </c>
      <c r="F1828" t="s">
        <v>27</v>
      </c>
      <c r="G1828" s="2">
        <v>28.96</v>
      </c>
      <c r="H1828" s="4">
        <v>1</v>
      </c>
      <c r="I1828" s="2">
        <v>1.4480000000000002</v>
      </c>
      <c r="J1828" s="2">
        <v>30.408000000000001</v>
      </c>
      <c r="K1828" s="12">
        <v>43503</v>
      </c>
      <c r="L1828" s="5">
        <v>0.4291666666666667</v>
      </c>
      <c r="M1828" t="s">
        <v>32</v>
      </c>
      <c r="N1828" s="2">
        <v>28.96</v>
      </c>
      <c r="O1828" s="2">
        <v>1.448</v>
      </c>
      <c r="P1828" s="3">
        <v>6.2</v>
      </c>
      <c r="Q1828" s="4">
        <f>MONTH(Tabla1[[#This Row],[Fecha]])</f>
        <v>2</v>
      </c>
    </row>
    <row r="1829" spans="1:17" x14ac:dyDescent="0.25">
      <c r="A1829" t="s">
        <v>1824</v>
      </c>
      <c r="B1829" t="s">
        <v>24</v>
      </c>
      <c r="C1829" t="s">
        <v>25</v>
      </c>
      <c r="D1829" t="s">
        <v>19</v>
      </c>
      <c r="E1829" t="s">
        <v>30</v>
      </c>
      <c r="F1829" t="s">
        <v>43</v>
      </c>
      <c r="G1829" s="2">
        <v>38.47</v>
      </c>
      <c r="H1829" s="4">
        <v>8</v>
      </c>
      <c r="I1829" s="2">
        <v>15.388</v>
      </c>
      <c r="J1829" s="2">
        <v>323.14800000000002</v>
      </c>
      <c r="K1829" s="12">
        <v>43488</v>
      </c>
      <c r="L1829" s="5">
        <v>0.49374999999999997</v>
      </c>
      <c r="M1829" t="s">
        <v>28</v>
      </c>
      <c r="N1829" s="2">
        <v>307.76</v>
      </c>
      <c r="O1829" s="2">
        <v>15.388</v>
      </c>
      <c r="P1829" s="3">
        <v>7.7</v>
      </c>
      <c r="Q1829" s="4">
        <f>MONTH(Tabla1[[#This Row],[Fecha]])</f>
        <v>1</v>
      </c>
    </row>
    <row r="1830" spans="1:17" x14ac:dyDescent="0.25">
      <c r="A1830" t="s">
        <v>1825</v>
      </c>
      <c r="B1830" t="s">
        <v>17</v>
      </c>
      <c r="C1830" t="s">
        <v>18</v>
      </c>
      <c r="D1830" t="s">
        <v>26</v>
      </c>
      <c r="E1830" t="s">
        <v>30</v>
      </c>
      <c r="F1830" t="s">
        <v>45</v>
      </c>
      <c r="G1830" s="2">
        <v>51.94</v>
      </c>
      <c r="H1830" s="4">
        <v>3</v>
      </c>
      <c r="I1830" s="2">
        <v>7.7910000000000004</v>
      </c>
      <c r="J1830" s="2">
        <v>163.61099999999999</v>
      </c>
      <c r="K1830" s="12">
        <v>43511</v>
      </c>
      <c r="L1830" s="5">
        <v>0.63958333333333328</v>
      </c>
      <c r="M1830" t="s">
        <v>28</v>
      </c>
      <c r="N1830" s="2">
        <v>155.82</v>
      </c>
      <c r="O1830" s="2">
        <v>7.7910000000000004</v>
      </c>
      <c r="P1830" s="3">
        <v>7.9</v>
      </c>
      <c r="Q1830" s="4">
        <f>MONTH(Tabla1[[#This Row],[Fecha]])</f>
        <v>2</v>
      </c>
    </row>
    <row r="1831" spans="1:17" x14ac:dyDescent="0.25">
      <c r="A1831" t="s">
        <v>1826</v>
      </c>
      <c r="B1831" t="s">
        <v>41</v>
      </c>
      <c r="C1831" t="s">
        <v>42</v>
      </c>
      <c r="D1831" t="s">
        <v>26</v>
      </c>
      <c r="E1831" t="s">
        <v>20</v>
      </c>
      <c r="F1831" t="s">
        <v>35</v>
      </c>
      <c r="G1831" s="2">
        <v>51.54</v>
      </c>
      <c r="H1831" s="4">
        <v>5</v>
      </c>
      <c r="I1831" s="2">
        <v>12.885</v>
      </c>
      <c r="J1831" s="2">
        <v>270.58499999999998</v>
      </c>
      <c r="K1831" s="12">
        <v>43491</v>
      </c>
      <c r="L1831" s="5">
        <v>0.73958333333333337</v>
      </c>
      <c r="M1831" t="s">
        <v>28</v>
      </c>
      <c r="N1831" s="2">
        <v>257.7</v>
      </c>
      <c r="O1831" s="2">
        <v>12.885</v>
      </c>
      <c r="P1831" s="3">
        <v>4.2</v>
      </c>
      <c r="Q1831" s="4">
        <f>MONTH(Tabla1[[#This Row],[Fecha]])</f>
        <v>1</v>
      </c>
    </row>
    <row r="1832" spans="1:17" x14ac:dyDescent="0.25">
      <c r="A1832" t="s">
        <v>1827</v>
      </c>
      <c r="B1832" t="s">
        <v>17</v>
      </c>
      <c r="C1832" t="s">
        <v>18</v>
      </c>
      <c r="D1832" t="s">
        <v>19</v>
      </c>
      <c r="E1832" t="s">
        <v>20</v>
      </c>
      <c r="F1832" t="s">
        <v>35</v>
      </c>
      <c r="G1832" s="2">
        <v>21.98</v>
      </c>
      <c r="H1832" s="4">
        <v>7</v>
      </c>
      <c r="I1832" s="2">
        <v>7.6930000000000014</v>
      </c>
      <c r="J1832" s="2">
        <v>161.553</v>
      </c>
      <c r="K1832" s="12">
        <v>43475</v>
      </c>
      <c r="L1832" s="5">
        <v>0.6958333333333333</v>
      </c>
      <c r="M1832" t="s">
        <v>22</v>
      </c>
      <c r="N1832" s="2">
        <v>153.86000000000001</v>
      </c>
      <c r="O1832" s="2">
        <v>7.6929999999999996</v>
      </c>
      <c r="P1832" s="3">
        <v>5.0999999999999996</v>
      </c>
      <c r="Q1832" s="4">
        <f>MONTH(Tabla1[[#This Row],[Fecha]])</f>
        <v>1</v>
      </c>
    </row>
    <row r="1833" spans="1:17" x14ac:dyDescent="0.25">
      <c r="A1833" t="s">
        <v>1828</v>
      </c>
      <c r="B1833" t="s">
        <v>24</v>
      </c>
      <c r="C1833" t="s">
        <v>25</v>
      </c>
      <c r="D1833" t="s">
        <v>19</v>
      </c>
      <c r="E1833" t="s">
        <v>20</v>
      </c>
      <c r="F1833" t="s">
        <v>35</v>
      </c>
      <c r="G1833" s="2">
        <v>29.22</v>
      </c>
      <c r="H1833" s="4">
        <v>6</v>
      </c>
      <c r="I1833" s="2">
        <v>8.766</v>
      </c>
      <c r="J1833" s="2">
        <v>184.08600000000001</v>
      </c>
      <c r="K1833" s="12">
        <v>43466</v>
      </c>
      <c r="L1833" s="5">
        <v>0.4861111111111111</v>
      </c>
      <c r="M1833" t="s">
        <v>22</v>
      </c>
      <c r="N1833" s="2">
        <v>175.32</v>
      </c>
      <c r="O1833" s="2">
        <v>8.766</v>
      </c>
      <c r="P1833" s="3">
        <v>5</v>
      </c>
      <c r="Q1833" s="4">
        <f>MONTH(Tabla1[[#This Row],[Fecha]])</f>
        <v>1</v>
      </c>
    </row>
    <row r="1834" spans="1:17" x14ac:dyDescent="0.25">
      <c r="A1834" t="s">
        <v>1829</v>
      </c>
      <c r="B1834" t="s">
        <v>24</v>
      </c>
      <c r="C1834" t="s">
        <v>25</v>
      </c>
      <c r="D1834" t="s">
        <v>19</v>
      </c>
      <c r="E1834" t="s">
        <v>30</v>
      </c>
      <c r="F1834" t="s">
        <v>45</v>
      </c>
      <c r="G1834" s="2">
        <v>93.2</v>
      </c>
      <c r="H1834" s="4">
        <v>2</v>
      </c>
      <c r="I1834" s="2">
        <v>9.32</v>
      </c>
      <c r="J1834" s="2">
        <v>195.72</v>
      </c>
      <c r="K1834" s="12">
        <v>43524</v>
      </c>
      <c r="L1834" s="5">
        <v>0.77569444444444446</v>
      </c>
      <c r="M1834" t="s">
        <v>32</v>
      </c>
      <c r="N1834" s="2">
        <v>186.4</v>
      </c>
      <c r="O1834" s="2">
        <v>9.32</v>
      </c>
      <c r="P1834" s="3">
        <v>6</v>
      </c>
      <c r="Q1834" s="4">
        <f>MONTH(Tabla1[[#This Row],[Fecha]])</f>
        <v>2</v>
      </c>
    </row>
    <row r="1835" spans="1:17" x14ac:dyDescent="0.25">
      <c r="A1835" t="s">
        <v>1652</v>
      </c>
      <c r="B1835" t="s">
        <v>41</v>
      </c>
      <c r="C1835" t="s">
        <v>42</v>
      </c>
      <c r="D1835" t="s">
        <v>26</v>
      </c>
      <c r="E1835" t="s">
        <v>30</v>
      </c>
      <c r="F1835" t="s">
        <v>35</v>
      </c>
      <c r="G1835" s="2">
        <v>54.45</v>
      </c>
      <c r="H1835" s="4">
        <v>1</v>
      </c>
      <c r="I1835" s="2">
        <v>2.7225000000000001</v>
      </c>
      <c r="J1835" s="2">
        <v>57.172499999999999</v>
      </c>
      <c r="K1835" s="12">
        <v>43522</v>
      </c>
      <c r="L1835" s="5">
        <v>0.80833333333333324</v>
      </c>
      <c r="M1835" t="s">
        <v>22</v>
      </c>
      <c r="N1835" s="2">
        <v>54.45</v>
      </c>
      <c r="O1835" s="2">
        <v>2.7225000000000001</v>
      </c>
      <c r="P1835" s="3">
        <v>7.9</v>
      </c>
      <c r="Q1835" s="4">
        <f>MONTH(Tabla1[[#This Row],[Fecha]])</f>
        <v>2</v>
      </c>
    </row>
    <row r="1836" spans="1:17" x14ac:dyDescent="0.25">
      <c r="A1836" t="s">
        <v>1830</v>
      </c>
      <c r="B1836" t="s">
        <v>17</v>
      </c>
      <c r="C1836" t="s">
        <v>18</v>
      </c>
      <c r="D1836" t="s">
        <v>26</v>
      </c>
      <c r="E1836" t="s">
        <v>20</v>
      </c>
      <c r="F1836" t="s">
        <v>31</v>
      </c>
      <c r="G1836" s="2">
        <v>63.42</v>
      </c>
      <c r="H1836" s="4">
        <v>8</v>
      </c>
      <c r="I1836" s="2">
        <v>25.368000000000002</v>
      </c>
      <c r="J1836" s="2">
        <v>532.72799999999995</v>
      </c>
      <c r="K1836" s="12">
        <v>43535</v>
      </c>
      <c r="L1836" s="5">
        <v>0.53819444444444442</v>
      </c>
      <c r="M1836" t="s">
        <v>22</v>
      </c>
      <c r="N1836" s="2">
        <v>507.36</v>
      </c>
      <c r="O1836" s="2">
        <v>25.367999999999999</v>
      </c>
      <c r="P1836" s="3">
        <v>7.4</v>
      </c>
      <c r="Q1836" s="4">
        <f>MONTH(Tabla1[[#This Row],[Fecha]])</f>
        <v>3</v>
      </c>
    </row>
    <row r="1837" spans="1:17" x14ac:dyDescent="0.25">
      <c r="A1837" t="s">
        <v>1831</v>
      </c>
      <c r="B1837" t="s">
        <v>41</v>
      </c>
      <c r="C1837" t="s">
        <v>42</v>
      </c>
      <c r="D1837" t="s">
        <v>19</v>
      </c>
      <c r="E1837" t="s">
        <v>20</v>
      </c>
      <c r="F1837" t="s">
        <v>45</v>
      </c>
      <c r="G1837" s="2">
        <v>97.61</v>
      </c>
      <c r="H1837" s="4">
        <v>6</v>
      </c>
      <c r="I1837" s="2">
        <v>29.283000000000001</v>
      </c>
      <c r="J1837" s="2">
        <v>614.94299999999998</v>
      </c>
      <c r="K1837" s="12">
        <v>43472</v>
      </c>
      <c r="L1837" s="5">
        <v>0.62569444444444444</v>
      </c>
      <c r="M1837" t="s">
        <v>22</v>
      </c>
      <c r="N1837" s="2">
        <v>585.66</v>
      </c>
      <c r="O1837" s="2">
        <v>29.283000000000001</v>
      </c>
      <c r="P1837" s="3">
        <v>9.9</v>
      </c>
      <c r="Q1837" s="4">
        <f>MONTH(Tabla1[[#This Row],[Fecha]])</f>
        <v>1</v>
      </c>
    </row>
    <row r="1838" spans="1:17" x14ac:dyDescent="0.25">
      <c r="A1838" t="s">
        <v>1832</v>
      </c>
      <c r="B1838" t="s">
        <v>17</v>
      </c>
      <c r="C1838" t="s">
        <v>18</v>
      </c>
      <c r="D1838" t="s">
        <v>26</v>
      </c>
      <c r="E1838" t="s">
        <v>20</v>
      </c>
      <c r="F1838" t="s">
        <v>45</v>
      </c>
      <c r="G1838" s="2">
        <v>97.29</v>
      </c>
      <c r="H1838" s="4">
        <v>8</v>
      </c>
      <c r="I1838" s="2">
        <v>38.916000000000004</v>
      </c>
      <c r="J1838" s="2">
        <v>817.23599999999999</v>
      </c>
      <c r="K1838" s="12">
        <v>43533</v>
      </c>
      <c r="L1838" s="5">
        <v>0.5541666666666667</v>
      </c>
      <c r="M1838" t="s">
        <v>32</v>
      </c>
      <c r="N1838" s="2">
        <v>778.32</v>
      </c>
      <c r="O1838" s="2">
        <v>38.915999999999997</v>
      </c>
      <c r="P1838" s="3">
        <v>6.2</v>
      </c>
      <c r="Q1838" s="4">
        <f>MONTH(Tabla1[[#This Row],[Fecha]])</f>
        <v>3</v>
      </c>
    </row>
    <row r="1839" spans="1:17" x14ac:dyDescent="0.25">
      <c r="A1839" t="s">
        <v>1833</v>
      </c>
      <c r="B1839" t="s">
        <v>24</v>
      </c>
      <c r="C1839" t="s">
        <v>25</v>
      </c>
      <c r="D1839" t="s">
        <v>19</v>
      </c>
      <c r="E1839" t="s">
        <v>20</v>
      </c>
      <c r="F1839" t="s">
        <v>43</v>
      </c>
      <c r="G1839" s="2">
        <v>21.08</v>
      </c>
      <c r="H1839" s="4">
        <v>3</v>
      </c>
      <c r="I1839" s="2">
        <v>3.1619999999999999</v>
      </c>
      <c r="J1839" s="2">
        <v>66.402000000000001</v>
      </c>
      <c r="K1839" s="12">
        <v>43505</v>
      </c>
      <c r="L1839" s="5">
        <v>0.43402777777777773</v>
      </c>
      <c r="M1839" t="s">
        <v>28</v>
      </c>
      <c r="N1839" s="2">
        <v>63.24</v>
      </c>
      <c r="O1839" s="2">
        <v>3.1619999999999999</v>
      </c>
      <c r="P1839" s="3">
        <v>7.3</v>
      </c>
      <c r="Q1839" s="4">
        <f>MONTH(Tabla1[[#This Row],[Fecha]])</f>
        <v>2</v>
      </c>
    </row>
    <row r="1840" spans="1:17" x14ac:dyDescent="0.25">
      <c r="A1840" t="s">
        <v>1834</v>
      </c>
      <c r="B1840" t="s">
        <v>24</v>
      </c>
      <c r="C1840" t="s">
        <v>25</v>
      </c>
      <c r="D1840" t="s">
        <v>26</v>
      </c>
      <c r="E1840" t="s">
        <v>30</v>
      </c>
      <c r="F1840" t="s">
        <v>21</v>
      </c>
      <c r="G1840" s="2">
        <v>64.08</v>
      </c>
      <c r="H1840" s="4">
        <v>7</v>
      </c>
      <c r="I1840" s="2">
        <v>22.428000000000001</v>
      </c>
      <c r="J1840" s="2">
        <v>470.988</v>
      </c>
      <c r="K1840" s="12">
        <v>43485</v>
      </c>
      <c r="L1840" s="5">
        <v>0.51874999999999993</v>
      </c>
      <c r="M1840" t="s">
        <v>22</v>
      </c>
      <c r="N1840" s="2">
        <v>448.56</v>
      </c>
      <c r="O1840" s="2">
        <v>22.428000000000001</v>
      </c>
      <c r="P1840" s="3">
        <v>7.6</v>
      </c>
      <c r="Q1840" s="4">
        <f>MONTH(Tabla1[[#This Row],[Fecha]])</f>
        <v>1</v>
      </c>
    </row>
    <row r="1841" spans="1:17" x14ac:dyDescent="0.25">
      <c r="A1841" t="s">
        <v>1835</v>
      </c>
      <c r="B1841" t="s">
        <v>24</v>
      </c>
      <c r="C1841" t="s">
        <v>25</v>
      </c>
      <c r="D1841" t="s">
        <v>19</v>
      </c>
      <c r="E1841" t="s">
        <v>20</v>
      </c>
      <c r="F1841" t="s">
        <v>43</v>
      </c>
      <c r="G1841" s="2">
        <v>80.36</v>
      </c>
      <c r="H1841" s="4">
        <v>4</v>
      </c>
      <c r="I1841" s="2">
        <v>16.071999999999999</v>
      </c>
      <c r="J1841" s="2">
        <v>337.512</v>
      </c>
      <c r="K1841" s="12">
        <v>43519</v>
      </c>
      <c r="L1841" s="5">
        <v>0.78125</v>
      </c>
      <c r="M1841" t="s">
        <v>32</v>
      </c>
      <c r="N1841" s="2">
        <v>321.44</v>
      </c>
      <c r="O1841" s="2">
        <v>16.071999999999999</v>
      </c>
      <c r="P1841" s="3">
        <v>8.3000000000000007</v>
      </c>
      <c r="Q1841" s="4">
        <f>MONTH(Tabla1[[#This Row],[Fecha]])</f>
        <v>2</v>
      </c>
    </row>
    <row r="1842" spans="1:17" x14ac:dyDescent="0.25">
      <c r="A1842" t="s">
        <v>1836</v>
      </c>
      <c r="B1842" t="s">
        <v>24</v>
      </c>
      <c r="C1842" t="s">
        <v>25</v>
      </c>
      <c r="D1842" t="s">
        <v>19</v>
      </c>
      <c r="E1842" t="s">
        <v>30</v>
      </c>
      <c r="F1842" t="s">
        <v>45</v>
      </c>
      <c r="G1842" s="2">
        <v>98.7</v>
      </c>
      <c r="H1842" s="4">
        <v>8</v>
      </c>
      <c r="I1842" s="2">
        <v>39.480000000000004</v>
      </c>
      <c r="J1842" s="2">
        <v>829.08</v>
      </c>
      <c r="K1842" s="12">
        <v>43496</v>
      </c>
      <c r="L1842" s="5">
        <v>0.44166666666666665</v>
      </c>
      <c r="M1842" t="s">
        <v>22</v>
      </c>
      <c r="N1842" s="2">
        <v>789.6</v>
      </c>
      <c r="O1842" s="2">
        <v>39.479999999999997</v>
      </c>
      <c r="P1842" s="3">
        <v>8.5</v>
      </c>
      <c r="Q1842" s="4">
        <f>MONTH(Tabla1[[#This Row],[Fecha]])</f>
        <v>1</v>
      </c>
    </row>
    <row r="1843" spans="1:17" x14ac:dyDescent="0.25">
      <c r="A1843" t="s">
        <v>1837</v>
      </c>
      <c r="B1843" t="s">
        <v>24</v>
      </c>
      <c r="C1843" t="s">
        <v>25</v>
      </c>
      <c r="D1843" t="s">
        <v>19</v>
      </c>
      <c r="E1843" t="s">
        <v>20</v>
      </c>
      <c r="F1843" t="s">
        <v>43</v>
      </c>
      <c r="G1843" s="2">
        <v>47.27</v>
      </c>
      <c r="H1843" s="4">
        <v>6</v>
      </c>
      <c r="I1843" s="2">
        <v>14.181000000000001</v>
      </c>
      <c r="J1843" s="2">
        <v>297.80099999999999</v>
      </c>
      <c r="K1843" s="12">
        <v>43501</v>
      </c>
      <c r="L1843" s="5">
        <v>0.4284722222222222</v>
      </c>
      <c r="M1843" t="s">
        <v>28</v>
      </c>
      <c r="N1843" s="2">
        <v>283.62</v>
      </c>
      <c r="O1843" s="2">
        <v>14.180999999999999</v>
      </c>
      <c r="P1843" s="3">
        <v>8.8000000000000007</v>
      </c>
      <c r="Q1843" s="4">
        <f>MONTH(Tabla1[[#This Row],[Fecha]])</f>
        <v>2</v>
      </c>
    </row>
    <row r="1844" spans="1:17" x14ac:dyDescent="0.25">
      <c r="A1844" t="s">
        <v>1838</v>
      </c>
      <c r="B1844" t="s">
        <v>24</v>
      </c>
      <c r="C1844" t="s">
        <v>25</v>
      </c>
      <c r="D1844" t="s">
        <v>26</v>
      </c>
      <c r="E1844" t="s">
        <v>20</v>
      </c>
      <c r="F1844" t="s">
        <v>31</v>
      </c>
      <c r="G1844" s="2">
        <v>70.11</v>
      </c>
      <c r="H1844" s="4">
        <v>6</v>
      </c>
      <c r="I1844" s="2">
        <v>21.033000000000001</v>
      </c>
      <c r="J1844" s="2">
        <v>441.69299999999998</v>
      </c>
      <c r="K1844" s="12">
        <v>43538</v>
      </c>
      <c r="L1844" s="5">
        <v>0.74583333333333324</v>
      </c>
      <c r="M1844" t="s">
        <v>22</v>
      </c>
      <c r="N1844" s="2">
        <v>420.66</v>
      </c>
      <c r="O1844" s="2">
        <v>21.033000000000001</v>
      </c>
      <c r="P1844" s="3">
        <v>5.2</v>
      </c>
      <c r="Q1844" s="4">
        <f>MONTH(Tabla1[[#This Row],[Fecha]])</f>
        <v>3</v>
      </c>
    </row>
    <row r="1845" spans="1:17" x14ac:dyDescent="0.25">
      <c r="A1845" t="s">
        <v>1839</v>
      </c>
      <c r="B1845" t="s">
        <v>17</v>
      </c>
      <c r="C1845" t="s">
        <v>18</v>
      </c>
      <c r="D1845" t="s">
        <v>26</v>
      </c>
      <c r="E1845" t="s">
        <v>20</v>
      </c>
      <c r="F1845" t="s">
        <v>31</v>
      </c>
      <c r="G1845" s="2">
        <v>69.959999999999994</v>
      </c>
      <c r="H1845" s="4">
        <v>8</v>
      </c>
      <c r="I1845" s="2">
        <v>27.983999999999998</v>
      </c>
      <c r="J1845" s="2">
        <v>587.66399999999999</v>
      </c>
      <c r="K1845" s="12">
        <v>43511</v>
      </c>
      <c r="L1845" s="5">
        <v>0.7090277777777777</v>
      </c>
      <c r="M1845" t="s">
        <v>32</v>
      </c>
      <c r="N1845" s="2">
        <v>559.67999999999995</v>
      </c>
      <c r="O1845" s="2">
        <v>27.984000000000002</v>
      </c>
      <c r="P1845" s="3">
        <v>6.4</v>
      </c>
      <c r="Q1845" s="4">
        <f>MONTH(Tabla1[[#This Row],[Fecha]])</f>
        <v>2</v>
      </c>
    </row>
    <row r="1846" spans="1:17" x14ac:dyDescent="0.25">
      <c r="A1846" t="s">
        <v>1840</v>
      </c>
      <c r="B1846" t="s">
        <v>17</v>
      </c>
      <c r="C1846" t="s">
        <v>18</v>
      </c>
      <c r="D1846" t="s">
        <v>26</v>
      </c>
      <c r="E1846" t="s">
        <v>20</v>
      </c>
      <c r="F1846" t="s">
        <v>43</v>
      </c>
      <c r="G1846" s="2">
        <v>27.28</v>
      </c>
      <c r="H1846" s="4">
        <v>5</v>
      </c>
      <c r="I1846" s="2">
        <v>6.82</v>
      </c>
      <c r="J1846" s="2">
        <v>143.22</v>
      </c>
      <c r="K1846" s="12">
        <v>43499</v>
      </c>
      <c r="L1846" s="5">
        <v>0.4381944444444445</v>
      </c>
      <c r="M1846" t="s">
        <v>32</v>
      </c>
      <c r="N1846" s="2">
        <v>136.4</v>
      </c>
      <c r="O1846" s="2">
        <v>6.82</v>
      </c>
      <c r="P1846" s="3">
        <v>8.6</v>
      </c>
      <c r="Q1846" s="4">
        <f>MONTH(Tabla1[[#This Row],[Fecha]])</f>
        <v>2</v>
      </c>
    </row>
    <row r="1847" spans="1:17" x14ac:dyDescent="0.25">
      <c r="A1847" t="s">
        <v>1841</v>
      </c>
      <c r="B1847" t="s">
        <v>17</v>
      </c>
      <c r="C1847" t="s">
        <v>18</v>
      </c>
      <c r="D1847" t="s">
        <v>19</v>
      </c>
      <c r="E1847" t="s">
        <v>30</v>
      </c>
      <c r="F1847" t="s">
        <v>43</v>
      </c>
      <c r="G1847" s="2">
        <v>98.53</v>
      </c>
      <c r="H1847" s="4">
        <v>6</v>
      </c>
      <c r="I1847" s="2">
        <v>29.559000000000005</v>
      </c>
      <c r="J1847" s="2">
        <v>620.73900000000003</v>
      </c>
      <c r="K1847" s="12">
        <v>43488</v>
      </c>
      <c r="L1847" s="5">
        <v>0.47361111111111115</v>
      </c>
      <c r="M1847" t="s">
        <v>32</v>
      </c>
      <c r="N1847" s="2">
        <v>591.17999999999995</v>
      </c>
      <c r="O1847" s="2">
        <v>29.559000000000001</v>
      </c>
      <c r="P1847" s="3">
        <v>4</v>
      </c>
      <c r="Q1847" s="4">
        <f>MONTH(Tabla1[[#This Row],[Fecha]])</f>
        <v>1</v>
      </c>
    </row>
    <row r="1848" spans="1:17" x14ac:dyDescent="0.25">
      <c r="A1848" t="s">
        <v>1842</v>
      </c>
      <c r="B1848" t="s">
        <v>41</v>
      </c>
      <c r="C1848" t="s">
        <v>42</v>
      </c>
      <c r="D1848" t="s">
        <v>26</v>
      </c>
      <c r="E1848" t="s">
        <v>20</v>
      </c>
      <c r="F1848" t="s">
        <v>45</v>
      </c>
      <c r="G1848" s="2">
        <v>41.09</v>
      </c>
      <c r="H1848" s="4">
        <v>10</v>
      </c>
      <c r="I1848" s="2">
        <v>20.545000000000002</v>
      </c>
      <c r="J1848" s="2">
        <v>431.44499999999999</v>
      </c>
      <c r="K1848" s="12">
        <v>43524</v>
      </c>
      <c r="L1848" s="5">
        <v>0.61249999999999993</v>
      </c>
      <c r="M1848" t="s">
        <v>28</v>
      </c>
      <c r="N1848" s="2">
        <v>410.9</v>
      </c>
      <c r="O1848" s="2">
        <v>20.545000000000002</v>
      </c>
      <c r="P1848" s="3">
        <v>7.3</v>
      </c>
      <c r="Q1848" s="4">
        <f>MONTH(Tabla1[[#This Row],[Fecha]])</f>
        <v>2</v>
      </c>
    </row>
    <row r="1849" spans="1:17" x14ac:dyDescent="0.25">
      <c r="A1849" t="s">
        <v>1843</v>
      </c>
      <c r="B1849" t="s">
        <v>41</v>
      </c>
      <c r="C1849" t="s">
        <v>42</v>
      </c>
      <c r="D1849" t="s">
        <v>26</v>
      </c>
      <c r="E1849" t="s">
        <v>30</v>
      </c>
      <c r="F1849" t="s">
        <v>35</v>
      </c>
      <c r="G1849" s="2">
        <v>44.63</v>
      </c>
      <c r="H1849" s="4">
        <v>6</v>
      </c>
      <c r="I1849" s="2">
        <v>13.389000000000003</v>
      </c>
      <c r="J1849" s="2">
        <v>281.16899999999998</v>
      </c>
      <c r="K1849" s="12">
        <v>43467</v>
      </c>
      <c r="L1849" s="5">
        <v>0.83888888888888891</v>
      </c>
      <c r="M1849" t="s">
        <v>32</v>
      </c>
      <c r="N1849" s="2">
        <v>267.77999999999997</v>
      </c>
      <c r="O1849" s="2">
        <v>13.388999999999999</v>
      </c>
      <c r="P1849" s="3">
        <v>5.0999999999999996</v>
      </c>
      <c r="Q1849" s="4">
        <f>MONTH(Tabla1[[#This Row],[Fecha]])</f>
        <v>1</v>
      </c>
    </row>
    <row r="1850" spans="1:17" x14ac:dyDescent="0.25">
      <c r="A1850" t="s">
        <v>1844</v>
      </c>
      <c r="B1850" t="s">
        <v>17</v>
      </c>
      <c r="C1850" t="s">
        <v>18</v>
      </c>
      <c r="D1850" t="s">
        <v>26</v>
      </c>
      <c r="E1850" t="s">
        <v>20</v>
      </c>
      <c r="F1850" t="s">
        <v>21</v>
      </c>
      <c r="G1850" s="2">
        <v>71.38</v>
      </c>
      <c r="H1850" s="4">
        <v>10</v>
      </c>
      <c r="I1850" s="2">
        <v>35.69</v>
      </c>
      <c r="J1850" s="2">
        <v>749.49</v>
      </c>
      <c r="K1850" s="12">
        <v>43553</v>
      </c>
      <c r="L1850" s="5">
        <v>0.80625000000000002</v>
      </c>
      <c r="M1850" t="s">
        <v>28</v>
      </c>
      <c r="N1850" s="2">
        <v>713.8</v>
      </c>
      <c r="O1850" s="2">
        <v>35.69</v>
      </c>
      <c r="P1850" s="3">
        <v>5.7</v>
      </c>
      <c r="Q1850" s="4">
        <f>MONTH(Tabla1[[#This Row],[Fecha]])</f>
        <v>3</v>
      </c>
    </row>
    <row r="1851" spans="1:17" x14ac:dyDescent="0.25">
      <c r="A1851" t="s">
        <v>1845</v>
      </c>
      <c r="B1851" t="s">
        <v>24</v>
      </c>
      <c r="C1851" t="s">
        <v>25</v>
      </c>
      <c r="D1851" t="s">
        <v>26</v>
      </c>
      <c r="E1851" t="s">
        <v>20</v>
      </c>
      <c r="F1851" t="s">
        <v>27</v>
      </c>
      <c r="G1851" s="2">
        <v>51.32</v>
      </c>
      <c r="H1851" s="4">
        <v>9</v>
      </c>
      <c r="I1851" s="2">
        <v>23.094000000000001</v>
      </c>
      <c r="J1851" s="2">
        <v>484.97399999999999</v>
      </c>
      <c r="K1851" s="12">
        <v>43538</v>
      </c>
      <c r="L1851" s="5">
        <v>0.81458333333333333</v>
      </c>
      <c r="M1851" t="s">
        <v>28</v>
      </c>
      <c r="N1851" s="2">
        <v>461.88</v>
      </c>
      <c r="O1851" s="2">
        <v>23.094000000000001</v>
      </c>
      <c r="P1851" s="3">
        <v>5.6</v>
      </c>
      <c r="Q1851" s="4">
        <f>MONTH(Tabla1[[#This Row],[Fecha]])</f>
        <v>3</v>
      </c>
    </row>
    <row r="1852" spans="1:17" x14ac:dyDescent="0.25">
      <c r="A1852" t="s">
        <v>1846</v>
      </c>
      <c r="B1852" t="s">
        <v>17</v>
      </c>
      <c r="C1852" t="s">
        <v>18</v>
      </c>
      <c r="D1852" t="s">
        <v>26</v>
      </c>
      <c r="E1852" t="s">
        <v>20</v>
      </c>
      <c r="F1852" t="s">
        <v>31</v>
      </c>
      <c r="G1852" s="2">
        <v>56.53</v>
      </c>
      <c r="H1852" s="4">
        <v>4</v>
      </c>
      <c r="I1852" s="2">
        <v>11.306000000000001</v>
      </c>
      <c r="J1852" s="2">
        <v>237.42599999999999</v>
      </c>
      <c r="K1852" s="12">
        <v>43528</v>
      </c>
      <c r="L1852" s="5">
        <v>0.82500000000000007</v>
      </c>
      <c r="M1852" t="s">
        <v>22</v>
      </c>
      <c r="N1852" s="2">
        <v>226.12</v>
      </c>
      <c r="O1852" s="2">
        <v>11.305999999999999</v>
      </c>
      <c r="P1852" s="3">
        <v>5.5</v>
      </c>
      <c r="Q1852" s="4">
        <f>MONTH(Tabla1[[#This Row],[Fecha]])</f>
        <v>3</v>
      </c>
    </row>
    <row r="1853" spans="1:17" x14ac:dyDescent="0.25">
      <c r="A1853" t="s">
        <v>1847</v>
      </c>
      <c r="B1853" t="s">
        <v>24</v>
      </c>
      <c r="C1853" t="s">
        <v>25</v>
      </c>
      <c r="D1853" t="s">
        <v>26</v>
      </c>
      <c r="E1853" t="s">
        <v>20</v>
      </c>
      <c r="F1853" t="s">
        <v>35</v>
      </c>
      <c r="G1853" s="2">
        <v>49.33</v>
      </c>
      <c r="H1853" s="4">
        <v>10</v>
      </c>
      <c r="I1853" s="2">
        <v>24.664999999999999</v>
      </c>
      <c r="J1853" s="2">
        <v>517.96500000000003</v>
      </c>
      <c r="K1853" s="12">
        <v>43499</v>
      </c>
      <c r="L1853" s="5">
        <v>0.69444444444444453</v>
      </c>
      <c r="M1853" t="s">
        <v>32</v>
      </c>
      <c r="N1853" s="2">
        <v>493.3</v>
      </c>
      <c r="O1853" s="2">
        <v>24.664999999999999</v>
      </c>
      <c r="P1853" s="3">
        <v>9.4</v>
      </c>
      <c r="Q1853" s="4">
        <f>MONTH(Tabla1[[#This Row],[Fecha]])</f>
        <v>2</v>
      </c>
    </row>
    <row r="1854" spans="1:17" x14ac:dyDescent="0.25">
      <c r="A1854" t="s">
        <v>1848</v>
      </c>
      <c r="B1854" t="s">
        <v>24</v>
      </c>
      <c r="C1854" t="s">
        <v>25</v>
      </c>
      <c r="D1854" t="s">
        <v>19</v>
      </c>
      <c r="E1854" t="s">
        <v>20</v>
      </c>
      <c r="F1854" t="s">
        <v>43</v>
      </c>
      <c r="G1854" s="2">
        <v>74.89</v>
      </c>
      <c r="H1854" s="4">
        <v>4</v>
      </c>
      <c r="I1854" s="2">
        <v>14.978000000000002</v>
      </c>
      <c r="J1854" s="2">
        <v>314.53800000000001</v>
      </c>
      <c r="K1854" s="12">
        <v>43525</v>
      </c>
      <c r="L1854" s="5">
        <v>0.64722222222222225</v>
      </c>
      <c r="M1854" t="s">
        <v>22</v>
      </c>
      <c r="N1854" s="2">
        <v>299.56</v>
      </c>
      <c r="O1854" s="2">
        <v>14.978</v>
      </c>
      <c r="P1854" s="3">
        <v>4.2</v>
      </c>
      <c r="Q1854" s="4">
        <f>MONTH(Tabla1[[#This Row],[Fecha]])</f>
        <v>3</v>
      </c>
    </row>
    <row r="1855" spans="1:17" x14ac:dyDescent="0.25">
      <c r="A1855" t="s">
        <v>1849</v>
      </c>
      <c r="B1855" t="s">
        <v>17</v>
      </c>
      <c r="C1855" t="s">
        <v>18</v>
      </c>
      <c r="D1855" t="s">
        <v>26</v>
      </c>
      <c r="E1855" t="s">
        <v>30</v>
      </c>
      <c r="F1855" t="s">
        <v>35</v>
      </c>
      <c r="G1855" s="2">
        <v>72.61</v>
      </c>
      <c r="H1855" s="4">
        <v>6</v>
      </c>
      <c r="I1855" s="2">
        <v>21.783000000000001</v>
      </c>
      <c r="J1855" s="2">
        <v>457.44299999999998</v>
      </c>
      <c r="K1855" s="12">
        <v>43466</v>
      </c>
      <c r="L1855" s="5">
        <v>0.44375000000000003</v>
      </c>
      <c r="M1855" t="s">
        <v>32</v>
      </c>
      <c r="N1855" s="2">
        <v>435.66</v>
      </c>
      <c r="O1855" s="2">
        <v>21.783000000000001</v>
      </c>
      <c r="P1855" s="3">
        <v>6.9</v>
      </c>
      <c r="Q1855" s="4">
        <f>MONTH(Tabla1[[#This Row],[Fecha]])</f>
        <v>1</v>
      </c>
    </row>
    <row r="1856" spans="1:17" x14ac:dyDescent="0.25">
      <c r="A1856" t="s">
        <v>1850</v>
      </c>
      <c r="B1856" t="s">
        <v>17</v>
      </c>
      <c r="C1856" t="s">
        <v>18</v>
      </c>
      <c r="D1856" t="s">
        <v>26</v>
      </c>
      <c r="E1856" t="s">
        <v>20</v>
      </c>
      <c r="F1856" t="s">
        <v>31</v>
      </c>
      <c r="G1856" s="2">
        <v>96.52</v>
      </c>
      <c r="H1856" s="4">
        <v>6</v>
      </c>
      <c r="I1856" s="2">
        <v>28.956000000000003</v>
      </c>
      <c r="J1856" s="2">
        <v>608.07600000000002</v>
      </c>
      <c r="K1856" s="12">
        <v>43476</v>
      </c>
      <c r="L1856" s="5">
        <v>0.49444444444444446</v>
      </c>
      <c r="M1856" t="s">
        <v>28</v>
      </c>
      <c r="N1856" s="2">
        <v>579.12</v>
      </c>
      <c r="O1856" s="2">
        <v>28.956</v>
      </c>
      <c r="P1856" s="3">
        <v>4.5</v>
      </c>
      <c r="Q1856" s="4">
        <f>MONTH(Tabla1[[#This Row],[Fecha]])</f>
        <v>1</v>
      </c>
    </row>
    <row r="1857" spans="1:17" x14ac:dyDescent="0.25">
      <c r="A1857" t="s">
        <v>1545</v>
      </c>
      <c r="B1857" t="s">
        <v>17</v>
      </c>
      <c r="C1857" t="s">
        <v>18</v>
      </c>
      <c r="D1857" t="s">
        <v>26</v>
      </c>
      <c r="E1857" t="s">
        <v>30</v>
      </c>
      <c r="F1857" t="s">
        <v>21</v>
      </c>
      <c r="G1857" s="2">
        <v>65.180000000000007</v>
      </c>
      <c r="H1857" s="4">
        <v>3</v>
      </c>
      <c r="I1857" s="2">
        <v>9.777000000000001</v>
      </c>
      <c r="J1857" s="2">
        <v>205.31700000000001</v>
      </c>
      <c r="K1857" s="12">
        <v>43521</v>
      </c>
      <c r="L1857" s="5">
        <v>0.85763888888888884</v>
      </c>
      <c r="M1857" t="s">
        <v>32</v>
      </c>
      <c r="N1857" s="2">
        <v>195.54</v>
      </c>
      <c r="O1857" s="2">
        <v>9.7769999999999992</v>
      </c>
      <c r="P1857" s="3">
        <v>6.3</v>
      </c>
      <c r="Q1857" s="4">
        <f>MONTH(Tabla1[[#This Row],[Fecha]])</f>
        <v>2</v>
      </c>
    </row>
    <row r="1858" spans="1:17" x14ac:dyDescent="0.25">
      <c r="A1858" t="s">
        <v>1851</v>
      </c>
      <c r="B1858" t="s">
        <v>24</v>
      </c>
      <c r="C1858" t="s">
        <v>25</v>
      </c>
      <c r="D1858" t="s">
        <v>26</v>
      </c>
      <c r="E1858" t="s">
        <v>30</v>
      </c>
      <c r="F1858" t="s">
        <v>31</v>
      </c>
      <c r="G1858" s="2">
        <v>55.73</v>
      </c>
      <c r="H1858" s="4">
        <v>6</v>
      </c>
      <c r="I1858" s="2">
        <v>16.719000000000001</v>
      </c>
      <c r="J1858" s="2">
        <v>351.09899999999999</v>
      </c>
      <c r="K1858" s="12">
        <v>43520</v>
      </c>
      <c r="L1858" s="5">
        <v>0.4548611111111111</v>
      </c>
      <c r="M1858" t="s">
        <v>22</v>
      </c>
      <c r="N1858" s="2">
        <v>334.38</v>
      </c>
      <c r="O1858" s="2">
        <v>16.719000000000001</v>
      </c>
      <c r="P1858" s="3">
        <v>7</v>
      </c>
      <c r="Q1858" s="4">
        <f>MONTH(Tabla1[[#This Row],[Fecha]])</f>
        <v>2</v>
      </c>
    </row>
    <row r="1859" spans="1:17" x14ac:dyDescent="0.25">
      <c r="A1859" t="s">
        <v>1852</v>
      </c>
      <c r="B1859" t="s">
        <v>24</v>
      </c>
      <c r="C1859" t="s">
        <v>25</v>
      </c>
      <c r="D1859" t="s">
        <v>19</v>
      </c>
      <c r="E1859" t="s">
        <v>30</v>
      </c>
      <c r="F1859" t="s">
        <v>27</v>
      </c>
      <c r="G1859" s="2">
        <v>12.05</v>
      </c>
      <c r="H1859" s="4">
        <v>5</v>
      </c>
      <c r="I1859" s="2">
        <v>3.0125000000000002</v>
      </c>
      <c r="J1859" s="2">
        <v>63.262500000000003</v>
      </c>
      <c r="K1859" s="12">
        <v>43512</v>
      </c>
      <c r="L1859" s="5">
        <v>0.66180555555555554</v>
      </c>
      <c r="M1859" t="s">
        <v>22</v>
      </c>
      <c r="N1859" s="2">
        <v>60.25</v>
      </c>
      <c r="O1859" s="2">
        <v>3.0125000000000002</v>
      </c>
      <c r="P1859" s="3">
        <v>5.5</v>
      </c>
      <c r="Q1859" s="4">
        <f>MONTH(Tabla1[[#This Row],[Fecha]])</f>
        <v>2</v>
      </c>
    </row>
    <row r="1860" spans="1:17" x14ac:dyDescent="0.25">
      <c r="A1860" t="s">
        <v>1853</v>
      </c>
      <c r="B1860" t="s">
        <v>17</v>
      </c>
      <c r="C1860" t="s">
        <v>18</v>
      </c>
      <c r="D1860" t="s">
        <v>26</v>
      </c>
      <c r="E1860" t="s">
        <v>30</v>
      </c>
      <c r="F1860" t="s">
        <v>43</v>
      </c>
      <c r="G1860" s="2">
        <v>33.880000000000003</v>
      </c>
      <c r="H1860" s="4">
        <v>8</v>
      </c>
      <c r="I1860" s="2">
        <v>13.552000000000001</v>
      </c>
      <c r="J1860" s="2">
        <v>284.59199999999998</v>
      </c>
      <c r="K1860" s="12">
        <v>43484</v>
      </c>
      <c r="L1860" s="5">
        <v>0.8534722222222223</v>
      </c>
      <c r="M1860" t="s">
        <v>22</v>
      </c>
      <c r="N1860" s="2">
        <v>271.04000000000002</v>
      </c>
      <c r="O1860" s="2">
        <v>13.552</v>
      </c>
      <c r="P1860" s="3">
        <v>9.6</v>
      </c>
      <c r="Q1860" s="4">
        <f>MONTH(Tabla1[[#This Row],[Fecha]])</f>
        <v>1</v>
      </c>
    </row>
    <row r="1861" spans="1:17" x14ac:dyDescent="0.25">
      <c r="A1861" t="s">
        <v>1854</v>
      </c>
      <c r="B1861" t="s">
        <v>24</v>
      </c>
      <c r="C1861" t="s">
        <v>25</v>
      </c>
      <c r="D1861" t="s">
        <v>26</v>
      </c>
      <c r="E1861" t="s">
        <v>20</v>
      </c>
      <c r="F1861" t="s">
        <v>35</v>
      </c>
      <c r="G1861" s="2">
        <v>44.86</v>
      </c>
      <c r="H1861" s="4">
        <v>10</v>
      </c>
      <c r="I1861" s="2">
        <v>22.430000000000003</v>
      </c>
      <c r="J1861" s="2">
        <v>471.03</v>
      </c>
      <c r="K1861" s="12">
        <v>43491</v>
      </c>
      <c r="L1861" s="5">
        <v>0.82916666666666661</v>
      </c>
      <c r="M1861" t="s">
        <v>22</v>
      </c>
      <c r="N1861" s="2">
        <v>448.6</v>
      </c>
      <c r="O1861" s="2">
        <v>22.43</v>
      </c>
      <c r="P1861" s="3">
        <v>8.1999999999999993</v>
      </c>
      <c r="Q1861" s="4">
        <f>MONTH(Tabla1[[#This Row],[Fecha]])</f>
        <v>1</v>
      </c>
    </row>
    <row r="1862" spans="1:17" x14ac:dyDescent="0.25">
      <c r="A1862" t="s">
        <v>1855</v>
      </c>
      <c r="B1862" t="s">
        <v>24</v>
      </c>
      <c r="C1862" t="s">
        <v>25</v>
      </c>
      <c r="D1862" t="s">
        <v>19</v>
      </c>
      <c r="E1862" t="s">
        <v>30</v>
      </c>
      <c r="F1862" t="s">
        <v>43</v>
      </c>
      <c r="G1862" s="2">
        <v>91.4</v>
      </c>
      <c r="H1862" s="4">
        <v>7</v>
      </c>
      <c r="I1862" s="2">
        <v>31.990000000000006</v>
      </c>
      <c r="J1862" s="2">
        <v>671.79</v>
      </c>
      <c r="K1862" s="12">
        <v>43499</v>
      </c>
      <c r="L1862" s="5">
        <v>0.42986111111111108</v>
      </c>
      <c r="M1862" t="s">
        <v>28</v>
      </c>
      <c r="N1862" s="2">
        <v>639.79999999999995</v>
      </c>
      <c r="O1862" s="2">
        <v>31.99</v>
      </c>
      <c r="P1862" s="3">
        <v>9.5</v>
      </c>
      <c r="Q1862" s="4">
        <f>MONTH(Tabla1[[#This Row],[Fecha]])</f>
        <v>2</v>
      </c>
    </row>
    <row r="1863" spans="1:17" x14ac:dyDescent="0.25">
      <c r="A1863" t="s">
        <v>1856</v>
      </c>
      <c r="B1863" t="s">
        <v>24</v>
      </c>
      <c r="C1863" t="s">
        <v>25</v>
      </c>
      <c r="D1863" t="s">
        <v>26</v>
      </c>
      <c r="E1863" t="s">
        <v>30</v>
      </c>
      <c r="F1863" t="s">
        <v>31</v>
      </c>
      <c r="G1863" s="2">
        <v>37</v>
      </c>
      <c r="H1863" s="4">
        <v>1</v>
      </c>
      <c r="I1863" s="2">
        <v>1.85</v>
      </c>
      <c r="J1863" s="2">
        <v>38.85</v>
      </c>
      <c r="K1863" s="12">
        <v>43530</v>
      </c>
      <c r="L1863" s="5">
        <v>0.56180555555555556</v>
      </c>
      <c r="M1863" t="s">
        <v>32</v>
      </c>
      <c r="N1863" s="2">
        <v>37</v>
      </c>
      <c r="O1863" s="2">
        <v>1.85</v>
      </c>
      <c r="P1863" s="3">
        <v>7.9</v>
      </c>
      <c r="Q1863" s="4">
        <f>MONTH(Tabla1[[#This Row],[Fecha]])</f>
        <v>3</v>
      </c>
    </row>
    <row r="1864" spans="1:17" x14ac:dyDescent="0.25">
      <c r="A1864" t="s">
        <v>1857</v>
      </c>
      <c r="B1864" t="s">
        <v>24</v>
      </c>
      <c r="C1864" t="s">
        <v>25</v>
      </c>
      <c r="D1864" t="s">
        <v>19</v>
      </c>
      <c r="E1864" t="s">
        <v>20</v>
      </c>
      <c r="F1864" t="s">
        <v>45</v>
      </c>
      <c r="G1864" s="2">
        <v>97.21</v>
      </c>
      <c r="H1864" s="4">
        <v>10</v>
      </c>
      <c r="I1864" s="2">
        <v>48.604999999999997</v>
      </c>
      <c r="J1864" s="2">
        <v>1020.705</v>
      </c>
      <c r="K1864" s="12">
        <v>43504</v>
      </c>
      <c r="L1864" s="5">
        <v>0.54166666666666663</v>
      </c>
      <c r="M1864" t="s">
        <v>32</v>
      </c>
      <c r="N1864" s="2">
        <v>972.1</v>
      </c>
      <c r="O1864" s="2">
        <v>48.604999999999997</v>
      </c>
      <c r="P1864" s="3">
        <v>8.6999999999999993</v>
      </c>
      <c r="Q1864" s="4">
        <f>MONTH(Tabla1[[#This Row],[Fecha]])</f>
        <v>2</v>
      </c>
    </row>
    <row r="1865" spans="1:17" x14ac:dyDescent="0.25">
      <c r="A1865" t="s">
        <v>1858</v>
      </c>
      <c r="B1865" t="s">
        <v>41</v>
      </c>
      <c r="C1865" t="s">
        <v>42</v>
      </c>
      <c r="D1865" t="s">
        <v>19</v>
      </c>
      <c r="E1865" t="s">
        <v>30</v>
      </c>
      <c r="F1865" t="s">
        <v>31</v>
      </c>
      <c r="G1865" s="2">
        <v>30.12</v>
      </c>
      <c r="H1865" s="4">
        <v>8</v>
      </c>
      <c r="I1865" s="2">
        <v>12.048000000000002</v>
      </c>
      <c r="J1865" s="2">
        <v>253.00800000000001</v>
      </c>
      <c r="K1865" s="12">
        <v>43527</v>
      </c>
      <c r="L1865" s="5">
        <v>0.54236111111111118</v>
      </c>
      <c r="M1865" t="s">
        <v>28</v>
      </c>
      <c r="N1865" s="2">
        <v>240.96</v>
      </c>
      <c r="O1865" s="2">
        <v>12.048</v>
      </c>
      <c r="P1865" s="3">
        <v>7.7</v>
      </c>
      <c r="Q1865" s="4">
        <f>MONTH(Tabla1[[#This Row],[Fecha]])</f>
        <v>3</v>
      </c>
    </row>
    <row r="1866" spans="1:17" x14ac:dyDescent="0.25">
      <c r="A1866" t="s">
        <v>1859</v>
      </c>
      <c r="B1866" t="s">
        <v>17</v>
      </c>
      <c r="C1866" t="s">
        <v>18</v>
      </c>
      <c r="D1866" t="s">
        <v>26</v>
      </c>
      <c r="E1866" t="s">
        <v>30</v>
      </c>
      <c r="F1866" t="s">
        <v>21</v>
      </c>
      <c r="G1866" s="2">
        <v>51.71</v>
      </c>
      <c r="H1866" s="4">
        <v>4</v>
      </c>
      <c r="I1866" s="2">
        <v>10.342000000000001</v>
      </c>
      <c r="J1866" s="2">
        <v>217.18199999999999</v>
      </c>
      <c r="K1866" s="12">
        <v>43533</v>
      </c>
      <c r="L1866" s="5">
        <v>0.57847222222222217</v>
      </c>
      <c r="M1866" t="s">
        <v>32</v>
      </c>
      <c r="N1866" s="2">
        <v>206.84</v>
      </c>
      <c r="O1866" s="2">
        <v>10.342000000000001</v>
      </c>
      <c r="P1866" s="3">
        <v>9.8000000000000007</v>
      </c>
      <c r="Q1866" s="4">
        <f>MONTH(Tabla1[[#This Row],[Fecha]])</f>
        <v>3</v>
      </c>
    </row>
    <row r="1867" spans="1:17" x14ac:dyDescent="0.25">
      <c r="A1867" t="s">
        <v>1860</v>
      </c>
      <c r="B1867" t="s">
        <v>41</v>
      </c>
      <c r="C1867" t="s">
        <v>42</v>
      </c>
      <c r="D1867" t="s">
        <v>26</v>
      </c>
      <c r="E1867" t="s">
        <v>20</v>
      </c>
      <c r="F1867" t="s">
        <v>21</v>
      </c>
      <c r="G1867" s="2">
        <v>34.21</v>
      </c>
      <c r="H1867" s="4">
        <v>10</v>
      </c>
      <c r="I1867" s="2">
        <v>17.105</v>
      </c>
      <c r="J1867" s="2">
        <v>359.20499999999998</v>
      </c>
      <c r="K1867" s="12">
        <v>43467</v>
      </c>
      <c r="L1867" s="5">
        <v>0.54166666666666663</v>
      </c>
      <c r="M1867" t="s">
        <v>28</v>
      </c>
      <c r="N1867" s="2">
        <v>342.1</v>
      </c>
      <c r="O1867" s="2">
        <v>17.105</v>
      </c>
      <c r="P1867" s="3">
        <v>5.0999999999999996</v>
      </c>
      <c r="Q1867" s="4">
        <f>MONTH(Tabla1[[#This Row],[Fecha]])</f>
        <v>1</v>
      </c>
    </row>
    <row r="1868" spans="1:17" x14ac:dyDescent="0.25">
      <c r="A1868" t="s">
        <v>1861</v>
      </c>
      <c r="B1868" t="s">
        <v>17</v>
      </c>
      <c r="C1868" t="s">
        <v>18</v>
      </c>
      <c r="D1868" t="s">
        <v>19</v>
      </c>
      <c r="E1868" t="s">
        <v>20</v>
      </c>
      <c r="F1868" t="s">
        <v>21</v>
      </c>
      <c r="G1868" s="2">
        <v>47.67</v>
      </c>
      <c r="H1868" s="4">
        <v>4</v>
      </c>
      <c r="I1868" s="2">
        <v>9.5340000000000007</v>
      </c>
      <c r="J1868" s="2">
        <v>200.214</v>
      </c>
      <c r="K1868" s="12">
        <v>43536</v>
      </c>
      <c r="L1868" s="5">
        <v>0.59791666666666665</v>
      </c>
      <c r="M1868" t="s">
        <v>28</v>
      </c>
      <c r="N1868" s="2">
        <v>190.68</v>
      </c>
      <c r="O1868" s="2">
        <v>9.5340000000000007</v>
      </c>
      <c r="P1868" s="3">
        <v>9.1</v>
      </c>
      <c r="Q1868" s="4">
        <f>MONTH(Tabla1[[#This Row],[Fecha]])</f>
        <v>3</v>
      </c>
    </row>
    <row r="1869" spans="1:17" x14ac:dyDescent="0.25">
      <c r="A1869" t="s">
        <v>1862</v>
      </c>
      <c r="B1869" t="s">
        <v>41</v>
      </c>
      <c r="C1869" t="s">
        <v>42</v>
      </c>
      <c r="D1869" t="s">
        <v>19</v>
      </c>
      <c r="E1869" t="s">
        <v>30</v>
      </c>
      <c r="F1869" t="s">
        <v>21</v>
      </c>
      <c r="G1869" s="2">
        <v>75.739999999999995</v>
      </c>
      <c r="H1869" s="4">
        <v>4</v>
      </c>
      <c r="I1869" s="2">
        <v>15.148</v>
      </c>
      <c r="J1869" s="2">
        <v>318.108</v>
      </c>
      <c r="K1869" s="12">
        <v>43510</v>
      </c>
      <c r="L1869" s="5">
        <v>0.60763888888888895</v>
      </c>
      <c r="M1869" t="s">
        <v>28</v>
      </c>
      <c r="N1869" s="2">
        <v>302.95999999999998</v>
      </c>
      <c r="O1869" s="2">
        <v>15.148</v>
      </c>
      <c r="P1869" s="3">
        <v>7.6</v>
      </c>
      <c r="Q1869" s="4">
        <f>MONTH(Tabla1[[#This Row],[Fecha]])</f>
        <v>2</v>
      </c>
    </row>
    <row r="1870" spans="1:17" x14ac:dyDescent="0.25">
      <c r="A1870" t="s">
        <v>1863</v>
      </c>
      <c r="B1870" t="s">
        <v>41</v>
      </c>
      <c r="C1870" t="s">
        <v>42</v>
      </c>
      <c r="D1870" t="s">
        <v>26</v>
      </c>
      <c r="E1870" t="s">
        <v>20</v>
      </c>
      <c r="F1870" t="s">
        <v>27</v>
      </c>
      <c r="G1870" s="2">
        <v>95.64</v>
      </c>
      <c r="H1870" s="4">
        <v>4</v>
      </c>
      <c r="I1870" s="2">
        <v>19.128</v>
      </c>
      <c r="J1870" s="2">
        <v>401.68799999999999</v>
      </c>
      <c r="K1870" s="12">
        <v>43540</v>
      </c>
      <c r="L1870" s="5">
        <v>0.78541666666666676</v>
      </c>
      <c r="M1870" t="s">
        <v>28</v>
      </c>
      <c r="N1870" s="2">
        <v>382.56</v>
      </c>
      <c r="O1870" s="2">
        <v>19.128</v>
      </c>
      <c r="P1870" s="3">
        <v>7.9</v>
      </c>
      <c r="Q1870" s="4">
        <f>MONTH(Tabla1[[#This Row],[Fecha]])</f>
        <v>3</v>
      </c>
    </row>
    <row r="1871" spans="1:17" x14ac:dyDescent="0.25">
      <c r="A1871" t="s">
        <v>1481</v>
      </c>
      <c r="B1871" t="s">
        <v>17</v>
      </c>
      <c r="C1871" t="s">
        <v>18</v>
      </c>
      <c r="D1871" t="s">
        <v>26</v>
      </c>
      <c r="E1871" t="s">
        <v>30</v>
      </c>
      <c r="F1871" t="s">
        <v>31</v>
      </c>
      <c r="G1871" s="2">
        <v>46.33</v>
      </c>
      <c r="H1871" s="4">
        <v>7</v>
      </c>
      <c r="I1871" s="2">
        <v>16.215500000000002</v>
      </c>
      <c r="J1871" s="2">
        <v>340.52550000000002</v>
      </c>
      <c r="K1871" s="12">
        <v>43527</v>
      </c>
      <c r="L1871" s="5">
        <v>0.55763888888888891</v>
      </c>
      <c r="M1871" t="s">
        <v>32</v>
      </c>
      <c r="N1871" s="2">
        <v>324.31</v>
      </c>
      <c r="O1871" s="2">
        <v>16.215499999999999</v>
      </c>
      <c r="P1871" s="3">
        <v>7.4</v>
      </c>
      <c r="Q1871" s="4">
        <f>MONTH(Tabla1[[#This Row],[Fecha]])</f>
        <v>3</v>
      </c>
    </row>
    <row r="1872" spans="1:17" x14ac:dyDescent="0.25">
      <c r="A1872" t="s">
        <v>1864</v>
      </c>
      <c r="B1872" t="s">
        <v>41</v>
      </c>
      <c r="C1872" t="s">
        <v>42</v>
      </c>
      <c r="D1872" t="s">
        <v>26</v>
      </c>
      <c r="E1872" t="s">
        <v>20</v>
      </c>
      <c r="F1872" t="s">
        <v>21</v>
      </c>
      <c r="G1872" s="2">
        <v>99.71</v>
      </c>
      <c r="H1872" s="4">
        <v>6</v>
      </c>
      <c r="I1872" s="2">
        <v>29.913</v>
      </c>
      <c r="J1872" s="2">
        <v>628.173</v>
      </c>
      <c r="K1872" s="12">
        <v>43522</v>
      </c>
      <c r="L1872" s="5">
        <v>0.70277777777777783</v>
      </c>
      <c r="M1872" t="s">
        <v>22</v>
      </c>
      <c r="N1872" s="2">
        <v>598.26</v>
      </c>
      <c r="O1872" s="2">
        <v>29.913</v>
      </c>
      <c r="P1872" s="3">
        <v>7.9</v>
      </c>
      <c r="Q1872" s="4">
        <f>MONTH(Tabla1[[#This Row],[Fecha]])</f>
        <v>2</v>
      </c>
    </row>
    <row r="1873" spans="1:17" x14ac:dyDescent="0.25">
      <c r="A1873" t="s">
        <v>1066</v>
      </c>
      <c r="B1873" t="s">
        <v>17</v>
      </c>
      <c r="C1873" t="s">
        <v>18</v>
      </c>
      <c r="D1873" t="s">
        <v>26</v>
      </c>
      <c r="E1873" t="s">
        <v>20</v>
      </c>
      <c r="F1873" t="s">
        <v>27</v>
      </c>
      <c r="G1873" s="2">
        <v>45.48</v>
      </c>
      <c r="H1873" s="4">
        <v>10</v>
      </c>
      <c r="I1873" s="2">
        <v>22.74</v>
      </c>
      <c r="J1873" s="2">
        <v>477.54</v>
      </c>
      <c r="K1873" s="12">
        <v>43525</v>
      </c>
      <c r="L1873" s="5">
        <v>0.43194444444444446</v>
      </c>
      <c r="M1873" t="s">
        <v>32</v>
      </c>
      <c r="N1873" s="2">
        <v>454.8</v>
      </c>
      <c r="O1873" s="2">
        <v>22.74</v>
      </c>
      <c r="P1873" s="3">
        <v>4.8</v>
      </c>
      <c r="Q1873" s="4">
        <f>MONTH(Tabla1[[#This Row],[Fecha]])</f>
        <v>3</v>
      </c>
    </row>
    <row r="1874" spans="1:17" x14ac:dyDescent="0.25">
      <c r="A1874" t="s">
        <v>1865</v>
      </c>
      <c r="B1874" t="s">
        <v>17</v>
      </c>
      <c r="C1874" t="s">
        <v>18</v>
      </c>
      <c r="D1874" t="s">
        <v>19</v>
      </c>
      <c r="E1874" t="s">
        <v>20</v>
      </c>
      <c r="F1874" t="s">
        <v>35</v>
      </c>
      <c r="G1874" s="2">
        <v>98.4</v>
      </c>
      <c r="H1874" s="4">
        <v>7</v>
      </c>
      <c r="I1874" s="2">
        <v>34.440000000000005</v>
      </c>
      <c r="J1874" s="2">
        <v>723.24</v>
      </c>
      <c r="K1874" s="12">
        <v>43536</v>
      </c>
      <c r="L1874" s="5">
        <v>0.52986111111111112</v>
      </c>
      <c r="M1874" t="s">
        <v>32</v>
      </c>
      <c r="N1874" s="2">
        <v>688.8</v>
      </c>
      <c r="O1874" s="2">
        <v>34.44</v>
      </c>
      <c r="P1874" s="3">
        <v>8.6999999999999993</v>
      </c>
      <c r="Q1874" s="4">
        <f>MONTH(Tabla1[[#This Row],[Fecha]])</f>
        <v>3</v>
      </c>
    </row>
    <row r="1875" spans="1:17" x14ac:dyDescent="0.25">
      <c r="A1875" t="s">
        <v>1866</v>
      </c>
      <c r="B1875" t="s">
        <v>24</v>
      </c>
      <c r="C1875" t="s">
        <v>25</v>
      </c>
      <c r="D1875" t="s">
        <v>26</v>
      </c>
      <c r="E1875" t="s">
        <v>30</v>
      </c>
      <c r="F1875" t="s">
        <v>31</v>
      </c>
      <c r="G1875" s="2">
        <v>55.61</v>
      </c>
      <c r="H1875" s="4">
        <v>7</v>
      </c>
      <c r="I1875" s="2">
        <v>19.4635</v>
      </c>
      <c r="J1875" s="2">
        <v>408.73349999999999</v>
      </c>
      <c r="K1875" s="12">
        <v>43547</v>
      </c>
      <c r="L1875" s="5">
        <v>0.52847222222222223</v>
      </c>
      <c r="M1875" t="s">
        <v>28</v>
      </c>
      <c r="N1875" s="2">
        <v>389.27</v>
      </c>
      <c r="O1875" s="2">
        <v>19.4635</v>
      </c>
      <c r="P1875" s="3">
        <v>8.5</v>
      </c>
      <c r="Q1875" s="4">
        <f>MONTH(Tabla1[[#This Row],[Fecha]])</f>
        <v>3</v>
      </c>
    </row>
    <row r="1876" spans="1:17" x14ac:dyDescent="0.25">
      <c r="A1876" t="s">
        <v>1867</v>
      </c>
      <c r="B1876" t="s">
        <v>41</v>
      </c>
      <c r="C1876" t="s">
        <v>42</v>
      </c>
      <c r="D1876" t="s">
        <v>26</v>
      </c>
      <c r="E1876" t="s">
        <v>20</v>
      </c>
      <c r="F1876" t="s">
        <v>45</v>
      </c>
      <c r="G1876" s="2">
        <v>63.71</v>
      </c>
      <c r="H1876" s="4">
        <v>5</v>
      </c>
      <c r="I1876" s="2">
        <v>15.927500000000002</v>
      </c>
      <c r="J1876" s="2">
        <v>334.47750000000002</v>
      </c>
      <c r="K1876" s="12">
        <v>43503</v>
      </c>
      <c r="L1876" s="5">
        <v>0.8125</v>
      </c>
      <c r="M1876" t="s">
        <v>22</v>
      </c>
      <c r="N1876" s="2">
        <v>318.55</v>
      </c>
      <c r="O1876" s="2">
        <v>15.9275</v>
      </c>
      <c r="P1876" s="3">
        <v>8.5</v>
      </c>
      <c r="Q1876" s="4">
        <f>MONTH(Tabla1[[#This Row],[Fecha]])</f>
        <v>2</v>
      </c>
    </row>
    <row r="1877" spans="1:17" x14ac:dyDescent="0.25">
      <c r="A1877" t="s">
        <v>1868</v>
      </c>
      <c r="B1877" t="s">
        <v>41</v>
      </c>
      <c r="C1877" t="s">
        <v>42</v>
      </c>
      <c r="D1877" t="s">
        <v>26</v>
      </c>
      <c r="E1877" t="s">
        <v>20</v>
      </c>
      <c r="F1877" t="s">
        <v>27</v>
      </c>
      <c r="G1877" s="2">
        <v>52.79</v>
      </c>
      <c r="H1877" s="4">
        <v>10</v>
      </c>
      <c r="I1877" s="2">
        <v>26.395</v>
      </c>
      <c r="J1877" s="2">
        <v>554.29499999999996</v>
      </c>
      <c r="K1877" s="12">
        <v>43521</v>
      </c>
      <c r="L1877" s="5">
        <v>0.49861111111111112</v>
      </c>
      <c r="M1877" t="s">
        <v>22</v>
      </c>
      <c r="N1877" s="2">
        <v>527.9</v>
      </c>
      <c r="O1877" s="2">
        <v>26.395</v>
      </c>
      <c r="P1877" s="3">
        <v>10</v>
      </c>
      <c r="Q1877" s="4">
        <f>MONTH(Tabla1[[#This Row],[Fecha]])</f>
        <v>2</v>
      </c>
    </row>
    <row r="1878" spans="1:17" x14ac:dyDescent="0.25">
      <c r="A1878" t="s">
        <v>1869</v>
      </c>
      <c r="B1878" t="s">
        <v>24</v>
      </c>
      <c r="C1878" t="s">
        <v>25</v>
      </c>
      <c r="D1878" t="s">
        <v>19</v>
      </c>
      <c r="E1878" t="s">
        <v>30</v>
      </c>
      <c r="F1878" t="s">
        <v>43</v>
      </c>
      <c r="G1878" s="2">
        <v>27.66</v>
      </c>
      <c r="H1878" s="4">
        <v>10</v>
      </c>
      <c r="I1878" s="2">
        <v>13.830000000000002</v>
      </c>
      <c r="J1878" s="2">
        <v>290.43</v>
      </c>
      <c r="K1878" s="12">
        <v>43510</v>
      </c>
      <c r="L1878" s="5">
        <v>0.47638888888888892</v>
      </c>
      <c r="M1878" t="s">
        <v>32</v>
      </c>
      <c r="N1878" s="2">
        <v>276.60000000000002</v>
      </c>
      <c r="O1878" s="2">
        <v>13.83</v>
      </c>
      <c r="P1878" s="3">
        <v>8.9</v>
      </c>
      <c r="Q1878" s="4">
        <f>MONTH(Tabla1[[#This Row],[Fecha]])</f>
        <v>2</v>
      </c>
    </row>
    <row r="1879" spans="1:17" x14ac:dyDescent="0.25">
      <c r="A1879" t="s">
        <v>1870</v>
      </c>
      <c r="B1879" t="s">
        <v>41</v>
      </c>
      <c r="C1879" t="s">
        <v>42</v>
      </c>
      <c r="D1879" t="s">
        <v>26</v>
      </c>
      <c r="E1879" t="s">
        <v>20</v>
      </c>
      <c r="F1879" t="s">
        <v>45</v>
      </c>
      <c r="G1879" s="2">
        <v>25.56</v>
      </c>
      <c r="H1879" s="4">
        <v>7</v>
      </c>
      <c r="I1879" s="2">
        <v>8.9459999999999997</v>
      </c>
      <c r="J1879" s="2">
        <v>187.86600000000001</v>
      </c>
      <c r="K1879" s="12">
        <v>43498</v>
      </c>
      <c r="L1879" s="5">
        <v>0.86249999999999993</v>
      </c>
      <c r="M1879" t="s">
        <v>28</v>
      </c>
      <c r="N1879" s="2">
        <v>178.92</v>
      </c>
      <c r="O1879" s="2">
        <v>8.9459999999999997</v>
      </c>
      <c r="P1879" s="3">
        <v>7.1</v>
      </c>
      <c r="Q1879" s="4">
        <f>MONTH(Tabla1[[#This Row],[Fecha]])</f>
        <v>2</v>
      </c>
    </row>
    <row r="1880" spans="1:17" x14ac:dyDescent="0.25">
      <c r="A1880" t="s">
        <v>1871</v>
      </c>
      <c r="B1880" t="s">
        <v>41</v>
      </c>
      <c r="C1880" t="s">
        <v>42</v>
      </c>
      <c r="D1880" t="s">
        <v>26</v>
      </c>
      <c r="E1880" t="s">
        <v>30</v>
      </c>
      <c r="F1880" t="s">
        <v>27</v>
      </c>
      <c r="G1880" s="2">
        <v>79.39</v>
      </c>
      <c r="H1880" s="4">
        <v>10</v>
      </c>
      <c r="I1880" s="2">
        <v>39.695</v>
      </c>
      <c r="J1880" s="2">
        <v>833.59500000000003</v>
      </c>
      <c r="K1880" s="12">
        <v>43503</v>
      </c>
      <c r="L1880" s="5">
        <v>0.85</v>
      </c>
      <c r="M1880" t="s">
        <v>28</v>
      </c>
      <c r="N1880" s="2">
        <v>793.9</v>
      </c>
      <c r="O1880" s="2">
        <v>39.695</v>
      </c>
      <c r="P1880" s="3">
        <v>6.2</v>
      </c>
      <c r="Q1880" s="4">
        <f>MONTH(Tabla1[[#This Row],[Fecha]])</f>
        <v>2</v>
      </c>
    </row>
    <row r="1881" spans="1:17" x14ac:dyDescent="0.25">
      <c r="A1881" t="s">
        <v>1872</v>
      </c>
      <c r="B1881" t="s">
        <v>24</v>
      </c>
      <c r="C1881" t="s">
        <v>25</v>
      </c>
      <c r="D1881" t="s">
        <v>19</v>
      </c>
      <c r="E1881" t="s">
        <v>20</v>
      </c>
      <c r="F1881" t="s">
        <v>43</v>
      </c>
      <c r="G1881" s="2">
        <v>98.97</v>
      </c>
      <c r="H1881" s="4">
        <v>9</v>
      </c>
      <c r="I1881" s="2">
        <v>44.536500000000004</v>
      </c>
      <c r="J1881" s="2">
        <v>935.26649999999995</v>
      </c>
      <c r="K1881" s="12">
        <v>43533</v>
      </c>
      <c r="L1881" s="5">
        <v>0.47430555555555554</v>
      </c>
      <c r="M1881" t="s">
        <v>28</v>
      </c>
      <c r="N1881" s="2">
        <v>890.73</v>
      </c>
      <c r="O1881" s="2">
        <v>44.536499999999997</v>
      </c>
      <c r="P1881" s="3">
        <v>6.7</v>
      </c>
      <c r="Q1881" s="4">
        <f>MONTH(Tabla1[[#This Row],[Fecha]])</f>
        <v>3</v>
      </c>
    </row>
    <row r="1882" spans="1:17" x14ac:dyDescent="0.25">
      <c r="A1882" t="s">
        <v>1310</v>
      </c>
      <c r="B1882" t="s">
        <v>41</v>
      </c>
      <c r="C1882" t="s">
        <v>42</v>
      </c>
      <c r="D1882" t="s">
        <v>19</v>
      </c>
      <c r="E1882" t="s">
        <v>30</v>
      </c>
      <c r="F1882" t="s">
        <v>43</v>
      </c>
      <c r="G1882" s="2">
        <v>53.72</v>
      </c>
      <c r="H1882" s="4">
        <v>1</v>
      </c>
      <c r="I1882" s="2">
        <v>2.6859999999999999</v>
      </c>
      <c r="J1882" s="2">
        <v>56.405999999999999</v>
      </c>
      <c r="K1882" s="12">
        <v>43525</v>
      </c>
      <c r="L1882" s="5">
        <v>0.8354166666666667</v>
      </c>
      <c r="M1882" t="s">
        <v>22</v>
      </c>
      <c r="N1882" s="2">
        <v>53.72</v>
      </c>
      <c r="O1882" s="2">
        <v>2.6859999999999999</v>
      </c>
      <c r="P1882" s="3">
        <v>6.4</v>
      </c>
      <c r="Q1882" s="4">
        <f>MONTH(Tabla1[[#This Row],[Fecha]])</f>
        <v>3</v>
      </c>
    </row>
    <row r="1883" spans="1:17" x14ac:dyDescent="0.25">
      <c r="A1883" t="s">
        <v>1873</v>
      </c>
      <c r="B1883" t="s">
        <v>17</v>
      </c>
      <c r="C1883" t="s">
        <v>18</v>
      </c>
      <c r="D1883" t="s">
        <v>26</v>
      </c>
      <c r="E1883" t="s">
        <v>20</v>
      </c>
      <c r="F1883" t="s">
        <v>27</v>
      </c>
      <c r="G1883" s="2">
        <v>15.69</v>
      </c>
      <c r="H1883" s="4">
        <v>3</v>
      </c>
      <c r="I1883" s="2">
        <v>2.3534999999999999</v>
      </c>
      <c r="J1883" s="2">
        <v>49.423499999999997</v>
      </c>
      <c r="K1883" s="12">
        <v>43538</v>
      </c>
      <c r="L1883" s="5">
        <v>0.59236111111111112</v>
      </c>
      <c r="M1883" t="s">
        <v>32</v>
      </c>
      <c r="N1883" s="2">
        <v>47.07</v>
      </c>
      <c r="O1883" s="2">
        <v>2.3534999999999999</v>
      </c>
      <c r="P1883" s="3">
        <v>5.8</v>
      </c>
      <c r="Q1883" s="4">
        <f>MONTH(Tabla1[[#This Row],[Fecha]])</f>
        <v>3</v>
      </c>
    </row>
    <row r="1884" spans="1:17" x14ac:dyDescent="0.25">
      <c r="A1884" t="s">
        <v>1874</v>
      </c>
      <c r="B1884" t="s">
        <v>24</v>
      </c>
      <c r="C1884" t="s">
        <v>25</v>
      </c>
      <c r="D1884" t="s">
        <v>19</v>
      </c>
      <c r="E1884" t="s">
        <v>30</v>
      </c>
      <c r="F1884" t="s">
        <v>45</v>
      </c>
      <c r="G1884" s="2">
        <v>67.39</v>
      </c>
      <c r="H1884" s="4">
        <v>7</v>
      </c>
      <c r="I1884" s="2">
        <v>23.586500000000001</v>
      </c>
      <c r="J1884" s="2">
        <v>495.31650000000002</v>
      </c>
      <c r="K1884" s="12">
        <v>43547</v>
      </c>
      <c r="L1884" s="5">
        <v>0.55763888888888891</v>
      </c>
      <c r="M1884" t="s">
        <v>22</v>
      </c>
      <c r="N1884" s="2">
        <v>471.73</v>
      </c>
      <c r="O1884" s="2">
        <v>23.586500000000001</v>
      </c>
      <c r="P1884" s="3">
        <v>6.9</v>
      </c>
      <c r="Q1884" s="4">
        <f>MONTH(Tabla1[[#This Row],[Fecha]])</f>
        <v>3</v>
      </c>
    </row>
    <row r="1885" spans="1:17" x14ac:dyDescent="0.25">
      <c r="A1885" t="s">
        <v>1875</v>
      </c>
      <c r="B1885" t="s">
        <v>24</v>
      </c>
      <c r="C1885" t="s">
        <v>25</v>
      </c>
      <c r="D1885" t="s">
        <v>19</v>
      </c>
      <c r="E1885" t="s">
        <v>20</v>
      </c>
      <c r="F1885" t="s">
        <v>45</v>
      </c>
      <c r="G1885" s="2">
        <v>51.89</v>
      </c>
      <c r="H1885" s="4">
        <v>7</v>
      </c>
      <c r="I1885" s="2">
        <v>18.1615</v>
      </c>
      <c r="J1885" s="2">
        <v>381.39150000000001</v>
      </c>
      <c r="K1885" s="12">
        <v>43473</v>
      </c>
      <c r="L1885" s="5">
        <v>0.83888888888888891</v>
      </c>
      <c r="M1885" t="s">
        <v>28</v>
      </c>
      <c r="N1885" s="2">
        <v>363.23</v>
      </c>
      <c r="O1885" s="2">
        <v>18.1615</v>
      </c>
      <c r="P1885" s="3">
        <v>4.5</v>
      </c>
      <c r="Q1885" s="4">
        <f>MONTH(Tabla1[[#This Row],[Fecha]])</f>
        <v>1</v>
      </c>
    </row>
    <row r="1886" spans="1:17" x14ac:dyDescent="0.25">
      <c r="A1886" t="s">
        <v>1876</v>
      </c>
      <c r="B1886" t="s">
        <v>17</v>
      </c>
      <c r="C1886" t="s">
        <v>18</v>
      </c>
      <c r="D1886" t="s">
        <v>19</v>
      </c>
      <c r="E1886" t="s">
        <v>20</v>
      </c>
      <c r="F1886" t="s">
        <v>27</v>
      </c>
      <c r="G1886" s="2">
        <v>64.44</v>
      </c>
      <c r="H1886" s="4">
        <v>5</v>
      </c>
      <c r="I1886" s="2">
        <v>16.11</v>
      </c>
      <c r="J1886" s="2">
        <v>338.31</v>
      </c>
      <c r="K1886" s="12">
        <v>43554</v>
      </c>
      <c r="L1886" s="5">
        <v>0.71111111111111114</v>
      </c>
      <c r="M1886" t="s">
        <v>28</v>
      </c>
      <c r="N1886" s="2">
        <v>322.2</v>
      </c>
      <c r="O1886" s="2">
        <v>16.11</v>
      </c>
      <c r="P1886" s="3">
        <v>6.6</v>
      </c>
      <c r="Q1886" s="4">
        <f>MONTH(Tabla1[[#This Row],[Fecha]])</f>
        <v>3</v>
      </c>
    </row>
    <row r="1887" spans="1:17" x14ac:dyDescent="0.25">
      <c r="A1887" t="s">
        <v>1391</v>
      </c>
      <c r="B1887" t="s">
        <v>24</v>
      </c>
      <c r="C1887" t="s">
        <v>25</v>
      </c>
      <c r="D1887" t="s">
        <v>19</v>
      </c>
      <c r="E1887" t="s">
        <v>20</v>
      </c>
      <c r="F1887" t="s">
        <v>27</v>
      </c>
      <c r="G1887" s="2">
        <v>44.84</v>
      </c>
      <c r="H1887" s="4">
        <v>9</v>
      </c>
      <c r="I1887" s="2">
        <v>20.178000000000004</v>
      </c>
      <c r="J1887" s="2">
        <v>423.738</v>
      </c>
      <c r="K1887" s="12">
        <v>43479</v>
      </c>
      <c r="L1887" s="5">
        <v>0.58333333333333337</v>
      </c>
      <c r="M1887" t="s">
        <v>32</v>
      </c>
      <c r="N1887" s="2">
        <v>403.56</v>
      </c>
      <c r="O1887" s="2">
        <v>20.178000000000001</v>
      </c>
      <c r="P1887" s="3">
        <v>7.5</v>
      </c>
      <c r="Q1887" s="4">
        <f>MONTH(Tabla1[[#This Row],[Fecha]])</f>
        <v>1</v>
      </c>
    </row>
    <row r="1888" spans="1:17" x14ac:dyDescent="0.25">
      <c r="A1888" t="s">
        <v>1877</v>
      </c>
      <c r="B1888" t="s">
        <v>17</v>
      </c>
      <c r="C1888" t="s">
        <v>18</v>
      </c>
      <c r="D1888" t="s">
        <v>19</v>
      </c>
      <c r="E1888" t="s">
        <v>30</v>
      </c>
      <c r="F1888" t="s">
        <v>43</v>
      </c>
      <c r="G1888" s="2">
        <v>35.04</v>
      </c>
      <c r="H1888" s="4">
        <v>9</v>
      </c>
      <c r="I1888" s="2">
        <v>15.768000000000001</v>
      </c>
      <c r="J1888" s="2">
        <v>331.12799999999999</v>
      </c>
      <c r="K1888" s="12">
        <v>43505</v>
      </c>
      <c r="L1888" s="5">
        <v>0.80347222222222225</v>
      </c>
      <c r="M1888" t="s">
        <v>22</v>
      </c>
      <c r="N1888" s="2">
        <v>315.36</v>
      </c>
      <c r="O1888" s="2">
        <v>15.768000000000001</v>
      </c>
      <c r="P1888" s="3">
        <v>4.5999999999999996</v>
      </c>
      <c r="Q1888" s="4">
        <f>MONTH(Tabla1[[#This Row],[Fecha]])</f>
        <v>2</v>
      </c>
    </row>
    <row r="1889" spans="1:17" x14ac:dyDescent="0.25">
      <c r="A1889" t="s">
        <v>1878</v>
      </c>
      <c r="B1889" t="s">
        <v>24</v>
      </c>
      <c r="C1889" t="s">
        <v>25</v>
      </c>
      <c r="D1889" t="s">
        <v>26</v>
      </c>
      <c r="E1889" t="s">
        <v>30</v>
      </c>
      <c r="F1889" t="s">
        <v>31</v>
      </c>
      <c r="G1889" s="2">
        <v>95.58</v>
      </c>
      <c r="H1889" s="4">
        <v>10</v>
      </c>
      <c r="I1889" s="2">
        <v>47.79</v>
      </c>
      <c r="J1889" s="2">
        <v>1003.59</v>
      </c>
      <c r="K1889" s="12">
        <v>43481</v>
      </c>
      <c r="L1889" s="5">
        <v>0.56388888888888888</v>
      </c>
      <c r="M1889" t="s">
        <v>28</v>
      </c>
      <c r="N1889" s="2">
        <v>955.8</v>
      </c>
      <c r="O1889" s="2">
        <v>47.79</v>
      </c>
      <c r="P1889" s="3">
        <v>4.8</v>
      </c>
      <c r="Q1889" s="4">
        <f>MONTH(Tabla1[[#This Row],[Fecha]])</f>
        <v>1</v>
      </c>
    </row>
    <row r="1890" spans="1:17" x14ac:dyDescent="0.25">
      <c r="A1890" t="s">
        <v>1624</v>
      </c>
      <c r="B1890" t="s">
        <v>17</v>
      </c>
      <c r="C1890" t="s">
        <v>18</v>
      </c>
      <c r="D1890" t="s">
        <v>19</v>
      </c>
      <c r="E1890" t="s">
        <v>30</v>
      </c>
      <c r="F1890" t="s">
        <v>27</v>
      </c>
      <c r="G1890" s="2">
        <v>76.819999999999993</v>
      </c>
      <c r="H1890" s="4">
        <v>1</v>
      </c>
      <c r="I1890" s="2">
        <v>3.8409999999999997</v>
      </c>
      <c r="J1890" s="2">
        <v>80.661000000000001</v>
      </c>
      <c r="K1890" s="12">
        <v>43509</v>
      </c>
      <c r="L1890" s="5">
        <v>0.76874999999999993</v>
      </c>
      <c r="M1890" t="s">
        <v>22</v>
      </c>
      <c r="N1890" s="2">
        <v>76.819999999999993</v>
      </c>
      <c r="O1890" s="2">
        <v>3.8410000000000002</v>
      </c>
      <c r="P1890" s="3">
        <v>7.2</v>
      </c>
      <c r="Q1890" s="4">
        <f>MONTH(Tabla1[[#This Row],[Fecha]])</f>
        <v>2</v>
      </c>
    </row>
    <row r="1891" spans="1:17" x14ac:dyDescent="0.25">
      <c r="A1891" t="s">
        <v>1879</v>
      </c>
      <c r="B1891" t="s">
        <v>24</v>
      </c>
      <c r="C1891" t="s">
        <v>25</v>
      </c>
      <c r="D1891" t="s">
        <v>26</v>
      </c>
      <c r="E1891" t="s">
        <v>20</v>
      </c>
      <c r="F1891" t="s">
        <v>27</v>
      </c>
      <c r="G1891" s="2">
        <v>51.32</v>
      </c>
      <c r="H1891" s="4">
        <v>9</v>
      </c>
      <c r="I1891" s="2">
        <v>23.094000000000001</v>
      </c>
      <c r="J1891" s="2">
        <v>484.97399999999999</v>
      </c>
      <c r="K1891" s="12">
        <v>43538</v>
      </c>
      <c r="L1891" s="5">
        <v>0.81458333333333333</v>
      </c>
      <c r="M1891" t="s">
        <v>28</v>
      </c>
      <c r="N1891" s="2">
        <v>461.88</v>
      </c>
      <c r="O1891" s="2">
        <v>23.094000000000001</v>
      </c>
      <c r="P1891" s="3">
        <v>5.6</v>
      </c>
      <c r="Q1891" s="4">
        <f>MONTH(Tabla1[[#This Row],[Fecha]])</f>
        <v>3</v>
      </c>
    </row>
    <row r="1892" spans="1:17" x14ac:dyDescent="0.25">
      <c r="A1892" t="s">
        <v>1880</v>
      </c>
      <c r="B1892" t="s">
        <v>41</v>
      </c>
      <c r="C1892" t="s">
        <v>42</v>
      </c>
      <c r="D1892" t="s">
        <v>19</v>
      </c>
      <c r="E1892" t="s">
        <v>30</v>
      </c>
      <c r="F1892" t="s">
        <v>45</v>
      </c>
      <c r="G1892" s="2">
        <v>49.92</v>
      </c>
      <c r="H1892" s="4">
        <v>2</v>
      </c>
      <c r="I1892" s="2">
        <v>4.9920000000000009</v>
      </c>
      <c r="J1892" s="2">
        <v>104.83199999999999</v>
      </c>
      <c r="K1892" s="12">
        <v>43530</v>
      </c>
      <c r="L1892" s="5">
        <v>0.49652777777777773</v>
      </c>
      <c r="M1892" t="s">
        <v>32</v>
      </c>
      <c r="N1892" s="2">
        <v>99.84</v>
      </c>
      <c r="O1892" s="2">
        <v>4.992</v>
      </c>
      <c r="P1892" s="3">
        <v>7</v>
      </c>
      <c r="Q1892" s="4">
        <f>MONTH(Tabla1[[#This Row],[Fecha]])</f>
        <v>3</v>
      </c>
    </row>
    <row r="1893" spans="1:17" x14ac:dyDescent="0.25">
      <c r="A1893" t="s">
        <v>1881</v>
      </c>
      <c r="B1893" t="s">
        <v>17</v>
      </c>
      <c r="C1893" t="s">
        <v>18</v>
      </c>
      <c r="D1893" t="s">
        <v>26</v>
      </c>
      <c r="E1893" t="s">
        <v>20</v>
      </c>
      <c r="F1893" t="s">
        <v>35</v>
      </c>
      <c r="G1893" s="2">
        <v>93.14</v>
      </c>
      <c r="H1893" s="4">
        <v>2</v>
      </c>
      <c r="I1893" s="2">
        <v>9.3140000000000001</v>
      </c>
      <c r="J1893" s="2">
        <v>195.59399999999999</v>
      </c>
      <c r="K1893" s="12">
        <v>43485</v>
      </c>
      <c r="L1893" s="5">
        <v>0.75624999999999998</v>
      </c>
      <c r="M1893" t="s">
        <v>22</v>
      </c>
      <c r="N1893" s="2">
        <v>186.28</v>
      </c>
      <c r="O1893" s="2">
        <v>9.3140000000000001</v>
      </c>
      <c r="P1893" s="3">
        <v>4.0999999999999996</v>
      </c>
      <c r="Q1893" s="4">
        <f>MONTH(Tabla1[[#This Row],[Fecha]])</f>
        <v>1</v>
      </c>
    </row>
    <row r="1894" spans="1:17" x14ac:dyDescent="0.25">
      <c r="A1894" t="s">
        <v>1882</v>
      </c>
      <c r="B1894" t="s">
        <v>41</v>
      </c>
      <c r="C1894" t="s">
        <v>42</v>
      </c>
      <c r="D1894" t="s">
        <v>26</v>
      </c>
      <c r="E1894" t="s">
        <v>30</v>
      </c>
      <c r="F1894" t="s">
        <v>35</v>
      </c>
      <c r="G1894" s="2">
        <v>13.69</v>
      </c>
      <c r="H1894" s="4">
        <v>6</v>
      </c>
      <c r="I1894" s="2">
        <v>4.1070000000000002</v>
      </c>
      <c r="J1894" s="2">
        <v>86.247</v>
      </c>
      <c r="K1894" s="12">
        <v>43509</v>
      </c>
      <c r="L1894" s="5">
        <v>0.58263888888888882</v>
      </c>
      <c r="M1894" t="s">
        <v>28</v>
      </c>
      <c r="N1894" s="2">
        <v>82.14</v>
      </c>
      <c r="O1894" s="2">
        <v>4.1070000000000002</v>
      </c>
      <c r="P1894" s="3">
        <v>6.3</v>
      </c>
      <c r="Q1894" s="4">
        <f>MONTH(Tabla1[[#This Row],[Fecha]])</f>
        <v>2</v>
      </c>
    </row>
    <row r="1895" spans="1:17" x14ac:dyDescent="0.25">
      <c r="A1895" t="s">
        <v>1883</v>
      </c>
      <c r="B1895" t="s">
        <v>41</v>
      </c>
      <c r="C1895" t="s">
        <v>42</v>
      </c>
      <c r="D1895" t="s">
        <v>19</v>
      </c>
      <c r="E1895" t="s">
        <v>20</v>
      </c>
      <c r="F1895" t="s">
        <v>31</v>
      </c>
      <c r="G1895" s="2">
        <v>35.380000000000003</v>
      </c>
      <c r="H1895" s="4">
        <v>9</v>
      </c>
      <c r="I1895" s="2">
        <v>15.921000000000001</v>
      </c>
      <c r="J1895" s="2">
        <v>334.34100000000001</v>
      </c>
      <c r="K1895" s="12">
        <v>43470</v>
      </c>
      <c r="L1895" s="5">
        <v>0.82638888888888884</v>
      </c>
      <c r="M1895" t="s">
        <v>32</v>
      </c>
      <c r="N1895" s="2">
        <v>318.42</v>
      </c>
      <c r="O1895" s="2">
        <v>15.920999999999999</v>
      </c>
      <c r="P1895" s="3">
        <v>9.6</v>
      </c>
      <c r="Q1895" s="4">
        <f>MONTH(Tabla1[[#This Row],[Fecha]])</f>
        <v>1</v>
      </c>
    </row>
    <row r="1896" spans="1:17" x14ac:dyDescent="0.25">
      <c r="A1896" t="s">
        <v>1884</v>
      </c>
      <c r="B1896" t="s">
        <v>41</v>
      </c>
      <c r="C1896" t="s">
        <v>42</v>
      </c>
      <c r="D1896" t="s">
        <v>19</v>
      </c>
      <c r="E1896" t="s">
        <v>30</v>
      </c>
      <c r="F1896" t="s">
        <v>45</v>
      </c>
      <c r="G1896" s="2">
        <v>21.94</v>
      </c>
      <c r="H1896" s="4">
        <v>5</v>
      </c>
      <c r="I1896" s="2">
        <v>5.4850000000000003</v>
      </c>
      <c r="J1896" s="2">
        <v>115.185</v>
      </c>
      <c r="K1896" s="12">
        <v>43529</v>
      </c>
      <c r="L1896" s="5">
        <v>0.52013888888888882</v>
      </c>
      <c r="M1896" t="s">
        <v>22</v>
      </c>
      <c r="N1896" s="2">
        <v>109.7</v>
      </c>
      <c r="O1896" s="2">
        <v>5.4850000000000003</v>
      </c>
      <c r="P1896" s="3">
        <v>5.3</v>
      </c>
      <c r="Q1896" s="4">
        <f>MONTH(Tabla1[[#This Row],[Fecha]])</f>
        <v>3</v>
      </c>
    </row>
    <row r="1897" spans="1:17" x14ac:dyDescent="0.25">
      <c r="A1897" t="s">
        <v>1863</v>
      </c>
      <c r="B1897" t="s">
        <v>17</v>
      </c>
      <c r="C1897" t="s">
        <v>18</v>
      </c>
      <c r="D1897" t="s">
        <v>19</v>
      </c>
      <c r="E1897" t="s">
        <v>20</v>
      </c>
      <c r="F1897" t="s">
        <v>21</v>
      </c>
      <c r="G1897" s="2">
        <v>18.329999999999998</v>
      </c>
      <c r="H1897" s="4">
        <v>1</v>
      </c>
      <c r="I1897" s="2">
        <v>0.91649999999999998</v>
      </c>
      <c r="J1897" s="2">
        <v>19.246500000000001</v>
      </c>
      <c r="K1897" s="12">
        <v>43498</v>
      </c>
      <c r="L1897" s="5">
        <v>0.78472222222222221</v>
      </c>
      <c r="M1897" t="s">
        <v>28</v>
      </c>
      <c r="N1897" s="2">
        <v>18.329999999999998</v>
      </c>
      <c r="O1897" s="2">
        <v>0.91649999999999998</v>
      </c>
      <c r="P1897" s="3">
        <v>4.3</v>
      </c>
      <c r="Q1897" s="4">
        <f>MONTH(Tabla1[[#This Row],[Fecha]])</f>
        <v>2</v>
      </c>
    </row>
    <row r="1898" spans="1:17" x14ac:dyDescent="0.25">
      <c r="A1898" t="s">
        <v>1885</v>
      </c>
      <c r="B1898" t="s">
        <v>17</v>
      </c>
      <c r="C1898" t="s">
        <v>18</v>
      </c>
      <c r="D1898" t="s">
        <v>26</v>
      </c>
      <c r="E1898" t="s">
        <v>30</v>
      </c>
      <c r="F1898" t="s">
        <v>27</v>
      </c>
      <c r="G1898" s="2">
        <v>78.31</v>
      </c>
      <c r="H1898" s="4">
        <v>3</v>
      </c>
      <c r="I1898" s="2">
        <v>11.746500000000001</v>
      </c>
      <c r="J1898" s="2">
        <v>246.6765</v>
      </c>
      <c r="K1898" s="12">
        <v>43529</v>
      </c>
      <c r="L1898" s="5">
        <v>0.69305555555555554</v>
      </c>
      <c r="M1898" t="s">
        <v>22</v>
      </c>
      <c r="N1898" s="2">
        <v>234.93</v>
      </c>
      <c r="O1898" s="2">
        <v>11.746499999999999</v>
      </c>
      <c r="P1898" s="3">
        <v>5.4</v>
      </c>
      <c r="Q1898" s="4">
        <f>MONTH(Tabla1[[#This Row],[Fecha]])</f>
        <v>3</v>
      </c>
    </row>
    <row r="1899" spans="1:17" x14ac:dyDescent="0.25">
      <c r="A1899" t="s">
        <v>1886</v>
      </c>
      <c r="B1899" t="s">
        <v>41</v>
      </c>
      <c r="C1899" t="s">
        <v>42</v>
      </c>
      <c r="D1899" t="s">
        <v>26</v>
      </c>
      <c r="E1899" t="s">
        <v>20</v>
      </c>
      <c r="F1899" t="s">
        <v>31</v>
      </c>
      <c r="G1899" s="2">
        <v>16.37</v>
      </c>
      <c r="H1899" s="4">
        <v>6</v>
      </c>
      <c r="I1899" s="2">
        <v>4.9110000000000005</v>
      </c>
      <c r="J1899" s="2">
        <v>103.131</v>
      </c>
      <c r="K1899" s="12">
        <v>43504</v>
      </c>
      <c r="L1899" s="5">
        <v>0.45694444444444443</v>
      </c>
      <c r="M1899" t="s">
        <v>28</v>
      </c>
      <c r="N1899" s="2">
        <v>98.22</v>
      </c>
      <c r="O1899" s="2">
        <v>4.9109999999999996</v>
      </c>
      <c r="P1899" s="3">
        <v>7</v>
      </c>
      <c r="Q1899" s="4">
        <f>MONTH(Tabla1[[#This Row],[Fecha]])</f>
        <v>2</v>
      </c>
    </row>
    <row r="1900" spans="1:17" x14ac:dyDescent="0.25">
      <c r="A1900" t="s">
        <v>1887</v>
      </c>
      <c r="B1900" t="s">
        <v>17</v>
      </c>
      <c r="C1900" t="s">
        <v>18</v>
      </c>
      <c r="D1900" t="s">
        <v>19</v>
      </c>
      <c r="E1900" t="s">
        <v>30</v>
      </c>
      <c r="F1900" t="s">
        <v>43</v>
      </c>
      <c r="G1900" s="2">
        <v>48.5</v>
      </c>
      <c r="H1900" s="4">
        <v>6</v>
      </c>
      <c r="I1900" s="2">
        <v>14.55</v>
      </c>
      <c r="J1900" s="2">
        <v>305.55</v>
      </c>
      <c r="K1900" s="12">
        <v>43476</v>
      </c>
      <c r="L1900" s="5">
        <v>0.58124999999999993</v>
      </c>
      <c r="M1900" t="s">
        <v>22</v>
      </c>
      <c r="N1900" s="2">
        <v>291</v>
      </c>
      <c r="O1900" s="2">
        <v>14.55</v>
      </c>
      <c r="P1900" s="3">
        <v>9.4</v>
      </c>
      <c r="Q1900" s="4">
        <f>MONTH(Tabla1[[#This Row],[Fecha]])</f>
        <v>1</v>
      </c>
    </row>
    <row r="1901" spans="1:17" x14ac:dyDescent="0.25">
      <c r="A1901" t="s">
        <v>1888</v>
      </c>
      <c r="B1901" t="s">
        <v>24</v>
      </c>
      <c r="C1901" t="s">
        <v>25</v>
      </c>
      <c r="D1901" t="s">
        <v>26</v>
      </c>
      <c r="E1901" t="s">
        <v>20</v>
      </c>
      <c r="F1901" t="s">
        <v>45</v>
      </c>
      <c r="G1901" s="2">
        <v>45.44</v>
      </c>
      <c r="H1901" s="4">
        <v>7</v>
      </c>
      <c r="I1901" s="2">
        <v>15.904</v>
      </c>
      <c r="J1901" s="2">
        <v>333.98399999999998</v>
      </c>
      <c r="K1901" s="12">
        <v>43488</v>
      </c>
      <c r="L1901" s="5">
        <v>0.46875</v>
      </c>
      <c r="M1901" t="s">
        <v>28</v>
      </c>
      <c r="N1901" s="2">
        <v>318.08</v>
      </c>
      <c r="O1901" s="2">
        <v>15.904</v>
      </c>
      <c r="P1901" s="3">
        <v>9.1999999999999993</v>
      </c>
      <c r="Q1901" s="4">
        <f>MONTH(Tabla1[[#This Row],[Fecha]])</f>
        <v>1</v>
      </c>
    </row>
    <row r="1902" spans="1:17" x14ac:dyDescent="0.25">
      <c r="A1902" t="s">
        <v>1457</v>
      </c>
      <c r="B1902" t="s">
        <v>24</v>
      </c>
      <c r="C1902" t="s">
        <v>25</v>
      </c>
      <c r="D1902" t="s">
        <v>26</v>
      </c>
      <c r="E1902" t="s">
        <v>20</v>
      </c>
      <c r="F1902" t="s">
        <v>31</v>
      </c>
      <c r="G1902" s="2">
        <v>15.8</v>
      </c>
      <c r="H1902" s="4">
        <v>10</v>
      </c>
      <c r="I1902" s="2">
        <v>7.9</v>
      </c>
      <c r="J1902" s="2">
        <v>165.9</v>
      </c>
      <c r="K1902" s="12">
        <v>43474</v>
      </c>
      <c r="L1902" s="5">
        <v>0.50486111111111109</v>
      </c>
      <c r="M1902" t="s">
        <v>28</v>
      </c>
      <c r="N1902" s="2">
        <v>158</v>
      </c>
      <c r="O1902" s="2">
        <v>7.9</v>
      </c>
      <c r="P1902" s="3">
        <v>7.8</v>
      </c>
      <c r="Q1902" s="4">
        <f>MONTH(Tabla1[[#This Row],[Fecha]])</f>
        <v>1</v>
      </c>
    </row>
    <row r="1903" spans="1:17" x14ac:dyDescent="0.25">
      <c r="A1903" t="s">
        <v>1889</v>
      </c>
      <c r="B1903" t="s">
        <v>17</v>
      </c>
      <c r="C1903" t="s">
        <v>18</v>
      </c>
      <c r="D1903" t="s">
        <v>19</v>
      </c>
      <c r="E1903" t="s">
        <v>30</v>
      </c>
      <c r="F1903" t="s">
        <v>35</v>
      </c>
      <c r="G1903" s="2">
        <v>15.81</v>
      </c>
      <c r="H1903" s="4">
        <v>10</v>
      </c>
      <c r="I1903" s="2">
        <v>7.9050000000000002</v>
      </c>
      <c r="J1903" s="2">
        <v>166.005</v>
      </c>
      <c r="K1903" s="12">
        <v>43530</v>
      </c>
      <c r="L1903" s="5">
        <v>0.51874999999999993</v>
      </c>
      <c r="M1903" t="s">
        <v>32</v>
      </c>
      <c r="N1903" s="2">
        <v>158.1</v>
      </c>
      <c r="O1903" s="2">
        <v>7.9050000000000002</v>
      </c>
      <c r="P1903" s="3">
        <v>8.6</v>
      </c>
      <c r="Q1903" s="4">
        <f>MONTH(Tabla1[[#This Row],[Fecha]])</f>
        <v>3</v>
      </c>
    </row>
    <row r="1904" spans="1:17" x14ac:dyDescent="0.25">
      <c r="A1904" t="s">
        <v>1890</v>
      </c>
      <c r="B1904" t="s">
        <v>17</v>
      </c>
      <c r="C1904" t="s">
        <v>18</v>
      </c>
      <c r="D1904" t="s">
        <v>26</v>
      </c>
      <c r="E1904" t="s">
        <v>30</v>
      </c>
      <c r="F1904" t="s">
        <v>27</v>
      </c>
      <c r="G1904" s="2">
        <v>34.56</v>
      </c>
      <c r="H1904" s="4">
        <v>5</v>
      </c>
      <c r="I1904" s="2">
        <v>8.64</v>
      </c>
      <c r="J1904" s="2">
        <v>181.44</v>
      </c>
      <c r="K1904" s="12">
        <v>43513</v>
      </c>
      <c r="L1904" s="5">
        <v>0.46875</v>
      </c>
      <c r="M1904" t="s">
        <v>22</v>
      </c>
      <c r="N1904" s="2">
        <v>172.8</v>
      </c>
      <c r="O1904" s="2">
        <v>8.64</v>
      </c>
      <c r="P1904" s="3">
        <v>9.9</v>
      </c>
      <c r="Q1904" s="4">
        <f>MONTH(Tabla1[[#This Row],[Fecha]])</f>
        <v>2</v>
      </c>
    </row>
    <row r="1905" spans="1:17" x14ac:dyDescent="0.25">
      <c r="A1905" t="s">
        <v>1891</v>
      </c>
      <c r="B1905" t="s">
        <v>41</v>
      </c>
      <c r="C1905" t="s">
        <v>42</v>
      </c>
      <c r="D1905" t="s">
        <v>26</v>
      </c>
      <c r="E1905" t="s">
        <v>30</v>
      </c>
      <c r="F1905" t="s">
        <v>27</v>
      </c>
      <c r="G1905" s="2">
        <v>27.5</v>
      </c>
      <c r="H1905" s="4">
        <v>3</v>
      </c>
      <c r="I1905" s="2">
        <v>4.125</v>
      </c>
      <c r="J1905" s="2">
        <v>86.625</v>
      </c>
      <c r="K1905" s="12">
        <v>43525</v>
      </c>
      <c r="L1905" s="5">
        <v>0.65277777777777779</v>
      </c>
      <c r="M1905" t="s">
        <v>22</v>
      </c>
      <c r="N1905" s="2">
        <v>82.5</v>
      </c>
      <c r="O1905" s="2">
        <v>4.125</v>
      </c>
      <c r="P1905" s="3">
        <v>6.5</v>
      </c>
      <c r="Q1905" s="4">
        <f>MONTH(Tabla1[[#This Row],[Fecha]])</f>
        <v>3</v>
      </c>
    </row>
    <row r="1906" spans="1:17" x14ac:dyDescent="0.25">
      <c r="A1906" t="s">
        <v>1892</v>
      </c>
      <c r="B1906" t="s">
        <v>41</v>
      </c>
      <c r="C1906" t="s">
        <v>42</v>
      </c>
      <c r="D1906" t="s">
        <v>19</v>
      </c>
      <c r="E1906" t="s">
        <v>30</v>
      </c>
      <c r="F1906" t="s">
        <v>43</v>
      </c>
      <c r="G1906" s="2">
        <v>57.89</v>
      </c>
      <c r="H1906" s="4">
        <v>2</v>
      </c>
      <c r="I1906" s="2">
        <v>5.7890000000000006</v>
      </c>
      <c r="J1906" s="2">
        <v>121.569</v>
      </c>
      <c r="K1906" s="12">
        <v>43482</v>
      </c>
      <c r="L1906" s="5">
        <v>0.44236111111111115</v>
      </c>
      <c r="M1906" t="s">
        <v>22</v>
      </c>
      <c r="N1906" s="2">
        <v>115.78</v>
      </c>
      <c r="O1906" s="2">
        <v>5.7889999999999997</v>
      </c>
      <c r="P1906" s="3">
        <v>8.9</v>
      </c>
      <c r="Q1906" s="4">
        <f>MONTH(Tabla1[[#This Row],[Fecha]])</f>
        <v>1</v>
      </c>
    </row>
    <row r="1907" spans="1:17" x14ac:dyDescent="0.25">
      <c r="A1907" t="s">
        <v>1893</v>
      </c>
      <c r="B1907" t="s">
        <v>17</v>
      </c>
      <c r="C1907" t="s">
        <v>18</v>
      </c>
      <c r="D1907" t="s">
        <v>19</v>
      </c>
      <c r="E1907" t="s">
        <v>20</v>
      </c>
      <c r="F1907" t="s">
        <v>45</v>
      </c>
      <c r="G1907" s="2">
        <v>53.65</v>
      </c>
      <c r="H1907" s="4">
        <v>7</v>
      </c>
      <c r="I1907" s="2">
        <v>18.7775</v>
      </c>
      <c r="J1907" s="2">
        <v>394.32749999999999</v>
      </c>
      <c r="K1907" s="12">
        <v>43506</v>
      </c>
      <c r="L1907" s="5">
        <v>0.53888888888888886</v>
      </c>
      <c r="M1907" t="s">
        <v>22</v>
      </c>
      <c r="N1907" s="2">
        <v>375.55</v>
      </c>
      <c r="O1907" s="2">
        <v>18.7775</v>
      </c>
      <c r="P1907" s="3">
        <v>5.2</v>
      </c>
      <c r="Q1907" s="4">
        <f>MONTH(Tabla1[[#This Row],[Fecha]])</f>
        <v>2</v>
      </c>
    </row>
    <row r="1908" spans="1:17" x14ac:dyDescent="0.25">
      <c r="A1908" t="s">
        <v>1894</v>
      </c>
      <c r="B1908" t="s">
        <v>24</v>
      </c>
      <c r="C1908" t="s">
        <v>25</v>
      </c>
      <c r="D1908" t="s">
        <v>19</v>
      </c>
      <c r="E1908" t="s">
        <v>20</v>
      </c>
      <c r="F1908" t="s">
        <v>35</v>
      </c>
      <c r="G1908" s="2">
        <v>90.63</v>
      </c>
      <c r="H1908" s="4">
        <v>9</v>
      </c>
      <c r="I1908" s="2">
        <v>40.783500000000004</v>
      </c>
      <c r="J1908" s="2">
        <v>856.45349999999996</v>
      </c>
      <c r="K1908" s="12">
        <v>43483</v>
      </c>
      <c r="L1908" s="5">
        <v>0.64444444444444449</v>
      </c>
      <c r="M1908" t="s">
        <v>28</v>
      </c>
      <c r="N1908" s="2">
        <v>815.67</v>
      </c>
      <c r="O1908" s="2">
        <v>40.783499999999997</v>
      </c>
      <c r="P1908" s="3">
        <v>5.0999999999999996</v>
      </c>
      <c r="Q1908" s="4">
        <f>MONTH(Tabla1[[#This Row],[Fecha]])</f>
        <v>1</v>
      </c>
    </row>
    <row r="1909" spans="1:17" x14ac:dyDescent="0.25">
      <c r="A1909" t="s">
        <v>1895</v>
      </c>
      <c r="B1909" t="s">
        <v>17</v>
      </c>
      <c r="C1909" t="s">
        <v>18</v>
      </c>
      <c r="D1909" t="s">
        <v>26</v>
      </c>
      <c r="E1909" t="s">
        <v>30</v>
      </c>
      <c r="F1909" t="s">
        <v>21</v>
      </c>
      <c r="G1909" s="2">
        <v>56</v>
      </c>
      <c r="H1909" s="4">
        <v>3</v>
      </c>
      <c r="I1909" s="2">
        <v>8.4</v>
      </c>
      <c r="J1909" s="2">
        <v>176.4</v>
      </c>
      <c r="K1909" s="12">
        <v>43524</v>
      </c>
      <c r="L1909" s="5">
        <v>0.81458333333333333</v>
      </c>
      <c r="M1909" t="s">
        <v>22</v>
      </c>
      <c r="N1909" s="2">
        <v>168</v>
      </c>
      <c r="O1909" s="2">
        <v>8.4</v>
      </c>
      <c r="P1909" s="3">
        <v>4.8</v>
      </c>
      <c r="Q1909" s="4">
        <f>MONTH(Tabla1[[#This Row],[Fecha]])</f>
        <v>2</v>
      </c>
    </row>
    <row r="1910" spans="1:17" x14ac:dyDescent="0.25">
      <c r="A1910" t="s">
        <v>1896</v>
      </c>
      <c r="B1910" t="s">
        <v>41</v>
      </c>
      <c r="C1910" t="s">
        <v>42</v>
      </c>
      <c r="D1910" t="s">
        <v>26</v>
      </c>
      <c r="E1910" t="s">
        <v>30</v>
      </c>
      <c r="F1910" t="s">
        <v>43</v>
      </c>
      <c r="G1910" s="2">
        <v>62.08</v>
      </c>
      <c r="H1910" s="4">
        <v>7</v>
      </c>
      <c r="I1910" s="2">
        <v>21.728000000000002</v>
      </c>
      <c r="J1910" s="2">
        <v>456.28800000000001</v>
      </c>
      <c r="K1910" s="12">
        <v>43530</v>
      </c>
      <c r="L1910" s="5">
        <v>0.57361111111111118</v>
      </c>
      <c r="M1910" t="s">
        <v>22</v>
      </c>
      <c r="N1910" s="2">
        <v>434.56</v>
      </c>
      <c r="O1910" s="2">
        <v>21.728000000000002</v>
      </c>
      <c r="P1910" s="3">
        <v>5.4</v>
      </c>
      <c r="Q1910" s="4">
        <f>MONTH(Tabla1[[#This Row],[Fecha]])</f>
        <v>3</v>
      </c>
    </row>
    <row r="1911" spans="1:17" x14ac:dyDescent="0.25">
      <c r="A1911" t="s">
        <v>1897</v>
      </c>
      <c r="B1911" t="s">
        <v>41</v>
      </c>
      <c r="C1911" t="s">
        <v>42</v>
      </c>
      <c r="D1911" t="s">
        <v>26</v>
      </c>
      <c r="E1911" t="s">
        <v>30</v>
      </c>
      <c r="F1911" t="s">
        <v>27</v>
      </c>
      <c r="G1911" s="2">
        <v>22.95</v>
      </c>
      <c r="H1911" s="4">
        <v>10</v>
      </c>
      <c r="I1911" s="2">
        <v>11.475000000000001</v>
      </c>
      <c r="J1911" s="2">
        <v>240.97499999999999</v>
      </c>
      <c r="K1911" s="12">
        <v>43502</v>
      </c>
      <c r="L1911" s="5">
        <v>0.80555555555555547</v>
      </c>
      <c r="M1911" t="s">
        <v>22</v>
      </c>
      <c r="N1911" s="2">
        <v>229.5</v>
      </c>
      <c r="O1911" s="2">
        <v>11.475</v>
      </c>
      <c r="P1911" s="3">
        <v>8.1999999999999993</v>
      </c>
      <c r="Q1911" s="4">
        <f>MONTH(Tabla1[[#This Row],[Fecha]])</f>
        <v>2</v>
      </c>
    </row>
    <row r="1912" spans="1:17" x14ac:dyDescent="0.25">
      <c r="A1912" t="s">
        <v>1898</v>
      </c>
      <c r="B1912" t="s">
        <v>41</v>
      </c>
      <c r="C1912" t="s">
        <v>42</v>
      </c>
      <c r="D1912" t="s">
        <v>19</v>
      </c>
      <c r="E1912" t="s">
        <v>30</v>
      </c>
      <c r="F1912" t="s">
        <v>21</v>
      </c>
      <c r="G1912" s="2">
        <v>61.29</v>
      </c>
      <c r="H1912" s="4">
        <v>5</v>
      </c>
      <c r="I1912" s="2">
        <v>15.3225</v>
      </c>
      <c r="J1912" s="2">
        <v>321.77249999999998</v>
      </c>
      <c r="K1912" s="12">
        <v>43553</v>
      </c>
      <c r="L1912" s="5">
        <v>0.60277777777777775</v>
      </c>
      <c r="M1912" t="s">
        <v>28</v>
      </c>
      <c r="N1912" s="2">
        <v>306.45</v>
      </c>
      <c r="O1912" s="2">
        <v>15.3225</v>
      </c>
      <c r="P1912" s="3">
        <v>7</v>
      </c>
      <c r="Q1912" s="4">
        <f>MONTH(Tabla1[[#This Row],[Fecha]])</f>
        <v>3</v>
      </c>
    </row>
    <row r="1913" spans="1:17" x14ac:dyDescent="0.25">
      <c r="A1913" t="s">
        <v>1899</v>
      </c>
      <c r="B1913" t="s">
        <v>41</v>
      </c>
      <c r="C1913" t="s">
        <v>42</v>
      </c>
      <c r="D1913" t="s">
        <v>26</v>
      </c>
      <c r="E1913" t="s">
        <v>20</v>
      </c>
      <c r="F1913" t="s">
        <v>21</v>
      </c>
      <c r="G1913" s="2">
        <v>99.71</v>
      </c>
      <c r="H1913" s="4">
        <v>6</v>
      </c>
      <c r="I1913" s="2">
        <v>29.913</v>
      </c>
      <c r="J1913" s="2">
        <v>628.173</v>
      </c>
      <c r="K1913" s="12">
        <v>43522</v>
      </c>
      <c r="L1913" s="5">
        <v>0.70277777777777783</v>
      </c>
      <c r="M1913" t="s">
        <v>22</v>
      </c>
      <c r="N1913" s="2">
        <v>598.26</v>
      </c>
      <c r="O1913" s="2">
        <v>29.913</v>
      </c>
      <c r="P1913" s="3">
        <v>7.9</v>
      </c>
      <c r="Q1913" s="4">
        <f>MONTH(Tabla1[[#This Row],[Fecha]])</f>
        <v>2</v>
      </c>
    </row>
    <row r="1914" spans="1:17" x14ac:dyDescent="0.25">
      <c r="A1914" t="s">
        <v>1900</v>
      </c>
      <c r="B1914" t="s">
        <v>24</v>
      </c>
      <c r="C1914" t="s">
        <v>25</v>
      </c>
      <c r="D1914" t="s">
        <v>19</v>
      </c>
      <c r="E1914" t="s">
        <v>30</v>
      </c>
      <c r="F1914" t="s">
        <v>21</v>
      </c>
      <c r="G1914" s="2">
        <v>68.55</v>
      </c>
      <c r="H1914" s="4">
        <v>4</v>
      </c>
      <c r="I1914" s="2">
        <v>13.71</v>
      </c>
      <c r="J1914" s="2">
        <v>287.91000000000003</v>
      </c>
      <c r="K1914" s="12">
        <v>43511</v>
      </c>
      <c r="L1914" s="5">
        <v>0.84791666666666676</v>
      </c>
      <c r="M1914" t="s">
        <v>32</v>
      </c>
      <c r="N1914" s="2">
        <v>274.2</v>
      </c>
      <c r="O1914" s="2">
        <v>13.71</v>
      </c>
      <c r="P1914" s="3">
        <v>9.1999999999999993</v>
      </c>
      <c r="Q1914" s="4">
        <f>MONTH(Tabla1[[#This Row],[Fecha]])</f>
        <v>2</v>
      </c>
    </row>
    <row r="1915" spans="1:17" x14ac:dyDescent="0.25">
      <c r="A1915" t="s">
        <v>1901</v>
      </c>
      <c r="B1915" t="s">
        <v>41</v>
      </c>
      <c r="C1915" t="s">
        <v>42</v>
      </c>
      <c r="D1915" t="s">
        <v>26</v>
      </c>
      <c r="E1915" t="s">
        <v>20</v>
      </c>
      <c r="F1915" t="s">
        <v>31</v>
      </c>
      <c r="G1915" s="2">
        <v>77.040000000000006</v>
      </c>
      <c r="H1915" s="4">
        <v>3</v>
      </c>
      <c r="I1915" s="2">
        <v>11.556000000000001</v>
      </c>
      <c r="J1915" s="2">
        <v>242.67599999999999</v>
      </c>
      <c r="K1915" s="12">
        <v>43507</v>
      </c>
      <c r="L1915" s="5">
        <v>0.44375000000000003</v>
      </c>
      <c r="M1915" t="s">
        <v>32</v>
      </c>
      <c r="N1915" s="2">
        <v>231.12</v>
      </c>
      <c r="O1915" s="2">
        <v>11.555999999999999</v>
      </c>
      <c r="P1915" s="3">
        <v>7.2</v>
      </c>
      <c r="Q1915" s="4">
        <f>MONTH(Tabla1[[#This Row],[Fecha]])</f>
        <v>2</v>
      </c>
    </row>
    <row r="1916" spans="1:17" x14ac:dyDescent="0.25">
      <c r="A1916" t="s">
        <v>1902</v>
      </c>
      <c r="B1916" t="s">
        <v>17</v>
      </c>
      <c r="C1916" t="s">
        <v>18</v>
      </c>
      <c r="D1916" t="s">
        <v>19</v>
      </c>
      <c r="E1916" t="s">
        <v>20</v>
      </c>
      <c r="F1916" t="s">
        <v>31</v>
      </c>
      <c r="G1916" s="2">
        <v>94.88</v>
      </c>
      <c r="H1916" s="4">
        <v>7</v>
      </c>
      <c r="I1916" s="2">
        <v>33.207999999999998</v>
      </c>
      <c r="J1916" s="2">
        <v>697.36800000000005</v>
      </c>
      <c r="K1916" s="12">
        <v>43499</v>
      </c>
      <c r="L1916" s="5">
        <v>0.60972222222222217</v>
      </c>
      <c r="M1916" t="s">
        <v>28</v>
      </c>
      <c r="N1916" s="2">
        <v>664.16</v>
      </c>
      <c r="O1916" s="2">
        <v>33.207999999999998</v>
      </c>
      <c r="P1916" s="3">
        <v>4.2</v>
      </c>
      <c r="Q1916" s="4">
        <f>MONTH(Tabla1[[#This Row],[Fecha]])</f>
        <v>2</v>
      </c>
    </row>
    <row r="1917" spans="1:17" x14ac:dyDescent="0.25">
      <c r="A1917" t="s">
        <v>1903</v>
      </c>
      <c r="B1917" t="s">
        <v>24</v>
      </c>
      <c r="C1917" t="s">
        <v>25</v>
      </c>
      <c r="D1917" t="s">
        <v>26</v>
      </c>
      <c r="E1917" t="s">
        <v>20</v>
      </c>
      <c r="F1917" t="s">
        <v>31</v>
      </c>
      <c r="G1917" s="2">
        <v>15.8</v>
      </c>
      <c r="H1917" s="4">
        <v>10</v>
      </c>
      <c r="I1917" s="2">
        <v>7.9</v>
      </c>
      <c r="J1917" s="2">
        <v>165.9</v>
      </c>
      <c r="K1917" s="12">
        <v>43474</v>
      </c>
      <c r="L1917" s="5">
        <v>0.50486111111111109</v>
      </c>
      <c r="M1917" t="s">
        <v>28</v>
      </c>
      <c r="N1917" s="2">
        <v>158</v>
      </c>
      <c r="O1917" s="2">
        <v>7.9</v>
      </c>
      <c r="P1917" s="3">
        <v>7.8</v>
      </c>
      <c r="Q1917" s="4">
        <f>MONTH(Tabla1[[#This Row],[Fecha]])</f>
        <v>1</v>
      </c>
    </row>
    <row r="1918" spans="1:17" x14ac:dyDescent="0.25">
      <c r="A1918" t="s">
        <v>1904</v>
      </c>
      <c r="B1918" t="s">
        <v>24</v>
      </c>
      <c r="C1918" t="s">
        <v>25</v>
      </c>
      <c r="D1918" t="s">
        <v>26</v>
      </c>
      <c r="E1918" t="s">
        <v>30</v>
      </c>
      <c r="F1918" t="s">
        <v>45</v>
      </c>
      <c r="G1918" s="2">
        <v>62.12</v>
      </c>
      <c r="H1918" s="4">
        <v>10</v>
      </c>
      <c r="I1918" s="2">
        <v>31.06</v>
      </c>
      <c r="J1918" s="2">
        <v>652.26</v>
      </c>
      <c r="K1918" s="12">
        <v>43507</v>
      </c>
      <c r="L1918" s="5">
        <v>0.67986111111111114</v>
      </c>
      <c r="M1918" t="s">
        <v>28</v>
      </c>
      <c r="N1918" s="2">
        <v>621.20000000000005</v>
      </c>
      <c r="O1918" s="2">
        <v>31.06</v>
      </c>
      <c r="P1918" s="3">
        <v>5.9</v>
      </c>
      <c r="Q1918" s="4">
        <f>MONTH(Tabla1[[#This Row],[Fecha]])</f>
        <v>2</v>
      </c>
    </row>
    <row r="1919" spans="1:17" x14ac:dyDescent="0.25">
      <c r="A1919" t="s">
        <v>1905</v>
      </c>
      <c r="B1919" t="s">
        <v>17</v>
      </c>
      <c r="C1919" t="s">
        <v>18</v>
      </c>
      <c r="D1919" t="s">
        <v>26</v>
      </c>
      <c r="E1919" t="s">
        <v>20</v>
      </c>
      <c r="F1919" t="s">
        <v>43</v>
      </c>
      <c r="G1919" s="2">
        <v>54.27</v>
      </c>
      <c r="H1919" s="4">
        <v>5</v>
      </c>
      <c r="I1919" s="2">
        <v>13.567500000000003</v>
      </c>
      <c r="J1919" s="2">
        <v>284.91750000000002</v>
      </c>
      <c r="K1919" s="12">
        <v>43537</v>
      </c>
      <c r="L1919" s="5">
        <v>0.59444444444444444</v>
      </c>
      <c r="M1919" t="s">
        <v>22</v>
      </c>
      <c r="N1919" s="2">
        <v>271.35000000000002</v>
      </c>
      <c r="O1919" s="2">
        <v>13.567500000000001</v>
      </c>
      <c r="P1919" s="3">
        <v>4.5999999999999996</v>
      </c>
      <c r="Q1919" s="4">
        <f>MONTH(Tabla1[[#This Row],[Fecha]])</f>
        <v>3</v>
      </c>
    </row>
    <row r="1920" spans="1:17" x14ac:dyDescent="0.25">
      <c r="A1920" t="s">
        <v>1906</v>
      </c>
      <c r="B1920" t="s">
        <v>24</v>
      </c>
      <c r="C1920" t="s">
        <v>25</v>
      </c>
      <c r="D1920" t="s">
        <v>19</v>
      </c>
      <c r="E1920" t="s">
        <v>30</v>
      </c>
      <c r="F1920" t="s">
        <v>45</v>
      </c>
      <c r="G1920" s="2">
        <v>96.98</v>
      </c>
      <c r="H1920" s="4">
        <v>4</v>
      </c>
      <c r="I1920" s="2">
        <v>19.396000000000001</v>
      </c>
      <c r="J1920" s="2">
        <v>407.31599999999997</v>
      </c>
      <c r="K1920" s="12">
        <v>43502</v>
      </c>
      <c r="L1920" s="5">
        <v>0.72222222222222221</v>
      </c>
      <c r="M1920" t="s">
        <v>22</v>
      </c>
      <c r="N1920" s="2">
        <v>387.92</v>
      </c>
      <c r="O1920" s="2">
        <v>19.396000000000001</v>
      </c>
      <c r="P1920" s="3">
        <v>9.4</v>
      </c>
      <c r="Q1920" s="4">
        <f>MONTH(Tabla1[[#This Row],[Fecha]])</f>
        <v>2</v>
      </c>
    </row>
    <row r="1921" spans="1:17" x14ac:dyDescent="0.25">
      <c r="A1921" t="s">
        <v>1907</v>
      </c>
      <c r="B1921" t="s">
        <v>24</v>
      </c>
      <c r="C1921" t="s">
        <v>25</v>
      </c>
      <c r="D1921" t="s">
        <v>19</v>
      </c>
      <c r="E1921" t="s">
        <v>30</v>
      </c>
      <c r="F1921" t="s">
        <v>45</v>
      </c>
      <c r="G1921" s="2">
        <v>49.04</v>
      </c>
      <c r="H1921" s="4">
        <v>9</v>
      </c>
      <c r="I1921" s="2">
        <v>22.068000000000001</v>
      </c>
      <c r="J1921" s="2">
        <v>463.428</v>
      </c>
      <c r="K1921" s="12">
        <v>43474</v>
      </c>
      <c r="L1921" s="5">
        <v>0.59722222222222221</v>
      </c>
      <c r="M1921" t="s">
        <v>32</v>
      </c>
      <c r="N1921" s="2">
        <v>441.36</v>
      </c>
      <c r="O1921" s="2">
        <v>22.068000000000001</v>
      </c>
      <c r="P1921" s="3">
        <v>8.6</v>
      </c>
      <c r="Q1921" s="4">
        <f>MONTH(Tabla1[[#This Row],[Fecha]])</f>
        <v>1</v>
      </c>
    </row>
    <row r="1922" spans="1:17" x14ac:dyDescent="0.25">
      <c r="A1922" t="s">
        <v>1541</v>
      </c>
      <c r="B1922" t="s">
        <v>24</v>
      </c>
      <c r="C1922" t="s">
        <v>25</v>
      </c>
      <c r="D1922" t="s">
        <v>19</v>
      </c>
      <c r="E1922" t="s">
        <v>30</v>
      </c>
      <c r="F1922" t="s">
        <v>43</v>
      </c>
      <c r="G1922" s="2">
        <v>17.04</v>
      </c>
      <c r="H1922" s="4">
        <v>4</v>
      </c>
      <c r="I1922" s="2">
        <v>3.4079999999999999</v>
      </c>
      <c r="J1922" s="2">
        <v>71.567999999999998</v>
      </c>
      <c r="K1922" s="12">
        <v>43532</v>
      </c>
      <c r="L1922" s="5">
        <v>0.84375</v>
      </c>
      <c r="M1922" t="s">
        <v>22</v>
      </c>
      <c r="N1922" s="2">
        <v>68.16</v>
      </c>
      <c r="O1922" s="2">
        <v>3.4079999999999999</v>
      </c>
      <c r="P1922" s="3">
        <v>7</v>
      </c>
      <c r="Q1922" s="4">
        <f>MONTH(Tabla1[[#This Row],[Fecha]])</f>
        <v>3</v>
      </c>
    </row>
    <row r="1923" spans="1:17" x14ac:dyDescent="0.25">
      <c r="A1923" t="s">
        <v>1564</v>
      </c>
      <c r="B1923" t="s">
        <v>24</v>
      </c>
      <c r="C1923" t="s">
        <v>25</v>
      </c>
      <c r="D1923" t="s">
        <v>26</v>
      </c>
      <c r="E1923" t="s">
        <v>20</v>
      </c>
      <c r="F1923" t="s">
        <v>43</v>
      </c>
      <c r="G1923" s="2">
        <v>97.03</v>
      </c>
      <c r="H1923" s="4">
        <v>5</v>
      </c>
      <c r="I1923" s="2">
        <v>24.2575</v>
      </c>
      <c r="J1923" s="2">
        <v>509.40750000000003</v>
      </c>
      <c r="K1923" s="12">
        <v>43495</v>
      </c>
      <c r="L1923" s="5">
        <v>0.68333333333333324</v>
      </c>
      <c r="M1923" t="s">
        <v>22</v>
      </c>
      <c r="N1923" s="2">
        <v>485.15</v>
      </c>
      <c r="O1923" s="2">
        <v>24.2575</v>
      </c>
      <c r="P1923" s="3">
        <v>9.3000000000000007</v>
      </c>
      <c r="Q1923" s="4">
        <f>MONTH(Tabla1[[#This Row],[Fecha]])</f>
        <v>1</v>
      </c>
    </row>
    <row r="1924" spans="1:17" x14ac:dyDescent="0.25">
      <c r="A1924" t="s">
        <v>1908</v>
      </c>
      <c r="B1924" t="s">
        <v>24</v>
      </c>
      <c r="C1924" t="s">
        <v>25</v>
      </c>
      <c r="D1924" t="s">
        <v>19</v>
      </c>
      <c r="E1924" t="s">
        <v>20</v>
      </c>
      <c r="F1924" t="s">
        <v>43</v>
      </c>
      <c r="G1924" s="2">
        <v>47.27</v>
      </c>
      <c r="H1924" s="4">
        <v>6</v>
      </c>
      <c r="I1924" s="2">
        <v>14.181000000000001</v>
      </c>
      <c r="J1924" s="2">
        <v>297.80099999999999</v>
      </c>
      <c r="K1924" s="12">
        <v>43501</v>
      </c>
      <c r="L1924" s="5">
        <v>0.4284722222222222</v>
      </c>
      <c r="M1924" t="s">
        <v>28</v>
      </c>
      <c r="N1924" s="2">
        <v>283.62</v>
      </c>
      <c r="O1924" s="2">
        <v>14.180999999999999</v>
      </c>
      <c r="P1924" s="3">
        <v>8.8000000000000007</v>
      </c>
      <c r="Q1924" s="4">
        <f>MONTH(Tabla1[[#This Row],[Fecha]])</f>
        <v>2</v>
      </c>
    </row>
    <row r="1925" spans="1:17" x14ac:dyDescent="0.25">
      <c r="A1925" t="s">
        <v>1185</v>
      </c>
      <c r="B1925" t="s">
        <v>17</v>
      </c>
      <c r="C1925" t="s">
        <v>18</v>
      </c>
      <c r="D1925" t="s">
        <v>19</v>
      </c>
      <c r="E1925" t="s">
        <v>20</v>
      </c>
      <c r="F1925" t="s">
        <v>31</v>
      </c>
      <c r="G1925" s="2">
        <v>90.65</v>
      </c>
      <c r="H1925" s="4">
        <v>10</v>
      </c>
      <c r="I1925" s="2">
        <v>45.325000000000003</v>
      </c>
      <c r="J1925" s="2">
        <v>951.82500000000005</v>
      </c>
      <c r="K1925" s="12">
        <v>43532</v>
      </c>
      <c r="L1925" s="5">
        <v>0.45347222222222222</v>
      </c>
      <c r="M1925" t="s">
        <v>22</v>
      </c>
      <c r="N1925" s="2">
        <v>906.5</v>
      </c>
      <c r="O1925" s="2">
        <v>45.325000000000003</v>
      </c>
      <c r="P1925" s="3">
        <v>7.3</v>
      </c>
      <c r="Q1925" s="4">
        <f>MONTH(Tabla1[[#This Row],[Fecha]])</f>
        <v>3</v>
      </c>
    </row>
    <row r="1926" spans="1:17" x14ac:dyDescent="0.25">
      <c r="A1926" t="s">
        <v>1909</v>
      </c>
      <c r="B1926" t="s">
        <v>17</v>
      </c>
      <c r="C1926" t="s">
        <v>18</v>
      </c>
      <c r="D1926" t="s">
        <v>19</v>
      </c>
      <c r="E1926" t="s">
        <v>30</v>
      </c>
      <c r="F1926" t="s">
        <v>43</v>
      </c>
      <c r="G1926" s="2">
        <v>49.38</v>
      </c>
      <c r="H1926" s="4">
        <v>7</v>
      </c>
      <c r="I1926" s="2">
        <v>17.283000000000001</v>
      </c>
      <c r="J1926" s="2">
        <v>362.94299999999998</v>
      </c>
      <c r="K1926" s="12">
        <v>43551</v>
      </c>
      <c r="L1926" s="5">
        <v>0.85763888888888884</v>
      </c>
      <c r="M1926" t="s">
        <v>32</v>
      </c>
      <c r="N1926" s="2">
        <v>345.66</v>
      </c>
      <c r="O1926" s="2">
        <v>17.283000000000001</v>
      </c>
      <c r="P1926" s="3">
        <v>7.3</v>
      </c>
      <c r="Q1926" s="4">
        <f>MONTH(Tabla1[[#This Row],[Fecha]])</f>
        <v>3</v>
      </c>
    </row>
    <row r="1927" spans="1:17" x14ac:dyDescent="0.25">
      <c r="A1927" t="s">
        <v>1910</v>
      </c>
      <c r="B1927" t="s">
        <v>17</v>
      </c>
      <c r="C1927" t="s">
        <v>18</v>
      </c>
      <c r="D1927" t="s">
        <v>19</v>
      </c>
      <c r="E1927" t="s">
        <v>30</v>
      </c>
      <c r="F1927" t="s">
        <v>31</v>
      </c>
      <c r="G1927" s="2">
        <v>58.9</v>
      </c>
      <c r="H1927" s="4">
        <v>8</v>
      </c>
      <c r="I1927" s="2">
        <v>23.560000000000002</v>
      </c>
      <c r="J1927" s="2">
        <v>494.76</v>
      </c>
      <c r="K1927" s="12">
        <v>43471</v>
      </c>
      <c r="L1927" s="5">
        <v>0.47430555555555554</v>
      </c>
      <c r="M1927" t="s">
        <v>28</v>
      </c>
      <c r="N1927" s="2">
        <v>471.2</v>
      </c>
      <c r="O1927" s="2">
        <v>23.56</v>
      </c>
      <c r="P1927" s="3">
        <v>8.9</v>
      </c>
      <c r="Q1927" s="4">
        <f>MONTH(Tabla1[[#This Row],[Fecha]])</f>
        <v>1</v>
      </c>
    </row>
    <row r="1928" spans="1:17" x14ac:dyDescent="0.25">
      <c r="A1928" t="s">
        <v>1911</v>
      </c>
      <c r="B1928" t="s">
        <v>24</v>
      </c>
      <c r="C1928" t="s">
        <v>25</v>
      </c>
      <c r="D1928" t="s">
        <v>26</v>
      </c>
      <c r="E1928" t="s">
        <v>20</v>
      </c>
      <c r="F1928" t="s">
        <v>27</v>
      </c>
      <c r="G1928" s="2">
        <v>15.28</v>
      </c>
      <c r="H1928" s="4">
        <v>5</v>
      </c>
      <c r="I1928" s="2">
        <v>3.82</v>
      </c>
      <c r="J1928" s="2">
        <v>80.22</v>
      </c>
      <c r="K1928" s="12">
        <v>43532</v>
      </c>
      <c r="L1928" s="5">
        <v>0.4368055555555555</v>
      </c>
      <c r="M1928" t="s">
        <v>28</v>
      </c>
      <c r="N1928" s="2">
        <v>76.400000000000006</v>
      </c>
      <c r="O1928" s="2">
        <v>3.82</v>
      </c>
      <c r="P1928" s="3">
        <v>9.6</v>
      </c>
      <c r="Q1928" s="4">
        <f>MONTH(Tabla1[[#This Row],[Fecha]])</f>
        <v>3</v>
      </c>
    </row>
    <row r="1929" spans="1:17" x14ac:dyDescent="0.25">
      <c r="A1929" t="s">
        <v>1284</v>
      </c>
      <c r="B1929" t="s">
        <v>24</v>
      </c>
      <c r="C1929" t="s">
        <v>25</v>
      </c>
      <c r="D1929" t="s">
        <v>19</v>
      </c>
      <c r="E1929" t="s">
        <v>20</v>
      </c>
      <c r="F1929" t="s">
        <v>45</v>
      </c>
      <c r="G1929" s="2">
        <v>73.38</v>
      </c>
      <c r="H1929" s="4">
        <v>7</v>
      </c>
      <c r="I1929" s="2">
        <v>25.683</v>
      </c>
      <c r="J1929" s="2">
        <v>539.34299999999996</v>
      </c>
      <c r="K1929" s="12">
        <v>43506</v>
      </c>
      <c r="L1929" s="5">
        <v>0.5805555555555556</v>
      </c>
      <c r="M1929" t="s">
        <v>28</v>
      </c>
      <c r="N1929" s="2">
        <v>513.66</v>
      </c>
      <c r="O1929" s="2">
        <v>25.683</v>
      </c>
      <c r="P1929" s="3">
        <v>9.5</v>
      </c>
      <c r="Q1929" s="4">
        <f>MONTH(Tabla1[[#This Row],[Fecha]])</f>
        <v>2</v>
      </c>
    </row>
    <row r="1930" spans="1:17" x14ac:dyDescent="0.25">
      <c r="A1930" t="s">
        <v>1912</v>
      </c>
      <c r="B1930" t="s">
        <v>24</v>
      </c>
      <c r="C1930" t="s">
        <v>25</v>
      </c>
      <c r="D1930" t="s">
        <v>26</v>
      </c>
      <c r="E1930" t="s">
        <v>30</v>
      </c>
      <c r="F1930" t="s">
        <v>43</v>
      </c>
      <c r="G1930" s="2">
        <v>40.520000000000003</v>
      </c>
      <c r="H1930" s="4">
        <v>5</v>
      </c>
      <c r="I1930" s="2">
        <v>10.130000000000003</v>
      </c>
      <c r="J1930" s="2">
        <v>212.73</v>
      </c>
      <c r="K1930" s="12">
        <v>43499</v>
      </c>
      <c r="L1930" s="5">
        <v>0.6381944444444444</v>
      </c>
      <c r="M1930" t="s">
        <v>28</v>
      </c>
      <c r="N1930" s="2">
        <v>202.6</v>
      </c>
      <c r="O1930" s="2">
        <v>10.130000000000001</v>
      </c>
      <c r="P1930" s="3">
        <v>4.5</v>
      </c>
      <c r="Q1930" s="4">
        <f>MONTH(Tabla1[[#This Row],[Fecha]])</f>
        <v>2</v>
      </c>
    </row>
    <row r="1931" spans="1:17" x14ac:dyDescent="0.25">
      <c r="A1931" t="s">
        <v>1913</v>
      </c>
      <c r="B1931" t="s">
        <v>24</v>
      </c>
      <c r="C1931" t="s">
        <v>25</v>
      </c>
      <c r="D1931" t="s">
        <v>19</v>
      </c>
      <c r="E1931" t="s">
        <v>20</v>
      </c>
      <c r="F1931" t="s">
        <v>21</v>
      </c>
      <c r="G1931" s="2">
        <v>47.71</v>
      </c>
      <c r="H1931" s="4">
        <v>6</v>
      </c>
      <c r="I1931" s="2">
        <v>14.313000000000001</v>
      </c>
      <c r="J1931" s="2">
        <v>300.57299999999998</v>
      </c>
      <c r="K1931" s="12">
        <v>43512</v>
      </c>
      <c r="L1931" s="5">
        <v>0.59652777777777777</v>
      </c>
      <c r="M1931" t="s">
        <v>22</v>
      </c>
      <c r="N1931" s="2">
        <v>286.26</v>
      </c>
      <c r="O1931" s="2">
        <v>14.313000000000001</v>
      </c>
      <c r="P1931" s="3">
        <v>4.4000000000000004</v>
      </c>
      <c r="Q1931" s="4">
        <f>MONTH(Tabla1[[#This Row],[Fecha]])</f>
        <v>2</v>
      </c>
    </row>
    <row r="1932" spans="1:17" x14ac:dyDescent="0.25">
      <c r="A1932" t="s">
        <v>1914</v>
      </c>
      <c r="B1932" t="s">
        <v>24</v>
      </c>
      <c r="C1932" t="s">
        <v>25</v>
      </c>
      <c r="D1932" t="s">
        <v>26</v>
      </c>
      <c r="E1932" t="s">
        <v>20</v>
      </c>
      <c r="F1932" t="s">
        <v>31</v>
      </c>
      <c r="G1932" s="2">
        <v>15.8</v>
      </c>
      <c r="H1932" s="4">
        <v>10</v>
      </c>
      <c r="I1932" s="2">
        <v>7.9</v>
      </c>
      <c r="J1932" s="2">
        <v>165.9</v>
      </c>
      <c r="K1932" s="12">
        <v>43474</v>
      </c>
      <c r="L1932" s="5">
        <v>0.50486111111111109</v>
      </c>
      <c r="M1932" t="s">
        <v>28</v>
      </c>
      <c r="N1932" s="2">
        <v>158</v>
      </c>
      <c r="O1932" s="2">
        <v>7.9</v>
      </c>
      <c r="P1932" s="3">
        <v>7.8</v>
      </c>
      <c r="Q1932" s="4">
        <f>MONTH(Tabla1[[#This Row],[Fecha]])</f>
        <v>1</v>
      </c>
    </row>
    <row r="1933" spans="1:17" x14ac:dyDescent="0.25">
      <c r="A1933" t="s">
        <v>1915</v>
      </c>
      <c r="B1933" t="s">
        <v>24</v>
      </c>
      <c r="C1933" t="s">
        <v>25</v>
      </c>
      <c r="D1933" t="s">
        <v>19</v>
      </c>
      <c r="E1933" t="s">
        <v>30</v>
      </c>
      <c r="F1933" t="s">
        <v>35</v>
      </c>
      <c r="G1933" s="2">
        <v>72.88</v>
      </c>
      <c r="H1933" s="4">
        <v>2</v>
      </c>
      <c r="I1933" s="2">
        <v>7.2880000000000003</v>
      </c>
      <c r="J1933" s="2">
        <v>153.048</v>
      </c>
      <c r="K1933" s="12">
        <v>43537</v>
      </c>
      <c r="L1933" s="5">
        <v>0.53541666666666665</v>
      </c>
      <c r="M1933" t="s">
        <v>28</v>
      </c>
      <c r="N1933" s="2">
        <v>145.76</v>
      </c>
      <c r="O1933" s="2">
        <v>7.2880000000000003</v>
      </c>
      <c r="P1933" s="3">
        <v>6.1</v>
      </c>
      <c r="Q1933" s="4">
        <f>MONTH(Tabla1[[#This Row],[Fecha]])</f>
        <v>3</v>
      </c>
    </row>
    <row r="1934" spans="1:17" x14ac:dyDescent="0.25">
      <c r="A1934" t="s">
        <v>1774</v>
      </c>
      <c r="B1934" t="s">
        <v>41</v>
      </c>
      <c r="C1934" t="s">
        <v>42</v>
      </c>
      <c r="D1934" t="s">
        <v>19</v>
      </c>
      <c r="E1934" t="s">
        <v>30</v>
      </c>
      <c r="F1934" t="s">
        <v>27</v>
      </c>
      <c r="G1934" s="2">
        <v>39.75</v>
      </c>
      <c r="H1934" s="4">
        <v>1</v>
      </c>
      <c r="I1934" s="2">
        <v>1.9875</v>
      </c>
      <c r="J1934" s="2">
        <v>41.737499999999997</v>
      </c>
      <c r="K1934" s="12">
        <v>43521</v>
      </c>
      <c r="L1934" s="5">
        <v>0.84652777777777777</v>
      </c>
      <c r="M1934" t="s">
        <v>28</v>
      </c>
      <c r="N1934" s="2">
        <v>39.75</v>
      </c>
      <c r="O1934" s="2">
        <v>1.9875</v>
      </c>
      <c r="P1934" s="3">
        <v>6.1</v>
      </c>
      <c r="Q1934" s="4">
        <f>MONTH(Tabla1[[#This Row],[Fecha]])</f>
        <v>2</v>
      </c>
    </row>
    <row r="1935" spans="1:17" x14ac:dyDescent="0.25">
      <c r="A1935" t="s">
        <v>1916</v>
      </c>
      <c r="B1935" t="s">
        <v>24</v>
      </c>
      <c r="C1935" t="s">
        <v>25</v>
      </c>
      <c r="D1935" t="s">
        <v>19</v>
      </c>
      <c r="E1935" t="s">
        <v>30</v>
      </c>
      <c r="F1935" t="s">
        <v>27</v>
      </c>
      <c r="G1935" s="2">
        <v>86.04</v>
      </c>
      <c r="H1935" s="4">
        <v>5</v>
      </c>
      <c r="I1935" s="2">
        <v>21.510000000000005</v>
      </c>
      <c r="J1935" s="2">
        <v>451.71</v>
      </c>
      <c r="K1935" s="12">
        <v>43521</v>
      </c>
      <c r="L1935" s="5">
        <v>0.47500000000000003</v>
      </c>
      <c r="M1935" t="s">
        <v>22</v>
      </c>
      <c r="N1935" s="2">
        <v>430.2</v>
      </c>
      <c r="O1935" s="2">
        <v>21.51</v>
      </c>
      <c r="P1935" s="3">
        <v>4.8</v>
      </c>
      <c r="Q1935" s="4">
        <f>MONTH(Tabla1[[#This Row],[Fecha]])</f>
        <v>2</v>
      </c>
    </row>
    <row r="1936" spans="1:17" x14ac:dyDescent="0.25">
      <c r="A1936" t="s">
        <v>1917</v>
      </c>
      <c r="B1936" t="s">
        <v>24</v>
      </c>
      <c r="C1936" t="s">
        <v>25</v>
      </c>
      <c r="D1936" t="s">
        <v>26</v>
      </c>
      <c r="E1936" t="s">
        <v>30</v>
      </c>
      <c r="F1936" t="s">
        <v>45</v>
      </c>
      <c r="G1936" s="2">
        <v>45.74</v>
      </c>
      <c r="H1936" s="4">
        <v>3</v>
      </c>
      <c r="I1936" s="2">
        <v>6.8610000000000007</v>
      </c>
      <c r="J1936" s="2">
        <v>144.08099999999999</v>
      </c>
      <c r="K1936" s="12">
        <v>43534</v>
      </c>
      <c r="L1936" s="5">
        <v>0.73472222222222217</v>
      </c>
      <c r="M1936" t="s">
        <v>32</v>
      </c>
      <c r="N1936" s="2">
        <v>137.22</v>
      </c>
      <c r="O1936" s="2">
        <v>6.8609999999999998</v>
      </c>
      <c r="P1936" s="3">
        <v>6.5</v>
      </c>
      <c r="Q1936" s="4">
        <f>MONTH(Tabla1[[#This Row],[Fecha]])</f>
        <v>3</v>
      </c>
    </row>
    <row r="1937" spans="1:17" x14ac:dyDescent="0.25">
      <c r="A1937" t="s">
        <v>1495</v>
      </c>
      <c r="B1937" t="s">
        <v>24</v>
      </c>
      <c r="C1937" t="s">
        <v>25</v>
      </c>
      <c r="D1937" t="s">
        <v>26</v>
      </c>
      <c r="E1937" t="s">
        <v>20</v>
      </c>
      <c r="F1937" t="s">
        <v>27</v>
      </c>
      <c r="G1937" s="2">
        <v>35.49</v>
      </c>
      <c r="H1937" s="4">
        <v>6</v>
      </c>
      <c r="I1937" s="2">
        <v>10.647</v>
      </c>
      <c r="J1937" s="2">
        <v>223.58699999999999</v>
      </c>
      <c r="K1937" s="12">
        <v>43498</v>
      </c>
      <c r="L1937" s="5">
        <v>0.52777777777777779</v>
      </c>
      <c r="M1937" t="s">
        <v>28</v>
      </c>
      <c r="N1937" s="2">
        <v>212.94</v>
      </c>
      <c r="O1937" s="2">
        <v>10.647</v>
      </c>
      <c r="P1937" s="3">
        <v>4.0999999999999996</v>
      </c>
      <c r="Q1937" s="4">
        <f>MONTH(Tabla1[[#This Row],[Fecha]])</f>
        <v>2</v>
      </c>
    </row>
    <row r="1938" spans="1:17" x14ac:dyDescent="0.25">
      <c r="A1938" t="s">
        <v>1918</v>
      </c>
      <c r="B1938" t="s">
        <v>17</v>
      </c>
      <c r="C1938" t="s">
        <v>18</v>
      </c>
      <c r="D1938" t="s">
        <v>26</v>
      </c>
      <c r="E1938" t="s">
        <v>30</v>
      </c>
      <c r="F1938" t="s">
        <v>31</v>
      </c>
      <c r="G1938" s="2">
        <v>33.99</v>
      </c>
      <c r="H1938" s="4">
        <v>6</v>
      </c>
      <c r="I1938" s="2">
        <v>10.197000000000001</v>
      </c>
      <c r="J1938" s="2">
        <v>214.137</v>
      </c>
      <c r="K1938" s="12">
        <v>43532</v>
      </c>
      <c r="L1938" s="5">
        <v>0.65069444444444446</v>
      </c>
      <c r="M1938" t="s">
        <v>32</v>
      </c>
      <c r="N1938" s="2">
        <v>203.94</v>
      </c>
      <c r="O1938" s="2">
        <v>10.196999999999999</v>
      </c>
      <c r="P1938" s="3">
        <v>7.7</v>
      </c>
      <c r="Q1938" s="4">
        <f>MONTH(Tabla1[[#This Row],[Fecha]])</f>
        <v>3</v>
      </c>
    </row>
    <row r="1939" spans="1:17" x14ac:dyDescent="0.25">
      <c r="A1939" t="s">
        <v>1919</v>
      </c>
      <c r="B1939" t="s">
        <v>41</v>
      </c>
      <c r="C1939" t="s">
        <v>42</v>
      </c>
      <c r="D1939" t="s">
        <v>26</v>
      </c>
      <c r="E1939" t="s">
        <v>20</v>
      </c>
      <c r="F1939" t="s">
        <v>43</v>
      </c>
      <c r="G1939" s="2">
        <v>99.69</v>
      </c>
      <c r="H1939" s="4">
        <v>5</v>
      </c>
      <c r="I1939" s="2">
        <v>24.922499999999999</v>
      </c>
      <c r="J1939" s="2">
        <v>523.37249999999995</v>
      </c>
      <c r="K1939" s="12">
        <v>43479</v>
      </c>
      <c r="L1939" s="5">
        <v>0.50624999999999998</v>
      </c>
      <c r="M1939" t="s">
        <v>28</v>
      </c>
      <c r="N1939" s="2">
        <v>498.45</v>
      </c>
      <c r="O1939" s="2">
        <v>24.922499999999999</v>
      </c>
      <c r="P1939" s="3">
        <v>9.9</v>
      </c>
      <c r="Q1939" s="4">
        <f>MONTH(Tabla1[[#This Row],[Fecha]])</f>
        <v>1</v>
      </c>
    </row>
    <row r="1940" spans="1:17" x14ac:dyDescent="0.25">
      <c r="A1940" t="s">
        <v>1920</v>
      </c>
      <c r="B1940" t="s">
        <v>17</v>
      </c>
      <c r="C1940" t="s">
        <v>18</v>
      </c>
      <c r="D1940" t="s">
        <v>19</v>
      </c>
      <c r="E1940" t="s">
        <v>30</v>
      </c>
      <c r="F1940" t="s">
        <v>31</v>
      </c>
      <c r="G1940" s="2">
        <v>62.65</v>
      </c>
      <c r="H1940" s="4">
        <v>4</v>
      </c>
      <c r="I1940" s="2">
        <v>12.530000000000001</v>
      </c>
      <c r="J1940" s="2">
        <v>263.13</v>
      </c>
      <c r="K1940" s="12">
        <v>43470</v>
      </c>
      <c r="L1940" s="5">
        <v>0.47569444444444442</v>
      </c>
      <c r="M1940" t="s">
        <v>28</v>
      </c>
      <c r="N1940" s="2">
        <v>250.6</v>
      </c>
      <c r="O1940" s="2">
        <v>12.53</v>
      </c>
      <c r="P1940" s="3">
        <v>4.2</v>
      </c>
      <c r="Q1940" s="4">
        <f>MONTH(Tabla1[[#This Row],[Fecha]])</f>
        <v>1</v>
      </c>
    </row>
    <row r="1941" spans="1:17" x14ac:dyDescent="0.25">
      <c r="A1941" t="s">
        <v>1921</v>
      </c>
      <c r="B1941" t="s">
        <v>24</v>
      </c>
      <c r="C1941" t="s">
        <v>25</v>
      </c>
      <c r="D1941" t="s">
        <v>19</v>
      </c>
      <c r="E1941" t="s">
        <v>20</v>
      </c>
      <c r="F1941" t="s">
        <v>43</v>
      </c>
      <c r="G1941" s="2">
        <v>21.08</v>
      </c>
      <c r="H1941" s="4">
        <v>3</v>
      </c>
      <c r="I1941" s="2">
        <v>3.1619999999999999</v>
      </c>
      <c r="J1941" s="2">
        <v>66.402000000000001</v>
      </c>
      <c r="K1941" s="12">
        <v>43505</v>
      </c>
      <c r="L1941" s="5">
        <v>0.43402777777777773</v>
      </c>
      <c r="M1941" t="s">
        <v>28</v>
      </c>
      <c r="N1941" s="2">
        <v>63.24</v>
      </c>
      <c r="O1941" s="2">
        <v>3.1619999999999999</v>
      </c>
      <c r="P1941" s="3">
        <v>7.3</v>
      </c>
      <c r="Q1941" s="4">
        <f>MONTH(Tabla1[[#This Row],[Fecha]])</f>
        <v>2</v>
      </c>
    </row>
    <row r="1942" spans="1:17" x14ac:dyDescent="0.25">
      <c r="A1942" t="s">
        <v>1290</v>
      </c>
      <c r="B1942" t="s">
        <v>17</v>
      </c>
      <c r="C1942" t="s">
        <v>18</v>
      </c>
      <c r="D1942" t="s">
        <v>26</v>
      </c>
      <c r="E1942" t="s">
        <v>30</v>
      </c>
      <c r="F1942" t="s">
        <v>31</v>
      </c>
      <c r="G1942" s="2">
        <v>21.52</v>
      </c>
      <c r="H1942" s="4">
        <v>6</v>
      </c>
      <c r="I1942" s="2">
        <v>6.4560000000000004</v>
      </c>
      <c r="J1942" s="2">
        <v>135.57599999999999</v>
      </c>
      <c r="K1942" s="12">
        <v>43482</v>
      </c>
      <c r="L1942" s="5">
        <v>0.53333333333333333</v>
      </c>
      <c r="M1942" t="s">
        <v>32</v>
      </c>
      <c r="N1942" s="2">
        <v>129.12</v>
      </c>
      <c r="O1942" s="2">
        <v>6.4560000000000004</v>
      </c>
      <c r="P1942" s="3">
        <v>9.4</v>
      </c>
      <c r="Q1942" s="4">
        <f>MONTH(Tabla1[[#This Row],[Fecha]])</f>
        <v>1</v>
      </c>
    </row>
    <row r="1943" spans="1:17" x14ac:dyDescent="0.25">
      <c r="A1943" t="s">
        <v>1654</v>
      </c>
      <c r="B1943" t="s">
        <v>17</v>
      </c>
      <c r="C1943" t="s">
        <v>18</v>
      </c>
      <c r="D1943" t="s">
        <v>19</v>
      </c>
      <c r="E1943" t="s">
        <v>20</v>
      </c>
      <c r="F1943" t="s">
        <v>21</v>
      </c>
      <c r="G1943" s="2">
        <v>27.73</v>
      </c>
      <c r="H1943" s="4">
        <v>5</v>
      </c>
      <c r="I1943" s="2">
        <v>6.932500000000001</v>
      </c>
      <c r="J1943" s="2">
        <v>145.58250000000001</v>
      </c>
      <c r="K1943" s="12">
        <v>43550</v>
      </c>
      <c r="L1943" s="5">
        <v>0.84791666666666676</v>
      </c>
      <c r="M1943" t="s">
        <v>32</v>
      </c>
      <c r="N1943" s="2">
        <v>138.65</v>
      </c>
      <c r="O1943" s="2">
        <v>6.9325000000000001</v>
      </c>
      <c r="P1943" s="3">
        <v>4.2</v>
      </c>
      <c r="Q1943" s="4">
        <f>MONTH(Tabla1[[#This Row],[Fecha]])</f>
        <v>3</v>
      </c>
    </row>
    <row r="1944" spans="1:17" x14ac:dyDescent="0.25">
      <c r="A1944" t="s">
        <v>1317</v>
      </c>
      <c r="B1944" t="s">
        <v>41</v>
      </c>
      <c r="C1944" t="s">
        <v>42</v>
      </c>
      <c r="D1944" t="s">
        <v>19</v>
      </c>
      <c r="E1944" t="s">
        <v>30</v>
      </c>
      <c r="F1944" t="s">
        <v>35</v>
      </c>
      <c r="G1944" s="2">
        <v>96.8</v>
      </c>
      <c r="H1944" s="4">
        <v>3</v>
      </c>
      <c r="I1944" s="2">
        <v>14.52</v>
      </c>
      <c r="J1944" s="2">
        <v>304.92</v>
      </c>
      <c r="K1944" s="12">
        <v>43539</v>
      </c>
      <c r="L1944" s="5">
        <v>0.54513888888888895</v>
      </c>
      <c r="M1944" t="s">
        <v>28</v>
      </c>
      <c r="N1944" s="2">
        <v>290.39999999999998</v>
      </c>
      <c r="O1944" s="2">
        <v>14.52</v>
      </c>
      <c r="P1944" s="3">
        <v>5.3</v>
      </c>
      <c r="Q1944" s="4">
        <f>MONTH(Tabla1[[#This Row],[Fecha]])</f>
        <v>3</v>
      </c>
    </row>
    <row r="1945" spans="1:17" x14ac:dyDescent="0.25">
      <c r="A1945" t="s">
        <v>1778</v>
      </c>
      <c r="B1945" t="s">
        <v>41</v>
      </c>
      <c r="C1945" t="s">
        <v>42</v>
      </c>
      <c r="D1945" t="s">
        <v>26</v>
      </c>
      <c r="E1945" t="s">
        <v>30</v>
      </c>
      <c r="F1945" t="s">
        <v>35</v>
      </c>
      <c r="G1945" s="2">
        <v>83.78</v>
      </c>
      <c r="H1945" s="4">
        <v>8</v>
      </c>
      <c r="I1945" s="2">
        <v>33.512</v>
      </c>
      <c r="J1945" s="2">
        <v>703.75199999999995</v>
      </c>
      <c r="K1945" s="12">
        <v>43475</v>
      </c>
      <c r="L1945" s="5">
        <v>0.61736111111111114</v>
      </c>
      <c r="M1945" t="s">
        <v>28</v>
      </c>
      <c r="N1945" s="2">
        <v>670.24</v>
      </c>
      <c r="O1945" s="2">
        <v>33.512</v>
      </c>
      <c r="P1945" s="3">
        <v>5.0999999999999996</v>
      </c>
      <c r="Q1945" s="4">
        <f>MONTH(Tabla1[[#This Row],[Fecha]])</f>
        <v>1</v>
      </c>
    </row>
    <row r="1946" spans="1:17" x14ac:dyDescent="0.25">
      <c r="A1946" t="s">
        <v>1922</v>
      </c>
      <c r="B1946" t="s">
        <v>17</v>
      </c>
      <c r="C1946" t="s">
        <v>18</v>
      </c>
      <c r="D1946" t="s">
        <v>26</v>
      </c>
      <c r="E1946" t="s">
        <v>20</v>
      </c>
      <c r="F1946" t="s">
        <v>27</v>
      </c>
      <c r="G1946" s="2">
        <v>45.48</v>
      </c>
      <c r="H1946" s="4">
        <v>10</v>
      </c>
      <c r="I1946" s="2">
        <v>22.74</v>
      </c>
      <c r="J1946" s="2">
        <v>477.54</v>
      </c>
      <c r="K1946" s="12">
        <v>43525</v>
      </c>
      <c r="L1946" s="5">
        <v>0.43194444444444446</v>
      </c>
      <c r="M1946" t="s">
        <v>32</v>
      </c>
      <c r="N1946" s="2">
        <v>454.8</v>
      </c>
      <c r="O1946" s="2">
        <v>22.74</v>
      </c>
      <c r="P1946" s="3">
        <v>4.8</v>
      </c>
      <c r="Q1946" s="4">
        <f>MONTH(Tabla1[[#This Row],[Fecha]])</f>
        <v>3</v>
      </c>
    </row>
    <row r="1947" spans="1:17" x14ac:dyDescent="0.25">
      <c r="A1947" t="s">
        <v>1923</v>
      </c>
      <c r="B1947" t="s">
        <v>24</v>
      </c>
      <c r="C1947" t="s">
        <v>25</v>
      </c>
      <c r="D1947" t="s">
        <v>19</v>
      </c>
      <c r="E1947" t="s">
        <v>20</v>
      </c>
      <c r="F1947" t="s">
        <v>31</v>
      </c>
      <c r="G1947" s="2">
        <v>89.25</v>
      </c>
      <c r="H1947" s="4">
        <v>8</v>
      </c>
      <c r="I1947" s="2">
        <v>35.700000000000003</v>
      </c>
      <c r="J1947" s="2">
        <v>749.7</v>
      </c>
      <c r="K1947" s="12">
        <v>43485</v>
      </c>
      <c r="L1947" s="5">
        <v>0.42569444444444443</v>
      </c>
      <c r="M1947" t="s">
        <v>28</v>
      </c>
      <c r="N1947" s="2">
        <v>714</v>
      </c>
      <c r="O1947" s="2">
        <v>35.700000000000003</v>
      </c>
      <c r="P1947" s="3">
        <v>4.7</v>
      </c>
      <c r="Q1947" s="4">
        <f>MONTH(Tabla1[[#This Row],[Fecha]])</f>
        <v>1</v>
      </c>
    </row>
    <row r="1948" spans="1:17" x14ac:dyDescent="0.25">
      <c r="A1948" t="s">
        <v>1924</v>
      </c>
      <c r="B1948" t="s">
        <v>17</v>
      </c>
      <c r="C1948" t="s">
        <v>18</v>
      </c>
      <c r="D1948" t="s">
        <v>19</v>
      </c>
      <c r="E1948" t="s">
        <v>30</v>
      </c>
      <c r="F1948" t="s">
        <v>43</v>
      </c>
      <c r="G1948" s="2">
        <v>24.82</v>
      </c>
      <c r="H1948" s="4">
        <v>7</v>
      </c>
      <c r="I1948" s="2">
        <v>8.6870000000000012</v>
      </c>
      <c r="J1948" s="2">
        <v>182.42699999999999</v>
      </c>
      <c r="K1948" s="12">
        <v>43512</v>
      </c>
      <c r="L1948" s="5">
        <v>0.43958333333333338</v>
      </c>
      <c r="M1948" t="s">
        <v>32</v>
      </c>
      <c r="N1948" s="2">
        <v>173.74</v>
      </c>
      <c r="O1948" s="2">
        <v>8.6869999999999994</v>
      </c>
      <c r="P1948" s="3">
        <v>7.1</v>
      </c>
      <c r="Q1948" s="4">
        <f>MONTH(Tabla1[[#This Row],[Fecha]])</f>
        <v>2</v>
      </c>
    </row>
    <row r="1949" spans="1:17" x14ac:dyDescent="0.25">
      <c r="A1949" t="s">
        <v>1925</v>
      </c>
      <c r="B1949" t="s">
        <v>24</v>
      </c>
      <c r="C1949" t="s">
        <v>25</v>
      </c>
      <c r="D1949" t="s">
        <v>26</v>
      </c>
      <c r="E1949" t="s">
        <v>30</v>
      </c>
      <c r="F1949" t="s">
        <v>45</v>
      </c>
      <c r="G1949" s="2">
        <v>27.38</v>
      </c>
      <c r="H1949" s="4">
        <v>6</v>
      </c>
      <c r="I1949" s="2">
        <v>8.2140000000000004</v>
      </c>
      <c r="J1949" s="2">
        <v>172.494</v>
      </c>
      <c r="K1949" s="12">
        <v>43470</v>
      </c>
      <c r="L1949" s="5">
        <v>0.87083333333333324</v>
      </c>
      <c r="M1949" t="s">
        <v>32</v>
      </c>
      <c r="N1949" s="2">
        <v>164.28</v>
      </c>
      <c r="O1949" s="2">
        <v>8.2140000000000004</v>
      </c>
      <c r="P1949" s="3">
        <v>7.9</v>
      </c>
      <c r="Q1949" s="4">
        <f>MONTH(Tabla1[[#This Row],[Fecha]])</f>
        <v>1</v>
      </c>
    </row>
    <row r="1950" spans="1:17" x14ac:dyDescent="0.25">
      <c r="A1950" t="s">
        <v>1926</v>
      </c>
      <c r="B1950" t="s">
        <v>41</v>
      </c>
      <c r="C1950" t="s">
        <v>42</v>
      </c>
      <c r="D1950" t="s">
        <v>26</v>
      </c>
      <c r="E1950" t="s">
        <v>20</v>
      </c>
      <c r="F1950" t="s">
        <v>27</v>
      </c>
      <c r="G1950" s="2">
        <v>43</v>
      </c>
      <c r="H1950" s="4">
        <v>4</v>
      </c>
      <c r="I1950" s="2">
        <v>8.6</v>
      </c>
      <c r="J1950" s="2">
        <v>180.6</v>
      </c>
      <c r="K1950" s="12">
        <v>43496</v>
      </c>
      <c r="L1950" s="5">
        <v>0.8666666666666667</v>
      </c>
      <c r="M1950" t="s">
        <v>22</v>
      </c>
      <c r="N1950" s="2">
        <v>172</v>
      </c>
      <c r="O1950" s="2">
        <v>8.6</v>
      </c>
      <c r="P1950" s="3">
        <v>7.6</v>
      </c>
      <c r="Q1950" s="4">
        <f>MONTH(Tabla1[[#This Row],[Fecha]])</f>
        <v>1</v>
      </c>
    </row>
    <row r="1951" spans="1:17" x14ac:dyDescent="0.25">
      <c r="A1951" t="s">
        <v>1927</v>
      </c>
      <c r="B1951" t="s">
        <v>24</v>
      </c>
      <c r="C1951" t="s">
        <v>25</v>
      </c>
      <c r="D1951" t="s">
        <v>26</v>
      </c>
      <c r="E1951" t="s">
        <v>20</v>
      </c>
      <c r="F1951" t="s">
        <v>43</v>
      </c>
      <c r="G1951" s="2">
        <v>90.24</v>
      </c>
      <c r="H1951" s="4">
        <v>6</v>
      </c>
      <c r="I1951" s="2">
        <v>27.071999999999999</v>
      </c>
      <c r="J1951" s="2">
        <v>568.51199999999994</v>
      </c>
      <c r="K1951" s="12">
        <v>43492</v>
      </c>
      <c r="L1951" s="5">
        <v>0.47013888888888888</v>
      </c>
      <c r="M1951" t="s">
        <v>28</v>
      </c>
      <c r="N1951" s="2">
        <v>541.44000000000005</v>
      </c>
      <c r="O1951" s="2">
        <v>27.071999999999999</v>
      </c>
      <c r="P1951" s="3">
        <v>6.2</v>
      </c>
      <c r="Q1951" s="4">
        <f>MONTH(Tabla1[[#This Row],[Fecha]])</f>
        <v>1</v>
      </c>
    </row>
    <row r="1952" spans="1:17" x14ac:dyDescent="0.25">
      <c r="A1952" t="s">
        <v>1928</v>
      </c>
      <c r="B1952" t="s">
        <v>24</v>
      </c>
      <c r="C1952" t="s">
        <v>25</v>
      </c>
      <c r="D1952" t="s">
        <v>26</v>
      </c>
      <c r="E1952" t="s">
        <v>30</v>
      </c>
      <c r="F1952" t="s">
        <v>43</v>
      </c>
      <c r="G1952" s="2">
        <v>65.97</v>
      </c>
      <c r="H1952" s="4">
        <v>8</v>
      </c>
      <c r="I1952" s="2">
        <v>26.388000000000002</v>
      </c>
      <c r="J1952" s="2">
        <v>554.14800000000002</v>
      </c>
      <c r="K1952" s="12">
        <v>43498</v>
      </c>
      <c r="L1952" s="5">
        <v>0.8534722222222223</v>
      </c>
      <c r="M1952" t="s">
        <v>28</v>
      </c>
      <c r="N1952" s="2">
        <v>527.76</v>
      </c>
      <c r="O1952" s="2">
        <v>26.388000000000002</v>
      </c>
      <c r="P1952" s="3">
        <v>8.4</v>
      </c>
      <c r="Q1952" s="4">
        <f>MONTH(Tabla1[[#This Row],[Fecha]])</f>
        <v>2</v>
      </c>
    </row>
    <row r="1953" spans="1:17" x14ac:dyDescent="0.25">
      <c r="A1953" t="s">
        <v>1929</v>
      </c>
      <c r="B1953" t="s">
        <v>41</v>
      </c>
      <c r="C1953" t="s">
        <v>42</v>
      </c>
      <c r="D1953" t="s">
        <v>26</v>
      </c>
      <c r="E1953" t="s">
        <v>30</v>
      </c>
      <c r="F1953" t="s">
        <v>31</v>
      </c>
      <c r="G1953" s="2">
        <v>33.200000000000003</v>
      </c>
      <c r="H1953" s="4">
        <v>2</v>
      </c>
      <c r="I1953" s="2">
        <v>3.3200000000000003</v>
      </c>
      <c r="J1953" s="2">
        <v>69.72</v>
      </c>
      <c r="K1953" s="12">
        <v>43539</v>
      </c>
      <c r="L1953" s="5">
        <v>0.51388888888888895</v>
      </c>
      <c r="M1953" t="s">
        <v>32</v>
      </c>
      <c r="N1953" s="2">
        <v>66.400000000000006</v>
      </c>
      <c r="O1953" s="2">
        <v>3.32</v>
      </c>
      <c r="P1953" s="3">
        <v>4.4000000000000004</v>
      </c>
      <c r="Q1953" s="4">
        <f>MONTH(Tabla1[[#This Row],[Fecha]])</f>
        <v>3</v>
      </c>
    </row>
    <row r="1954" spans="1:17" x14ac:dyDescent="0.25">
      <c r="A1954" t="s">
        <v>1930</v>
      </c>
      <c r="B1954" t="s">
        <v>17</v>
      </c>
      <c r="C1954" t="s">
        <v>18</v>
      </c>
      <c r="D1954" t="s">
        <v>26</v>
      </c>
      <c r="E1954" t="s">
        <v>20</v>
      </c>
      <c r="F1954" t="s">
        <v>35</v>
      </c>
      <c r="G1954" s="2">
        <v>33.26</v>
      </c>
      <c r="H1954" s="4">
        <v>5</v>
      </c>
      <c r="I1954" s="2">
        <v>8.3149999999999995</v>
      </c>
      <c r="J1954" s="2">
        <v>174.61500000000001</v>
      </c>
      <c r="K1954" s="12">
        <v>43542</v>
      </c>
      <c r="L1954" s="5">
        <v>0.67361111111111116</v>
      </c>
      <c r="M1954" t="s">
        <v>32</v>
      </c>
      <c r="N1954" s="2">
        <v>166.3</v>
      </c>
      <c r="O1954" s="2">
        <v>8.3149999999999995</v>
      </c>
      <c r="P1954" s="3">
        <v>4.2</v>
      </c>
      <c r="Q1954" s="4">
        <f>MONTH(Tabla1[[#This Row],[Fecha]])</f>
        <v>3</v>
      </c>
    </row>
    <row r="1955" spans="1:17" x14ac:dyDescent="0.25">
      <c r="A1955" t="s">
        <v>1931</v>
      </c>
      <c r="B1955" t="s">
        <v>41</v>
      </c>
      <c r="C1955" t="s">
        <v>42</v>
      </c>
      <c r="D1955" t="s">
        <v>26</v>
      </c>
      <c r="E1955" t="s">
        <v>30</v>
      </c>
      <c r="F1955" t="s">
        <v>31</v>
      </c>
      <c r="G1955" s="2">
        <v>44.12</v>
      </c>
      <c r="H1955" s="4">
        <v>3</v>
      </c>
      <c r="I1955" s="2">
        <v>6.6179999999999994</v>
      </c>
      <c r="J1955" s="2">
        <v>138.97800000000001</v>
      </c>
      <c r="K1955" s="12">
        <v>43542</v>
      </c>
      <c r="L1955" s="5">
        <v>0.57291666666666663</v>
      </c>
      <c r="M1955" t="s">
        <v>32</v>
      </c>
      <c r="N1955" s="2">
        <v>132.36000000000001</v>
      </c>
      <c r="O1955" s="2">
        <v>6.6180000000000003</v>
      </c>
      <c r="P1955" s="3">
        <v>7.9</v>
      </c>
      <c r="Q1955" s="4">
        <f>MONTH(Tabla1[[#This Row],[Fecha]])</f>
        <v>3</v>
      </c>
    </row>
    <row r="1956" spans="1:17" x14ac:dyDescent="0.25">
      <c r="A1956" t="s">
        <v>1932</v>
      </c>
      <c r="B1956" t="s">
        <v>24</v>
      </c>
      <c r="C1956" t="s">
        <v>25</v>
      </c>
      <c r="D1956" t="s">
        <v>26</v>
      </c>
      <c r="E1956" t="s">
        <v>20</v>
      </c>
      <c r="F1956" t="s">
        <v>31</v>
      </c>
      <c r="G1956" s="2">
        <v>73.56</v>
      </c>
      <c r="H1956" s="4">
        <v>10</v>
      </c>
      <c r="I1956" s="2">
        <v>36.78</v>
      </c>
      <c r="J1956" s="2">
        <v>772.38</v>
      </c>
      <c r="K1956" s="12">
        <v>43520</v>
      </c>
      <c r="L1956" s="5">
        <v>0.48472222222222222</v>
      </c>
      <c r="M1956" t="s">
        <v>22</v>
      </c>
      <c r="N1956" s="2">
        <v>735.6</v>
      </c>
      <c r="O1956" s="2">
        <v>36.78</v>
      </c>
      <c r="P1956" s="3">
        <v>8</v>
      </c>
      <c r="Q1956" s="4">
        <f>MONTH(Tabla1[[#This Row],[Fecha]])</f>
        <v>2</v>
      </c>
    </row>
    <row r="1957" spans="1:17" x14ac:dyDescent="0.25">
      <c r="A1957" t="s">
        <v>1933</v>
      </c>
      <c r="B1957" t="s">
        <v>41</v>
      </c>
      <c r="C1957" t="s">
        <v>42</v>
      </c>
      <c r="D1957" t="s">
        <v>19</v>
      </c>
      <c r="E1957" t="s">
        <v>30</v>
      </c>
      <c r="F1957" t="s">
        <v>27</v>
      </c>
      <c r="G1957" s="2">
        <v>48.09</v>
      </c>
      <c r="H1957" s="4">
        <v>3</v>
      </c>
      <c r="I1957" s="2">
        <v>7.2135000000000007</v>
      </c>
      <c r="J1957" s="2">
        <v>151.48349999999999</v>
      </c>
      <c r="K1957" s="12">
        <v>43506</v>
      </c>
      <c r="L1957" s="5">
        <v>0.76597222222222217</v>
      </c>
      <c r="M1957" t="s">
        <v>32</v>
      </c>
      <c r="N1957" s="2">
        <v>144.27000000000001</v>
      </c>
      <c r="O1957" s="2">
        <v>7.2134999999999998</v>
      </c>
      <c r="P1957" s="3">
        <v>7.8</v>
      </c>
      <c r="Q1957" s="4">
        <f>MONTH(Tabla1[[#This Row],[Fecha]])</f>
        <v>2</v>
      </c>
    </row>
    <row r="1958" spans="1:17" x14ac:dyDescent="0.25">
      <c r="A1958" t="s">
        <v>1934</v>
      </c>
      <c r="B1958" t="s">
        <v>41</v>
      </c>
      <c r="C1958" t="s">
        <v>42</v>
      </c>
      <c r="D1958" t="s">
        <v>26</v>
      </c>
      <c r="E1958" t="s">
        <v>20</v>
      </c>
      <c r="F1958" t="s">
        <v>27</v>
      </c>
      <c r="G1958" s="2">
        <v>74.709999999999994</v>
      </c>
      <c r="H1958" s="4">
        <v>6</v>
      </c>
      <c r="I1958" s="2">
        <v>22.413</v>
      </c>
      <c r="J1958" s="2">
        <v>470.673</v>
      </c>
      <c r="K1958" s="12">
        <v>43466</v>
      </c>
      <c r="L1958" s="5">
        <v>0.79652777777777783</v>
      </c>
      <c r="M1958" t="s">
        <v>28</v>
      </c>
      <c r="N1958" s="2">
        <v>448.26</v>
      </c>
      <c r="O1958" s="2">
        <v>22.413</v>
      </c>
      <c r="P1958" s="3">
        <v>6.7</v>
      </c>
      <c r="Q1958" s="4">
        <f>MONTH(Tabla1[[#This Row],[Fecha]])</f>
        <v>1</v>
      </c>
    </row>
    <row r="1959" spans="1:17" x14ac:dyDescent="0.25">
      <c r="A1959" t="s">
        <v>1935</v>
      </c>
      <c r="B1959" t="s">
        <v>17</v>
      </c>
      <c r="C1959" t="s">
        <v>18</v>
      </c>
      <c r="D1959" t="s">
        <v>19</v>
      </c>
      <c r="E1959" t="s">
        <v>20</v>
      </c>
      <c r="F1959" t="s">
        <v>31</v>
      </c>
      <c r="G1959" s="2">
        <v>94.88</v>
      </c>
      <c r="H1959" s="4">
        <v>7</v>
      </c>
      <c r="I1959" s="2">
        <v>33.207999999999998</v>
      </c>
      <c r="J1959" s="2">
        <v>697.36800000000005</v>
      </c>
      <c r="K1959" s="12">
        <v>43499</v>
      </c>
      <c r="L1959" s="5">
        <v>0.60972222222222217</v>
      </c>
      <c r="M1959" t="s">
        <v>28</v>
      </c>
      <c r="N1959" s="2">
        <v>664.16</v>
      </c>
      <c r="O1959" s="2">
        <v>33.207999999999998</v>
      </c>
      <c r="P1959" s="3">
        <v>4.2</v>
      </c>
      <c r="Q1959" s="4">
        <f>MONTH(Tabla1[[#This Row],[Fecha]])</f>
        <v>2</v>
      </c>
    </row>
    <row r="1960" spans="1:17" x14ac:dyDescent="0.25">
      <c r="A1960" t="s">
        <v>1936</v>
      </c>
      <c r="B1960" t="s">
        <v>24</v>
      </c>
      <c r="C1960" t="s">
        <v>25</v>
      </c>
      <c r="D1960" t="s">
        <v>26</v>
      </c>
      <c r="E1960" t="s">
        <v>30</v>
      </c>
      <c r="F1960" t="s">
        <v>43</v>
      </c>
      <c r="G1960" s="2">
        <v>84.83</v>
      </c>
      <c r="H1960" s="4">
        <v>1</v>
      </c>
      <c r="I1960" s="2">
        <v>4.2415000000000003</v>
      </c>
      <c r="J1960" s="2">
        <v>89.0715</v>
      </c>
      <c r="K1960" s="12">
        <v>43479</v>
      </c>
      <c r="L1960" s="5">
        <v>0.63888888888888895</v>
      </c>
      <c r="M1960" t="s">
        <v>22</v>
      </c>
      <c r="N1960" s="2">
        <v>84.83</v>
      </c>
      <c r="O1960" s="2">
        <v>4.2415000000000003</v>
      </c>
      <c r="P1960" s="3">
        <v>8.8000000000000007</v>
      </c>
      <c r="Q1960" s="4">
        <f>MONTH(Tabla1[[#This Row],[Fecha]])</f>
        <v>1</v>
      </c>
    </row>
    <row r="1961" spans="1:17" x14ac:dyDescent="0.25">
      <c r="A1961" t="s">
        <v>1937</v>
      </c>
      <c r="B1961" t="s">
        <v>24</v>
      </c>
      <c r="C1961" t="s">
        <v>25</v>
      </c>
      <c r="D1961" t="s">
        <v>26</v>
      </c>
      <c r="E1961" t="s">
        <v>30</v>
      </c>
      <c r="F1961" t="s">
        <v>35</v>
      </c>
      <c r="G1961" s="2">
        <v>95.49</v>
      </c>
      <c r="H1961" s="4">
        <v>7</v>
      </c>
      <c r="I1961" s="2">
        <v>33.421500000000002</v>
      </c>
      <c r="J1961" s="2">
        <v>701.85149999999999</v>
      </c>
      <c r="K1961" s="12">
        <v>43518</v>
      </c>
      <c r="L1961" s="5">
        <v>0.76180555555555562</v>
      </c>
      <c r="M1961" t="s">
        <v>22</v>
      </c>
      <c r="N1961" s="2">
        <v>668.43</v>
      </c>
      <c r="O1961" s="2">
        <v>33.421500000000002</v>
      </c>
      <c r="P1961" s="3">
        <v>8.6999999999999993</v>
      </c>
      <c r="Q1961" s="4">
        <f>MONTH(Tabla1[[#This Row],[Fecha]])</f>
        <v>2</v>
      </c>
    </row>
    <row r="1962" spans="1:17" x14ac:dyDescent="0.25">
      <c r="A1962" t="s">
        <v>1938</v>
      </c>
      <c r="B1962" t="s">
        <v>41</v>
      </c>
      <c r="C1962" t="s">
        <v>42</v>
      </c>
      <c r="D1962" t="s">
        <v>19</v>
      </c>
      <c r="E1962" t="s">
        <v>30</v>
      </c>
      <c r="F1962" t="s">
        <v>31</v>
      </c>
      <c r="G1962" s="2">
        <v>38.81</v>
      </c>
      <c r="H1962" s="4">
        <v>4</v>
      </c>
      <c r="I1962" s="2">
        <v>7.7620000000000005</v>
      </c>
      <c r="J1962" s="2">
        <v>163.00200000000001</v>
      </c>
      <c r="K1962" s="12">
        <v>43543</v>
      </c>
      <c r="L1962" s="5">
        <v>0.56944444444444442</v>
      </c>
      <c r="M1962" t="s">
        <v>22</v>
      </c>
      <c r="N1962" s="2">
        <v>155.24</v>
      </c>
      <c r="O1962" s="2">
        <v>7.7619999999999996</v>
      </c>
      <c r="P1962" s="3">
        <v>4.9000000000000004</v>
      </c>
      <c r="Q1962" s="4">
        <f>MONTH(Tabla1[[#This Row],[Fecha]])</f>
        <v>3</v>
      </c>
    </row>
    <row r="1963" spans="1:17" x14ac:dyDescent="0.25">
      <c r="A1963" t="s">
        <v>1939</v>
      </c>
      <c r="B1963" t="s">
        <v>41</v>
      </c>
      <c r="C1963" t="s">
        <v>42</v>
      </c>
      <c r="D1963" t="s">
        <v>19</v>
      </c>
      <c r="E1963" t="s">
        <v>30</v>
      </c>
      <c r="F1963" t="s">
        <v>43</v>
      </c>
      <c r="G1963" s="2">
        <v>80.05</v>
      </c>
      <c r="H1963" s="4">
        <v>5</v>
      </c>
      <c r="I1963" s="2">
        <v>20.012500000000003</v>
      </c>
      <c r="J1963" s="2">
        <v>420.26249999999999</v>
      </c>
      <c r="K1963" s="12">
        <v>43491</v>
      </c>
      <c r="L1963" s="5">
        <v>0.53125</v>
      </c>
      <c r="M1963" t="s">
        <v>32</v>
      </c>
      <c r="N1963" s="2">
        <v>400.25</v>
      </c>
      <c r="O1963" s="2">
        <v>20.012499999999999</v>
      </c>
      <c r="P1963" s="3">
        <v>9.4</v>
      </c>
      <c r="Q1963" s="4">
        <f>MONTH(Tabla1[[#This Row],[Fecha]])</f>
        <v>1</v>
      </c>
    </row>
    <row r="1964" spans="1:17" x14ac:dyDescent="0.25">
      <c r="A1964" t="s">
        <v>1940</v>
      </c>
      <c r="B1964" t="s">
        <v>24</v>
      </c>
      <c r="C1964" t="s">
        <v>25</v>
      </c>
      <c r="D1964" t="s">
        <v>26</v>
      </c>
      <c r="E1964" t="s">
        <v>20</v>
      </c>
      <c r="F1964" t="s">
        <v>35</v>
      </c>
      <c r="G1964" s="2">
        <v>80.97</v>
      </c>
      <c r="H1964" s="4">
        <v>8</v>
      </c>
      <c r="I1964" s="2">
        <v>32.387999999999998</v>
      </c>
      <c r="J1964" s="2">
        <v>680.14800000000002</v>
      </c>
      <c r="K1964" s="12">
        <v>43493</v>
      </c>
      <c r="L1964" s="5">
        <v>0.54513888888888895</v>
      </c>
      <c r="M1964" t="s">
        <v>28</v>
      </c>
      <c r="N1964" s="2">
        <v>647.76</v>
      </c>
      <c r="O1964" s="2">
        <v>32.387999999999998</v>
      </c>
      <c r="P1964" s="3">
        <v>9.3000000000000007</v>
      </c>
      <c r="Q1964" s="4">
        <f>MONTH(Tabla1[[#This Row],[Fecha]])</f>
        <v>1</v>
      </c>
    </row>
    <row r="1965" spans="1:17" x14ac:dyDescent="0.25">
      <c r="A1965" t="s">
        <v>1941</v>
      </c>
      <c r="B1965" t="s">
        <v>41</v>
      </c>
      <c r="C1965" t="s">
        <v>42</v>
      </c>
      <c r="D1965" t="s">
        <v>26</v>
      </c>
      <c r="E1965" t="s">
        <v>30</v>
      </c>
      <c r="F1965" t="s">
        <v>43</v>
      </c>
      <c r="G1965" s="2">
        <v>39.9</v>
      </c>
      <c r="H1965" s="4">
        <v>10</v>
      </c>
      <c r="I1965" s="2">
        <v>19.950000000000003</v>
      </c>
      <c r="J1965" s="2">
        <v>418.95</v>
      </c>
      <c r="K1965" s="12">
        <v>43516</v>
      </c>
      <c r="L1965" s="5">
        <v>0.64166666666666672</v>
      </c>
      <c r="M1965" t="s">
        <v>32</v>
      </c>
      <c r="N1965" s="2">
        <v>399</v>
      </c>
      <c r="O1965" s="2">
        <v>19.95</v>
      </c>
      <c r="P1965" s="3">
        <v>5.9</v>
      </c>
      <c r="Q1965" s="4">
        <f>MONTH(Tabla1[[#This Row],[Fecha]])</f>
        <v>2</v>
      </c>
    </row>
    <row r="1966" spans="1:17" x14ac:dyDescent="0.25">
      <c r="A1966" t="s">
        <v>1942</v>
      </c>
      <c r="B1966" t="s">
        <v>41</v>
      </c>
      <c r="C1966" t="s">
        <v>42</v>
      </c>
      <c r="D1966" t="s">
        <v>26</v>
      </c>
      <c r="E1966" t="s">
        <v>20</v>
      </c>
      <c r="F1966" t="s">
        <v>31</v>
      </c>
      <c r="G1966" s="2">
        <v>97.37</v>
      </c>
      <c r="H1966" s="4">
        <v>10</v>
      </c>
      <c r="I1966" s="2">
        <v>48.685000000000002</v>
      </c>
      <c r="J1966" s="2">
        <v>1022.385</v>
      </c>
      <c r="K1966" s="12">
        <v>43480</v>
      </c>
      <c r="L1966" s="5">
        <v>0.57500000000000007</v>
      </c>
      <c r="M1966" t="s">
        <v>32</v>
      </c>
      <c r="N1966" s="2">
        <v>973.7</v>
      </c>
      <c r="O1966" s="2">
        <v>48.685000000000002</v>
      </c>
      <c r="P1966" s="3">
        <v>4.9000000000000004</v>
      </c>
      <c r="Q1966" s="4">
        <f>MONTH(Tabla1[[#This Row],[Fecha]])</f>
        <v>1</v>
      </c>
    </row>
    <row r="1967" spans="1:17" x14ac:dyDescent="0.25">
      <c r="A1967" t="s">
        <v>1943</v>
      </c>
      <c r="B1967" t="s">
        <v>41</v>
      </c>
      <c r="C1967" t="s">
        <v>42</v>
      </c>
      <c r="D1967" t="s">
        <v>19</v>
      </c>
      <c r="E1967" t="s">
        <v>20</v>
      </c>
      <c r="F1967" t="s">
        <v>35</v>
      </c>
      <c r="G1967" s="2">
        <v>90.74</v>
      </c>
      <c r="H1967" s="4">
        <v>7</v>
      </c>
      <c r="I1967" s="2">
        <v>31.759</v>
      </c>
      <c r="J1967" s="2">
        <v>666.93899999999996</v>
      </c>
      <c r="K1967" s="12">
        <v>43481</v>
      </c>
      <c r="L1967" s="5">
        <v>0.75208333333333333</v>
      </c>
      <c r="M1967" t="s">
        <v>32</v>
      </c>
      <c r="N1967" s="2">
        <v>635.17999999999995</v>
      </c>
      <c r="O1967" s="2">
        <v>31.759</v>
      </c>
      <c r="P1967" s="3">
        <v>6.2</v>
      </c>
      <c r="Q1967" s="4">
        <f>MONTH(Tabla1[[#This Row],[Fecha]])</f>
        <v>1</v>
      </c>
    </row>
    <row r="1968" spans="1:17" x14ac:dyDescent="0.25">
      <c r="A1968" t="s">
        <v>1944</v>
      </c>
      <c r="B1968" t="s">
        <v>24</v>
      </c>
      <c r="C1968" t="s">
        <v>25</v>
      </c>
      <c r="D1968" t="s">
        <v>26</v>
      </c>
      <c r="E1968" t="s">
        <v>30</v>
      </c>
      <c r="F1968" t="s">
        <v>31</v>
      </c>
      <c r="G1968" s="2">
        <v>46.22</v>
      </c>
      <c r="H1968" s="4">
        <v>4</v>
      </c>
      <c r="I1968" s="2">
        <v>9.2439999999999998</v>
      </c>
      <c r="J1968" s="2">
        <v>194.124</v>
      </c>
      <c r="K1968" s="12">
        <v>43536</v>
      </c>
      <c r="L1968" s="5">
        <v>0.83611111111111114</v>
      </c>
      <c r="M1968" t="s">
        <v>32</v>
      </c>
      <c r="N1968" s="2">
        <v>184.88</v>
      </c>
      <c r="O1968" s="2">
        <v>9.2439999999999998</v>
      </c>
      <c r="P1968" s="3">
        <v>6.2</v>
      </c>
      <c r="Q1968" s="4">
        <f>MONTH(Tabla1[[#This Row],[Fecha]])</f>
        <v>3</v>
      </c>
    </row>
    <row r="1969" spans="1:17" x14ac:dyDescent="0.25">
      <c r="A1969" t="s">
        <v>1945</v>
      </c>
      <c r="B1969" t="s">
        <v>17</v>
      </c>
      <c r="C1969" t="s">
        <v>18</v>
      </c>
      <c r="D1969" t="s">
        <v>19</v>
      </c>
      <c r="E1969" t="s">
        <v>30</v>
      </c>
      <c r="F1969" t="s">
        <v>43</v>
      </c>
      <c r="G1969" s="2">
        <v>98.53</v>
      </c>
      <c r="H1969" s="4">
        <v>6</v>
      </c>
      <c r="I1969" s="2">
        <v>29.559000000000005</v>
      </c>
      <c r="J1969" s="2">
        <v>620.73900000000003</v>
      </c>
      <c r="K1969" s="12">
        <v>43488</v>
      </c>
      <c r="L1969" s="5">
        <v>0.47361111111111115</v>
      </c>
      <c r="M1969" t="s">
        <v>32</v>
      </c>
      <c r="N1969" s="2">
        <v>591.17999999999995</v>
      </c>
      <c r="O1969" s="2">
        <v>29.559000000000001</v>
      </c>
      <c r="P1969" s="3">
        <v>4</v>
      </c>
      <c r="Q1969" s="4">
        <f>MONTH(Tabla1[[#This Row],[Fecha]])</f>
        <v>1</v>
      </c>
    </row>
    <row r="1970" spans="1:17" x14ac:dyDescent="0.25">
      <c r="A1970" t="s">
        <v>1946</v>
      </c>
      <c r="B1970" t="s">
        <v>41</v>
      </c>
      <c r="C1970" t="s">
        <v>42</v>
      </c>
      <c r="D1970" t="s">
        <v>26</v>
      </c>
      <c r="E1970" t="s">
        <v>30</v>
      </c>
      <c r="F1970" t="s">
        <v>45</v>
      </c>
      <c r="G1970" s="2">
        <v>17.489999999999998</v>
      </c>
      <c r="H1970" s="4">
        <v>10</v>
      </c>
      <c r="I1970" s="2">
        <v>8.7449999999999992</v>
      </c>
      <c r="J1970" s="2">
        <v>183.64500000000001</v>
      </c>
      <c r="K1970" s="12">
        <v>43518</v>
      </c>
      <c r="L1970" s="5">
        <v>0.77430555555555547</v>
      </c>
      <c r="M1970" t="s">
        <v>22</v>
      </c>
      <c r="N1970" s="2">
        <v>174.9</v>
      </c>
      <c r="O1970" s="2">
        <v>8.7449999999999992</v>
      </c>
      <c r="P1970" s="3">
        <v>6.6</v>
      </c>
      <c r="Q1970" s="4">
        <f>MONTH(Tabla1[[#This Row],[Fecha]])</f>
        <v>2</v>
      </c>
    </row>
    <row r="1971" spans="1:17" x14ac:dyDescent="0.25">
      <c r="A1971" t="s">
        <v>1947</v>
      </c>
      <c r="B1971" t="s">
        <v>17</v>
      </c>
      <c r="C1971" t="s">
        <v>18</v>
      </c>
      <c r="D1971" t="s">
        <v>19</v>
      </c>
      <c r="E1971" t="s">
        <v>30</v>
      </c>
      <c r="F1971" t="s">
        <v>27</v>
      </c>
      <c r="G1971" s="2">
        <v>76.819999999999993</v>
      </c>
      <c r="H1971" s="4">
        <v>1</v>
      </c>
      <c r="I1971" s="2">
        <v>3.8409999999999997</v>
      </c>
      <c r="J1971" s="2">
        <v>80.661000000000001</v>
      </c>
      <c r="K1971" s="12">
        <v>43509</v>
      </c>
      <c r="L1971" s="5">
        <v>0.76874999999999993</v>
      </c>
      <c r="M1971" t="s">
        <v>22</v>
      </c>
      <c r="N1971" s="2">
        <v>76.819999999999993</v>
      </c>
      <c r="O1971" s="2">
        <v>3.8410000000000002</v>
      </c>
      <c r="P1971" s="3">
        <v>7.2</v>
      </c>
      <c r="Q1971" s="4">
        <f>MONTH(Tabla1[[#This Row],[Fecha]])</f>
        <v>2</v>
      </c>
    </row>
    <row r="1972" spans="1:17" x14ac:dyDescent="0.25">
      <c r="A1972" t="s">
        <v>1040</v>
      </c>
      <c r="B1972" t="s">
        <v>24</v>
      </c>
      <c r="C1972" t="s">
        <v>25</v>
      </c>
      <c r="D1972" t="s">
        <v>26</v>
      </c>
      <c r="E1972" t="s">
        <v>20</v>
      </c>
      <c r="F1972" t="s">
        <v>45</v>
      </c>
      <c r="G1972" s="2">
        <v>27.02</v>
      </c>
      <c r="H1972" s="4">
        <v>3</v>
      </c>
      <c r="I1972" s="2">
        <v>4.0529999999999999</v>
      </c>
      <c r="J1972" s="2">
        <v>85.113</v>
      </c>
      <c r="K1972" s="12">
        <v>43526</v>
      </c>
      <c r="L1972" s="5">
        <v>0.54236111111111118</v>
      </c>
      <c r="M1972" t="s">
        <v>32</v>
      </c>
      <c r="N1972" s="2">
        <v>81.06</v>
      </c>
      <c r="O1972" s="2">
        <v>4.0529999999999999</v>
      </c>
      <c r="P1972" s="3">
        <v>7.1</v>
      </c>
      <c r="Q1972" s="4">
        <f>MONTH(Tabla1[[#This Row],[Fecha]])</f>
        <v>3</v>
      </c>
    </row>
    <row r="1973" spans="1:17" x14ac:dyDescent="0.25">
      <c r="A1973" t="s">
        <v>1948</v>
      </c>
      <c r="B1973" t="s">
        <v>17</v>
      </c>
      <c r="C1973" t="s">
        <v>18</v>
      </c>
      <c r="D1973" t="s">
        <v>19</v>
      </c>
      <c r="E1973" t="s">
        <v>30</v>
      </c>
      <c r="F1973" t="s">
        <v>31</v>
      </c>
      <c r="G1973" s="2">
        <v>19.36</v>
      </c>
      <c r="H1973" s="4">
        <v>9</v>
      </c>
      <c r="I1973" s="2">
        <v>8.7120000000000015</v>
      </c>
      <c r="J1973" s="2">
        <v>182.952</v>
      </c>
      <c r="K1973" s="12">
        <v>43483</v>
      </c>
      <c r="L1973" s="5">
        <v>0.77986111111111101</v>
      </c>
      <c r="M1973" t="s">
        <v>22</v>
      </c>
      <c r="N1973" s="2">
        <v>174.24</v>
      </c>
      <c r="O1973" s="2">
        <v>8.7119999999999997</v>
      </c>
      <c r="P1973" s="3">
        <v>8.6999999999999993</v>
      </c>
      <c r="Q1973" s="4">
        <f>MONTH(Tabla1[[#This Row],[Fecha]])</f>
        <v>1</v>
      </c>
    </row>
    <row r="1974" spans="1:17" x14ac:dyDescent="0.25">
      <c r="A1974" t="s">
        <v>1949</v>
      </c>
      <c r="B1974" t="s">
        <v>17</v>
      </c>
      <c r="C1974" t="s">
        <v>18</v>
      </c>
      <c r="D1974" t="s">
        <v>26</v>
      </c>
      <c r="E1974" t="s">
        <v>20</v>
      </c>
      <c r="F1974" t="s">
        <v>45</v>
      </c>
      <c r="G1974" s="2">
        <v>94.67</v>
      </c>
      <c r="H1974" s="4">
        <v>4</v>
      </c>
      <c r="I1974" s="2">
        <v>18.934000000000001</v>
      </c>
      <c r="J1974" s="2">
        <v>397.61399999999998</v>
      </c>
      <c r="K1974" s="12">
        <v>43535</v>
      </c>
      <c r="L1974" s="5">
        <v>0.50277777777777777</v>
      </c>
      <c r="M1974" t="s">
        <v>28</v>
      </c>
      <c r="N1974" s="2">
        <v>378.68</v>
      </c>
      <c r="O1974" s="2">
        <v>18.934000000000001</v>
      </c>
      <c r="P1974" s="3">
        <v>6.8</v>
      </c>
      <c r="Q1974" s="4">
        <f>MONTH(Tabla1[[#This Row],[Fecha]])</f>
        <v>3</v>
      </c>
    </row>
    <row r="1975" spans="1:17" x14ac:dyDescent="0.25">
      <c r="A1975" t="s">
        <v>1660</v>
      </c>
      <c r="B1975" t="s">
        <v>17</v>
      </c>
      <c r="C1975" t="s">
        <v>18</v>
      </c>
      <c r="D1975" t="s">
        <v>26</v>
      </c>
      <c r="E1975" t="s">
        <v>30</v>
      </c>
      <c r="F1975" t="s">
        <v>31</v>
      </c>
      <c r="G1975" s="2">
        <v>74.67</v>
      </c>
      <c r="H1975" s="4">
        <v>9</v>
      </c>
      <c r="I1975" s="2">
        <v>33.601500000000001</v>
      </c>
      <c r="J1975" s="2">
        <v>705.63149999999996</v>
      </c>
      <c r="K1975" s="12">
        <v>43487</v>
      </c>
      <c r="L1975" s="5">
        <v>0.4548611111111111</v>
      </c>
      <c r="M1975" t="s">
        <v>22</v>
      </c>
      <c r="N1975" s="2">
        <v>672.03</v>
      </c>
      <c r="O1975" s="2">
        <v>33.601500000000001</v>
      </c>
      <c r="P1975" s="3">
        <v>9.4</v>
      </c>
      <c r="Q1975" s="4">
        <f>MONTH(Tabla1[[#This Row],[Fecha]])</f>
        <v>1</v>
      </c>
    </row>
    <row r="1976" spans="1:17" x14ac:dyDescent="0.25">
      <c r="A1976" t="s">
        <v>1950</v>
      </c>
      <c r="B1976" t="s">
        <v>41</v>
      </c>
      <c r="C1976" t="s">
        <v>42</v>
      </c>
      <c r="D1976" t="s">
        <v>19</v>
      </c>
      <c r="E1976" t="s">
        <v>20</v>
      </c>
      <c r="F1976" t="s">
        <v>21</v>
      </c>
      <c r="G1976" s="2">
        <v>27.07</v>
      </c>
      <c r="H1976" s="4">
        <v>1</v>
      </c>
      <c r="I1976" s="2">
        <v>1.3535000000000001</v>
      </c>
      <c r="J1976" s="2">
        <v>28.423500000000001</v>
      </c>
      <c r="K1976" s="12">
        <v>43477</v>
      </c>
      <c r="L1976" s="5">
        <v>0.83819444444444446</v>
      </c>
      <c r="M1976" t="s">
        <v>32</v>
      </c>
      <c r="N1976" s="2">
        <v>27.07</v>
      </c>
      <c r="O1976" s="2">
        <v>1.3534999999999999</v>
      </c>
      <c r="P1976" s="3">
        <v>5.3</v>
      </c>
      <c r="Q1976" s="4">
        <f>MONTH(Tabla1[[#This Row],[Fecha]])</f>
        <v>1</v>
      </c>
    </row>
    <row r="1977" spans="1:17" x14ac:dyDescent="0.25">
      <c r="A1977" t="s">
        <v>1951</v>
      </c>
      <c r="B1977" t="s">
        <v>41</v>
      </c>
      <c r="C1977" t="s">
        <v>42</v>
      </c>
      <c r="D1977" t="s">
        <v>19</v>
      </c>
      <c r="E1977" t="s">
        <v>30</v>
      </c>
      <c r="F1977" t="s">
        <v>21</v>
      </c>
      <c r="G1977" s="2">
        <v>25.9</v>
      </c>
      <c r="H1977" s="4">
        <v>10</v>
      </c>
      <c r="I1977" s="2">
        <v>12.950000000000001</v>
      </c>
      <c r="J1977" s="2">
        <v>271.95</v>
      </c>
      <c r="K1977" s="12">
        <v>43502</v>
      </c>
      <c r="L1977" s="5">
        <v>0.61875000000000002</v>
      </c>
      <c r="M1977" t="s">
        <v>22</v>
      </c>
      <c r="N1977" s="2">
        <v>259</v>
      </c>
      <c r="O1977" s="2">
        <v>12.95</v>
      </c>
      <c r="P1977" s="3">
        <v>8.6999999999999993</v>
      </c>
      <c r="Q1977" s="4">
        <f>MONTH(Tabla1[[#This Row],[Fecha]])</f>
        <v>2</v>
      </c>
    </row>
    <row r="1978" spans="1:17" x14ac:dyDescent="0.25">
      <c r="A1978" t="s">
        <v>1952</v>
      </c>
      <c r="B1978" t="s">
        <v>24</v>
      </c>
      <c r="C1978" t="s">
        <v>25</v>
      </c>
      <c r="D1978" t="s">
        <v>19</v>
      </c>
      <c r="E1978" t="s">
        <v>20</v>
      </c>
      <c r="F1978" t="s">
        <v>43</v>
      </c>
      <c r="G1978" s="2">
        <v>87.1</v>
      </c>
      <c r="H1978" s="4">
        <v>10</v>
      </c>
      <c r="I1978" s="2">
        <v>43.550000000000004</v>
      </c>
      <c r="J1978" s="2">
        <v>914.55</v>
      </c>
      <c r="K1978" s="12">
        <v>43508</v>
      </c>
      <c r="L1978" s="5">
        <v>0.61458333333333337</v>
      </c>
      <c r="M1978" t="s">
        <v>32</v>
      </c>
      <c r="N1978" s="2">
        <v>871</v>
      </c>
      <c r="O1978" s="2">
        <v>43.55</v>
      </c>
      <c r="P1978" s="3">
        <v>9.9</v>
      </c>
      <c r="Q1978" s="4">
        <f>MONTH(Tabla1[[#This Row],[Fecha]])</f>
        <v>2</v>
      </c>
    </row>
    <row r="1979" spans="1:17" x14ac:dyDescent="0.25">
      <c r="A1979" t="s">
        <v>1953</v>
      </c>
      <c r="B1979" t="s">
        <v>17</v>
      </c>
      <c r="C1979" t="s">
        <v>18</v>
      </c>
      <c r="D1979" t="s">
        <v>26</v>
      </c>
      <c r="E1979" t="s">
        <v>20</v>
      </c>
      <c r="F1979" t="s">
        <v>45</v>
      </c>
      <c r="G1979" s="2">
        <v>12.09</v>
      </c>
      <c r="H1979" s="4">
        <v>1</v>
      </c>
      <c r="I1979" s="2">
        <v>0.60450000000000004</v>
      </c>
      <c r="J1979" s="2">
        <v>12.6945</v>
      </c>
      <c r="K1979" s="12">
        <v>43491</v>
      </c>
      <c r="L1979" s="5">
        <v>0.7631944444444444</v>
      </c>
      <c r="M1979" t="s">
        <v>32</v>
      </c>
      <c r="N1979" s="2">
        <v>12.09</v>
      </c>
      <c r="O1979" s="2">
        <v>0.60450000000000004</v>
      </c>
      <c r="P1979" s="3">
        <v>8.1999999999999993</v>
      </c>
      <c r="Q1979" s="4">
        <f>MONTH(Tabla1[[#This Row],[Fecha]])</f>
        <v>1</v>
      </c>
    </row>
    <row r="1980" spans="1:17" x14ac:dyDescent="0.25">
      <c r="A1980" t="s">
        <v>1954</v>
      </c>
      <c r="B1980" t="s">
        <v>17</v>
      </c>
      <c r="C1980" t="s">
        <v>18</v>
      </c>
      <c r="D1980" t="s">
        <v>19</v>
      </c>
      <c r="E1980" t="s">
        <v>30</v>
      </c>
      <c r="F1980" t="s">
        <v>31</v>
      </c>
      <c r="G1980" s="2">
        <v>23.29</v>
      </c>
      <c r="H1980" s="4">
        <v>4</v>
      </c>
      <c r="I1980" s="2">
        <v>4.6580000000000004</v>
      </c>
      <c r="J1980" s="2">
        <v>97.817999999999998</v>
      </c>
      <c r="K1980" s="12">
        <v>43543</v>
      </c>
      <c r="L1980" s="5">
        <v>0.49444444444444446</v>
      </c>
      <c r="M1980" t="s">
        <v>32</v>
      </c>
      <c r="N1980" s="2">
        <v>93.16</v>
      </c>
      <c r="O1980" s="2">
        <v>4.6580000000000004</v>
      </c>
      <c r="P1980" s="3">
        <v>5.9</v>
      </c>
      <c r="Q1980" s="4">
        <f>MONTH(Tabla1[[#This Row],[Fecha]])</f>
        <v>3</v>
      </c>
    </row>
    <row r="1981" spans="1:17" x14ac:dyDescent="0.25">
      <c r="A1981" t="s">
        <v>1955</v>
      </c>
      <c r="B1981" t="s">
        <v>24</v>
      </c>
      <c r="C1981" t="s">
        <v>25</v>
      </c>
      <c r="D1981" t="s">
        <v>26</v>
      </c>
      <c r="E1981" t="s">
        <v>30</v>
      </c>
      <c r="F1981" t="s">
        <v>31</v>
      </c>
      <c r="G1981" s="2">
        <v>95.58</v>
      </c>
      <c r="H1981" s="4">
        <v>10</v>
      </c>
      <c r="I1981" s="2">
        <v>47.79</v>
      </c>
      <c r="J1981" s="2">
        <v>1003.59</v>
      </c>
      <c r="K1981" s="12">
        <v>43481</v>
      </c>
      <c r="L1981" s="5">
        <v>0.56388888888888888</v>
      </c>
      <c r="M1981" t="s">
        <v>28</v>
      </c>
      <c r="N1981" s="2">
        <v>955.8</v>
      </c>
      <c r="O1981" s="2">
        <v>47.79</v>
      </c>
      <c r="P1981" s="3">
        <v>4.8</v>
      </c>
      <c r="Q1981" s="4">
        <f>MONTH(Tabla1[[#This Row],[Fecha]])</f>
        <v>1</v>
      </c>
    </row>
    <row r="1982" spans="1:17" x14ac:dyDescent="0.25">
      <c r="A1982" t="s">
        <v>1956</v>
      </c>
      <c r="B1982" t="s">
        <v>17</v>
      </c>
      <c r="C1982" t="s">
        <v>18</v>
      </c>
      <c r="D1982" t="s">
        <v>19</v>
      </c>
      <c r="E1982" t="s">
        <v>20</v>
      </c>
      <c r="F1982" t="s">
        <v>31</v>
      </c>
      <c r="G1982" s="2">
        <v>94.88</v>
      </c>
      <c r="H1982" s="4">
        <v>7</v>
      </c>
      <c r="I1982" s="2">
        <v>33.207999999999998</v>
      </c>
      <c r="J1982" s="2">
        <v>697.36800000000005</v>
      </c>
      <c r="K1982" s="12">
        <v>43499</v>
      </c>
      <c r="L1982" s="5">
        <v>0.60972222222222217</v>
      </c>
      <c r="M1982" t="s">
        <v>28</v>
      </c>
      <c r="N1982" s="2">
        <v>664.16</v>
      </c>
      <c r="O1982" s="2">
        <v>33.207999999999998</v>
      </c>
      <c r="P1982" s="3">
        <v>4.2</v>
      </c>
      <c r="Q1982" s="4">
        <f>MONTH(Tabla1[[#This Row],[Fecha]])</f>
        <v>2</v>
      </c>
    </row>
    <row r="1983" spans="1:17" x14ac:dyDescent="0.25">
      <c r="A1983" t="s">
        <v>1957</v>
      </c>
      <c r="B1983" t="s">
        <v>24</v>
      </c>
      <c r="C1983" t="s">
        <v>25</v>
      </c>
      <c r="D1983" t="s">
        <v>19</v>
      </c>
      <c r="E1983" t="s">
        <v>30</v>
      </c>
      <c r="F1983" t="s">
        <v>45</v>
      </c>
      <c r="G1983" s="2">
        <v>49.04</v>
      </c>
      <c r="H1983" s="4">
        <v>9</v>
      </c>
      <c r="I1983" s="2">
        <v>22.068000000000001</v>
      </c>
      <c r="J1983" s="2">
        <v>463.428</v>
      </c>
      <c r="K1983" s="12">
        <v>43474</v>
      </c>
      <c r="L1983" s="5">
        <v>0.59722222222222221</v>
      </c>
      <c r="M1983" t="s">
        <v>32</v>
      </c>
      <c r="N1983" s="2">
        <v>441.36</v>
      </c>
      <c r="O1983" s="2">
        <v>22.068000000000001</v>
      </c>
      <c r="P1983" s="3">
        <v>8.6</v>
      </c>
      <c r="Q1983" s="4">
        <f>MONTH(Tabla1[[#This Row],[Fecha]])</f>
        <v>1</v>
      </c>
    </row>
    <row r="1984" spans="1:17" x14ac:dyDescent="0.25">
      <c r="A1984" t="s">
        <v>1958</v>
      </c>
      <c r="B1984" t="s">
        <v>24</v>
      </c>
      <c r="C1984" t="s">
        <v>25</v>
      </c>
      <c r="D1984" t="s">
        <v>19</v>
      </c>
      <c r="E1984" t="s">
        <v>20</v>
      </c>
      <c r="F1984" t="s">
        <v>43</v>
      </c>
      <c r="G1984" s="2">
        <v>98.7</v>
      </c>
      <c r="H1984" s="4">
        <v>8</v>
      </c>
      <c r="I1984" s="2">
        <v>39.480000000000004</v>
      </c>
      <c r="J1984" s="2">
        <v>829.08</v>
      </c>
      <c r="K1984" s="12">
        <v>43528</v>
      </c>
      <c r="L1984" s="5">
        <v>0.86041666666666661</v>
      </c>
      <c r="M1984" t="s">
        <v>28</v>
      </c>
      <c r="N1984" s="2">
        <v>789.6</v>
      </c>
      <c r="O1984" s="2">
        <v>39.479999999999997</v>
      </c>
      <c r="P1984" s="3">
        <v>7.6</v>
      </c>
      <c r="Q1984" s="4">
        <f>MONTH(Tabla1[[#This Row],[Fecha]])</f>
        <v>3</v>
      </c>
    </row>
    <row r="1985" spans="1:17" x14ac:dyDescent="0.25">
      <c r="A1985" t="s">
        <v>1959</v>
      </c>
      <c r="B1985" t="s">
        <v>24</v>
      </c>
      <c r="C1985" t="s">
        <v>25</v>
      </c>
      <c r="D1985" t="s">
        <v>26</v>
      </c>
      <c r="E1985" t="s">
        <v>30</v>
      </c>
      <c r="F1985" t="s">
        <v>27</v>
      </c>
      <c r="G1985" s="2">
        <v>61.41</v>
      </c>
      <c r="H1985" s="4">
        <v>7</v>
      </c>
      <c r="I1985" s="2">
        <v>21.493500000000001</v>
      </c>
      <c r="J1985" s="2">
        <v>451.36349999999999</v>
      </c>
      <c r="K1985" s="12">
        <v>43479</v>
      </c>
      <c r="L1985" s="5">
        <v>0.41805555555555557</v>
      </c>
      <c r="M1985" t="s">
        <v>28</v>
      </c>
      <c r="N1985" s="2">
        <v>429.87</v>
      </c>
      <c r="O1985" s="2">
        <v>21.493500000000001</v>
      </c>
      <c r="P1985" s="3">
        <v>9.8000000000000007</v>
      </c>
      <c r="Q1985" s="4">
        <f>MONTH(Tabla1[[#This Row],[Fecha]])</f>
        <v>1</v>
      </c>
    </row>
    <row r="1986" spans="1:17" x14ac:dyDescent="0.25">
      <c r="A1986" t="s">
        <v>1960</v>
      </c>
      <c r="B1986" t="s">
        <v>41</v>
      </c>
      <c r="C1986" t="s">
        <v>42</v>
      </c>
      <c r="D1986" t="s">
        <v>26</v>
      </c>
      <c r="E1986" t="s">
        <v>20</v>
      </c>
      <c r="F1986" t="s">
        <v>21</v>
      </c>
      <c r="G1986" s="2">
        <v>84.09</v>
      </c>
      <c r="H1986" s="4">
        <v>9</v>
      </c>
      <c r="I1986" s="2">
        <v>37.840500000000006</v>
      </c>
      <c r="J1986" s="2">
        <v>794.65049999999997</v>
      </c>
      <c r="K1986" s="12">
        <v>43507</v>
      </c>
      <c r="L1986" s="5">
        <v>0.45416666666666666</v>
      </c>
      <c r="M1986" t="s">
        <v>28</v>
      </c>
      <c r="N1986" s="2">
        <v>756.81</v>
      </c>
      <c r="O1986" s="2">
        <v>37.840499999999999</v>
      </c>
      <c r="P1986" s="3">
        <v>8</v>
      </c>
      <c r="Q1986" s="4">
        <f>MONTH(Tabla1[[#This Row],[Fecha]])</f>
        <v>2</v>
      </c>
    </row>
    <row r="1987" spans="1:17" x14ac:dyDescent="0.25">
      <c r="A1987" t="s">
        <v>1961</v>
      </c>
      <c r="B1987" t="s">
        <v>17</v>
      </c>
      <c r="C1987" t="s">
        <v>18</v>
      </c>
      <c r="D1987" t="s">
        <v>19</v>
      </c>
      <c r="E1987" t="s">
        <v>20</v>
      </c>
      <c r="F1987" t="s">
        <v>35</v>
      </c>
      <c r="G1987" s="2">
        <v>21.98</v>
      </c>
      <c r="H1987" s="4">
        <v>7</v>
      </c>
      <c r="I1987" s="2">
        <v>7.6930000000000014</v>
      </c>
      <c r="J1987" s="2">
        <v>161.553</v>
      </c>
      <c r="K1987" s="12">
        <v>43475</v>
      </c>
      <c r="L1987" s="5">
        <v>0.6958333333333333</v>
      </c>
      <c r="M1987" t="s">
        <v>22</v>
      </c>
      <c r="N1987" s="2">
        <v>153.86000000000001</v>
      </c>
      <c r="O1987" s="2">
        <v>7.6929999999999996</v>
      </c>
      <c r="P1987" s="3">
        <v>5.0999999999999996</v>
      </c>
      <c r="Q1987" s="4">
        <f>MONTH(Tabla1[[#This Row],[Fecha]])</f>
        <v>1</v>
      </c>
    </row>
    <row r="1988" spans="1:17" x14ac:dyDescent="0.25">
      <c r="A1988" t="s">
        <v>1962</v>
      </c>
      <c r="B1988" t="s">
        <v>41</v>
      </c>
      <c r="C1988" t="s">
        <v>42</v>
      </c>
      <c r="D1988" t="s">
        <v>26</v>
      </c>
      <c r="E1988" t="s">
        <v>30</v>
      </c>
      <c r="F1988" t="s">
        <v>31</v>
      </c>
      <c r="G1988" s="2">
        <v>50.28</v>
      </c>
      <c r="H1988" s="4">
        <v>5</v>
      </c>
      <c r="I1988" s="2">
        <v>12.57</v>
      </c>
      <c r="J1988" s="2">
        <v>263.97000000000003</v>
      </c>
      <c r="K1988" s="12">
        <v>43531</v>
      </c>
      <c r="L1988" s="5">
        <v>0.58194444444444449</v>
      </c>
      <c r="M1988" t="s">
        <v>22</v>
      </c>
      <c r="N1988" s="2">
        <v>251.4</v>
      </c>
      <c r="O1988" s="2">
        <v>12.57</v>
      </c>
      <c r="P1988" s="3">
        <v>9.6999999999999993</v>
      </c>
      <c r="Q1988" s="4">
        <f>MONTH(Tabla1[[#This Row],[Fecha]])</f>
        <v>3</v>
      </c>
    </row>
    <row r="1989" spans="1:17" x14ac:dyDescent="0.25">
      <c r="A1989" t="s">
        <v>1963</v>
      </c>
      <c r="B1989" t="s">
        <v>17</v>
      </c>
      <c r="C1989" t="s">
        <v>18</v>
      </c>
      <c r="D1989" t="s">
        <v>19</v>
      </c>
      <c r="E1989" t="s">
        <v>20</v>
      </c>
      <c r="F1989" t="s">
        <v>43</v>
      </c>
      <c r="G1989" s="2">
        <v>91.61</v>
      </c>
      <c r="H1989" s="4">
        <v>1</v>
      </c>
      <c r="I1989" s="2">
        <v>4.5804999999999998</v>
      </c>
      <c r="J1989" s="2">
        <v>96.1905</v>
      </c>
      <c r="K1989" s="12">
        <v>43544</v>
      </c>
      <c r="L1989" s="5">
        <v>0.8222222222222223</v>
      </c>
      <c r="M1989" t="s">
        <v>28</v>
      </c>
      <c r="N1989" s="2">
        <v>91.61</v>
      </c>
      <c r="O1989" s="2">
        <v>4.5804999999999998</v>
      </c>
      <c r="P1989" s="3">
        <v>9.8000000000000007</v>
      </c>
      <c r="Q1989" s="4">
        <f>MONTH(Tabla1[[#This Row],[Fecha]])</f>
        <v>3</v>
      </c>
    </row>
    <row r="1990" spans="1:17" x14ac:dyDescent="0.25">
      <c r="A1990" t="s">
        <v>1964</v>
      </c>
      <c r="B1990" t="s">
        <v>24</v>
      </c>
      <c r="C1990" t="s">
        <v>25</v>
      </c>
      <c r="D1990" t="s">
        <v>26</v>
      </c>
      <c r="E1990" t="s">
        <v>30</v>
      </c>
      <c r="F1990" t="s">
        <v>43</v>
      </c>
      <c r="G1990" s="2">
        <v>43.27</v>
      </c>
      <c r="H1990" s="4">
        <v>2</v>
      </c>
      <c r="I1990" s="2">
        <v>4.3270000000000008</v>
      </c>
      <c r="J1990" s="2">
        <v>90.867000000000004</v>
      </c>
      <c r="K1990" s="12">
        <v>43532</v>
      </c>
      <c r="L1990" s="5">
        <v>0.70347222222222217</v>
      </c>
      <c r="M1990" t="s">
        <v>22</v>
      </c>
      <c r="N1990" s="2">
        <v>86.54</v>
      </c>
      <c r="O1990" s="2">
        <v>4.327</v>
      </c>
      <c r="P1990" s="3">
        <v>5.7</v>
      </c>
      <c r="Q1990" s="4">
        <f>MONTH(Tabla1[[#This Row],[Fecha]])</f>
        <v>3</v>
      </c>
    </row>
    <row r="1991" spans="1:17" x14ac:dyDescent="0.25">
      <c r="A1991" t="s">
        <v>1965</v>
      </c>
      <c r="B1991" t="s">
        <v>41</v>
      </c>
      <c r="C1991" t="s">
        <v>42</v>
      </c>
      <c r="D1991" t="s">
        <v>19</v>
      </c>
      <c r="E1991" t="s">
        <v>20</v>
      </c>
      <c r="F1991" t="s">
        <v>31</v>
      </c>
      <c r="G1991" s="2">
        <v>49.1</v>
      </c>
      <c r="H1991" s="4">
        <v>2</v>
      </c>
      <c r="I1991" s="2">
        <v>4.91</v>
      </c>
      <c r="J1991" s="2">
        <v>103.11</v>
      </c>
      <c r="K1991" s="12">
        <v>43473</v>
      </c>
      <c r="L1991" s="5">
        <v>0.54027777777777775</v>
      </c>
      <c r="M1991" t="s">
        <v>32</v>
      </c>
      <c r="N1991" s="2">
        <v>98.2</v>
      </c>
      <c r="O1991" s="2">
        <v>4.91</v>
      </c>
      <c r="P1991" s="3">
        <v>6.4</v>
      </c>
      <c r="Q1991" s="4">
        <f>MONTH(Tabla1[[#This Row],[Fecha]])</f>
        <v>1</v>
      </c>
    </row>
    <row r="1992" spans="1:17" x14ac:dyDescent="0.25">
      <c r="A1992" t="s">
        <v>1966</v>
      </c>
      <c r="B1992" t="s">
        <v>41</v>
      </c>
      <c r="C1992" t="s">
        <v>42</v>
      </c>
      <c r="D1992" t="s">
        <v>26</v>
      </c>
      <c r="E1992" t="s">
        <v>30</v>
      </c>
      <c r="F1992" t="s">
        <v>21</v>
      </c>
      <c r="G1992" s="2">
        <v>10.75</v>
      </c>
      <c r="H1992" s="4">
        <v>8</v>
      </c>
      <c r="I1992" s="2">
        <v>4.3</v>
      </c>
      <c r="J1992" s="2">
        <v>90.3</v>
      </c>
      <c r="K1992" s="12">
        <v>43539</v>
      </c>
      <c r="L1992" s="5">
        <v>0.60972222222222217</v>
      </c>
      <c r="M1992" t="s">
        <v>22</v>
      </c>
      <c r="N1992" s="2">
        <v>86</v>
      </c>
      <c r="O1992" s="2">
        <v>4.3</v>
      </c>
      <c r="P1992" s="3">
        <v>6.2</v>
      </c>
      <c r="Q1992" s="4">
        <f>MONTH(Tabla1[[#This Row],[Fecha]])</f>
        <v>3</v>
      </c>
    </row>
    <row r="1993" spans="1:17" x14ac:dyDescent="0.25">
      <c r="A1993" t="s">
        <v>1081</v>
      </c>
      <c r="B1993" t="s">
        <v>24</v>
      </c>
      <c r="C1993" t="s">
        <v>25</v>
      </c>
      <c r="D1993" t="s">
        <v>19</v>
      </c>
      <c r="E1993" t="s">
        <v>30</v>
      </c>
      <c r="F1993" t="s">
        <v>21</v>
      </c>
      <c r="G1993" s="2">
        <v>44.07</v>
      </c>
      <c r="H1993" s="4">
        <v>4</v>
      </c>
      <c r="I1993" s="2">
        <v>8.8140000000000001</v>
      </c>
      <c r="J1993" s="2">
        <v>185.09399999999999</v>
      </c>
      <c r="K1993" s="12">
        <v>43514</v>
      </c>
      <c r="L1993" s="5">
        <v>0.68611111111111101</v>
      </c>
      <c r="M1993" t="s">
        <v>22</v>
      </c>
      <c r="N1993" s="2">
        <v>176.28</v>
      </c>
      <c r="O1993" s="2">
        <v>8.8140000000000001</v>
      </c>
      <c r="P1993" s="3">
        <v>8.4</v>
      </c>
      <c r="Q1993" s="4">
        <f>MONTH(Tabla1[[#This Row],[Fecha]])</f>
        <v>2</v>
      </c>
    </row>
    <row r="1994" spans="1:17" x14ac:dyDescent="0.25">
      <c r="A1994" t="s">
        <v>1967</v>
      </c>
      <c r="B1994" t="s">
        <v>17</v>
      </c>
      <c r="C1994" t="s">
        <v>18</v>
      </c>
      <c r="D1994" t="s">
        <v>19</v>
      </c>
      <c r="E1994" t="s">
        <v>30</v>
      </c>
      <c r="F1994" t="s">
        <v>43</v>
      </c>
      <c r="G1994" s="2">
        <v>23.48</v>
      </c>
      <c r="H1994" s="4">
        <v>2</v>
      </c>
      <c r="I1994" s="2">
        <v>2.3480000000000003</v>
      </c>
      <c r="J1994" s="2">
        <v>49.308</v>
      </c>
      <c r="K1994" s="12">
        <v>43538</v>
      </c>
      <c r="L1994" s="5">
        <v>0.47291666666666665</v>
      </c>
      <c r="M1994" t="s">
        <v>32</v>
      </c>
      <c r="N1994" s="2">
        <v>46.96</v>
      </c>
      <c r="O1994" s="2">
        <v>2.3479999999999999</v>
      </c>
      <c r="P1994" s="3">
        <v>7.9</v>
      </c>
      <c r="Q1994" s="4">
        <f>MONTH(Tabla1[[#This Row],[Fecha]])</f>
        <v>3</v>
      </c>
    </row>
    <row r="1995" spans="1:17" x14ac:dyDescent="0.25">
      <c r="A1995" t="s">
        <v>1968</v>
      </c>
      <c r="B1995" t="s">
        <v>17</v>
      </c>
      <c r="C1995" t="s">
        <v>18</v>
      </c>
      <c r="D1995" t="s">
        <v>19</v>
      </c>
      <c r="E1995" t="s">
        <v>20</v>
      </c>
      <c r="F1995" t="s">
        <v>45</v>
      </c>
      <c r="G1995" s="2">
        <v>63.88</v>
      </c>
      <c r="H1995" s="4">
        <v>8</v>
      </c>
      <c r="I1995" s="2">
        <v>25.552000000000003</v>
      </c>
      <c r="J1995" s="2">
        <v>536.59199999999998</v>
      </c>
      <c r="K1995" s="12">
        <v>43485</v>
      </c>
      <c r="L1995" s="5">
        <v>0.7416666666666667</v>
      </c>
      <c r="M1995" t="s">
        <v>22</v>
      </c>
      <c r="N1995" s="2">
        <v>511.04</v>
      </c>
      <c r="O1995" s="2">
        <v>25.552</v>
      </c>
      <c r="P1995" s="3">
        <v>9.9</v>
      </c>
      <c r="Q1995" s="4">
        <f>MONTH(Tabla1[[#This Row],[Fecha]])</f>
        <v>1</v>
      </c>
    </row>
    <row r="1996" spans="1:17" x14ac:dyDescent="0.25">
      <c r="A1996" t="s">
        <v>1969</v>
      </c>
      <c r="B1996" t="s">
        <v>17</v>
      </c>
      <c r="C1996" t="s">
        <v>18</v>
      </c>
      <c r="D1996" t="s">
        <v>26</v>
      </c>
      <c r="E1996" t="s">
        <v>20</v>
      </c>
      <c r="F1996" t="s">
        <v>45</v>
      </c>
      <c r="G1996" s="2">
        <v>98.48</v>
      </c>
      <c r="H1996" s="4">
        <v>2</v>
      </c>
      <c r="I1996" s="2">
        <v>9.8480000000000008</v>
      </c>
      <c r="J1996" s="2">
        <v>206.80799999999999</v>
      </c>
      <c r="K1996" s="12">
        <v>43515</v>
      </c>
      <c r="L1996" s="5">
        <v>0.42499999999999999</v>
      </c>
      <c r="M1996" t="s">
        <v>22</v>
      </c>
      <c r="N1996" s="2">
        <v>196.96</v>
      </c>
      <c r="O1996" s="2">
        <v>9.8480000000000008</v>
      </c>
      <c r="P1996" s="3">
        <v>9.1999999999999993</v>
      </c>
      <c r="Q1996" s="4">
        <f>MONTH(Tabla1[[#This Row],[Fecha]])</f>
        <v>2</v>
      </c>
    </row>
    <row r="1997" spans="1:17" x14ac:dyDescent="0.25">
      <c r="A1997" t="s">
        <v>1970</v>
      </c>
      <c r="B1997" t="s">
        <v>41</v>
      </c>
      <c r="C1997" t="s">
        <v>42</v>
      </c>
      <c r="D1997" t="s">
        <v>19</v>
      </c>
      <c r="E1997" t="s">
        <v>30</v>
      </c>
      <c r="F1997" t="s">
        <v>35</v>
      </c>
      <c r="G1997" s="2">
        <v>72.599999999999994</v>
      </c>
      <c r="H1997" s="4">
        <v>6</v>
      </c>
      <c r="I1997" s="2">
        <v>21.78</v>
      </c>
      <c r="J1997" s="2">
        <v>457.38</v>
      </c>
      <c r="K1997" s="12">
        <v>43478</v>
      </c>
      <c r="L1997" s="5">
        <v>0.82708333333333339</v>
      </c>
      <c r="M1997" t="s">
        <v>28</v>
      </c>
      <c r="N1997" s="2">
        <v>435.6</v>
      </c>
      <c r="O1997" s="2">
        <v>21.78</v>
      </c>
      <c r="P1997" s="3">
        <v>6.9</v>
      </c>
      <c r="Q1997" s="4">
        <f>MONTH(Tabla1[[#This Row],[Fecha]])</f>
        <v>1</v>
      </c>
    </row>
    <row r="1998" spans="1:17" x14ac:dyDescent="0.25">
      <c r="A1998" t="s">
        <v>1971</v>
      </c>
      <c r="B1998" t="s">
        <v>17</v>
      </c>
      <c r="C1998" t="s">
        <v>18</v>
      </c>
      <c r="D1998" t="s">
        <v>19</v>
      </c>
      <c r="E1998" t="s">
        <v>20</v>
      </c>
      <c r="F1998" t="s">
        <v>31</v>
      </c>
      <c r="G1998" s="2">
        <v>28.31</v>
      </c>
      <c r="H1998" s="4">
        <v>4</v>
      </c>
      <c r="I1998" s="2">
        <v>5.6619999999999999</v>
      </c>
      <c r="J1998" s="2">
        <v>118.902</v>
      </c>
      <c r="K1998" s="12">
        <v>43531</v>
      </c>
      <c r="L1998" s="5">
        <v>0.77430555555555547</v>
      </c>
      <c r="M1998" t="s">
        <v>28</v>
      </c>
      <c r="N1998" s="2">
        <v>113.24</v>
      </c>
      <c r="O1998" s="2">
        <v>5.6619999999999999</v>
      </c>
      <c r="P1998" s="3">
        <v>8.1999999999999993</v>
      </c>
      <c r="Q1998" s="4">
        <f>MONTH(Tabla1[[#This Row],[Fecha]])</f>
        <v>3</v>
      </c>
    </row>
    <row r="1999" spans="1:17" x14ac:dyDescent="0.25">
      <c r="A1999" t="s">
        <v>1972</v>
      </c>
      <c r="B1999" t="s">
        <v>41</v>
      </c>
      <c r="C1999" t="s">
        <v>42</v>
      </c>
      <c r="D1999" t="s">
        <v>19</v>
      </c>
      <c r="E1999" t="s">
        <v>20</v>
      </c>
      <c r="F1999" t="s">
        <v>31</v>
      </c>
      <c r="G1999" s="2">
        <v>12.29</v>
      </c>
      <c r="H1999" s="4">
        <v>9</v>
      </c>
      <c r="I1999" s="2">
        <v>5.5305</v>
      </c>
      <c r="J1999" s="2">
        <v>116.1405</v>
      </c>
      <c r="K1999" s="12">
        <v>43550</v>
      </c>
      <c r="L1999" s="5">
        <v>0.81111111111111101</v>
      </c>
      <c r="M1999" t="s">
        <v>32</v>
      </c>
      <c r="N1999" s="2">
        <v>110.61</v>
      </c>
      <c r="O1999" s="2">
        <v>5.5305</v>
      </c>
      <c r="P1999" s="3">
        <v>8</v>
      </c>
      <c r="Q1999" s="4">
        <f>MONTH(Tabla1[[#This Row],[Fecha]])</f>
        <v>3</v>
      </c>
    </row>
    <row r="2000" spans="1:17" x14ac:dyDescent="0.25">
      <c r="A2000" t="s">
        <v>1973</v>
      </c>
      <c r="B2000" t="s">
        <v>24</v>
      </c>
      <c r="C2000" t="s">
        <v>25</v>
      </c>
      <c r="D2000" t="s">
        <v>26</v>
      </c>
      <c r="E2000" t="s">
        <v>30</v>
      </c>
      <c r="F2000" t="s">
        <v>31</v>
      </c>
      <c r="G2000" s="2">
        <v>65.260000000000005</v>
      </c>
      <c r="H2000" s="4">
        <v>8</v>
      </c>
      <c r="I2000" s="2">
        <v>26.104000000000003</v>
      </c>
      <c r="J2000" s="2">
        <v>548.18399999999997</v>
      </c>
      <c r="K2000" s="12">
        <v>43539</v>
      </c>
      <c r="L2000" s="5">
        <v>0.58611111111111114</v>
      </c>
      <c r="M2000" t="s">
        <v>22</v>
      </c>
      <c r="N2000" s="2">
        <v>522.08000000000004</v>
      </c>
      <c r="O2000" s="2">
        <v>26.103999999999999</v>
      </c>
      <c r="P2000" s="3">
        <v>6.3</v>
      </c>
      <c r="Q2000" s="4">
        <f>MONTH(Tabla1[[#This Row],[Fecha]])</f>
        <v>3</v>
      </c>
    </row>
    <row r="2001" spans="1:17" x14ac:dyDescent="0.25">
      <c r="A2001" t="s">
        <v>1974</v>
      </c>
      <c r="B2001" t="s">
        <v>24</v>
      </c>
      <c r="C2001" t="s">
        <v>25</v>
      </c>
      <c r="D2001" t="s">
        <v>19</v>
      </c>
      <c r="E2001" t="s">
        <v>30</v>
      </c>
      <c r="F2001" t="s">
        <v>35</v>
      </c>
      <c r="G2001" s="2">
        <v>48.91</v>
      </c>
      <c r="H2001" s="4">
        <v>5</v>
      </c>
      <c r="I2001" s="2">
        <v>12.227499999999999</v>
      </c>
      <c r="J2001" s="2">
        <v>256.77749999999997</v>
      </c>
      <c r="K2001" s="12">
        <v>43533</v>
      </c>
      <c r="L2001" s="5">
        <v>0.4284722222222222</v>
      </c>
      <c r="M2001" t="s">
        <v>28</v>
      </c>
      <c r="N2001" s="2">
        <v>244.55</v>
      </c>
      <c r="O2001" s="2">
        <v>12.227499999999999</v>
      </c>
      <c r="P2001" s="3">
        <v>6.6</v>
      </c>
      <c r="Q2001" s="4">
        <f>MONTH(Tabla1[[#This Row],[Fecha]])</f>
        <v>3</v>
      </c>
    </row>
    <row r="2002" spans="1:17" x14ac:dyDescent="0.25">
      <c r="A2002" t="s">
        <v>1975</v>
      </c>
      <c r="B2002" t="s">
        <v>24</v>
      </c>
      <c r="C2002" t="s">
        <v>25</v>
      </c>
      <c r="D2002" t="s">
        <v>26</v>
      </c>
      <c r="E2002" t="s">
        <v>20</v>
      </c>
      <c r="F2002" t="s">
        <v>45</v>
      </c>
      <c r="G2002" s="2">
        <v>95.42</v>
      </c>
      <c r="H2002" s="4">
        <v>4</v>
      </c>
      <c r="I2002" s="2">
        <v>19.084</v>
      </c>
      <c r="J2002" s="2">
        <v>400.76400000000001</v>
      </c>
      <c r="K2002" s="12">
        <v>43498</v>
      </c>
      <c r="L2002" s="5">
        <v>0.55763888888888891</v>
      </c>
      <c r="M2002" t="s">
        <v>22</v>
      </c>
      <c r="N2002" s="2">
        <v>381.68</v>
      </c>
      <c r="O2002" s="2">
        <v>19.084</v>
      </c>
      <c r="P2002" s="3">
        <v>6.4</v>
      </c>
      <c r="Q2002" s="4">
        <f>MONTH(Tabla1[[#This Row],[Fecha]])</f>
        <v>2</v>
      </c>
    </row>
    <row r="2003" spans="1:17" x14ac:dyDescent="0.25">
      <c r="A2003" t="s">
        <v>1976</v>
      </c>
      <c r="B2003" t="s">
        <v>41</v>
      </c>
      <c r="C2003" t="s">
        <v>42</v>
      </c>
      <c r="D2003" t="s">
        <v>19</v>
      </c>
      <c r="E2003" t="s">
        <v>20</v>
      </c>
      <c r="F2003" t="s">
        <v>35</v>
      </c>
      <c r="G2003" s="2">
        <v>11.85</v>
      </c>
      <c r="H2003" s="4">
        <v>8</v>
      </c>
      <c r="I2003" s="2">
        <v>4.74</v>
      </c>
      <c r="J2003" s="2">
        <v>99.54</v>
      </c>
      <c r="K2003" s="12">
        <v>43474</v>
      </c>
      <c r="L2003" s="5">
        <v>0.69027777777777777</v>
      </c>
      <c r="M2003" t="s">
        <v>28</v>
      </c>
      <c r="N2003" s="2">
        <v>94.8</v>
      </c>
      <c r="O2003" s="2">
        <v>4.74</v>
      </c>
      <c r="P2003" s="3">
        <v>4.0999999999999996</v>
      </c>
      <c r="Q2003" s="4">
        <f>MONTH(Tabla1[[#This Row],[Fecha]])</f>
        <v>1</v>
      </c>
    </row>
    <row r="2004" spans="1:17" x14ac:dyDescent="0.25">
      <c r="A2004" t="s">
        <v>1977</v>
      </c>
      <c r="B2004" t="s">
        <v>17</v>
      </c>
      <c r="C2004" t="s">
        <v>18</v>
      </c>
      <c r="D2004" t="s">
        <v>19</v>
      </c>
      <c r="E2004" t="s">
        <v>20</v>
      </c>
      <c r="F2004" t="s">
        <v>45</v>
      </c>
      <c r="G2004" s="2">
        <v>20.010000000000002</v>
      </c>
      <c r="H2004" s="4">
        <v>9</v>
      </c>
      <c r="I2004" s="2">
        <v>9.0045000000000002</v>
      </c>
      <c r="J2004" s="2">
        <v>189.09450000000001</v>
      </c>
      <c r="K2004" s="12">
        <v>43477</v>
      </c>
      <c r="L2004" s="5">
        <v>0.65833333333333333</v>
      </c>
      <c r="M2004" t="s">
        <v>32</v>
      </c>
      <c r="N2004" s="2">
        <v>180.09</v>
      </c>
      <c r="O2004" s="2">
        <v>9.0045000000000002</v>
      </c>
      <c r="P2004" s="3">
        <v>5.7</v>
      </c>
      <c r="Q2004" s="4">
        <f>MONTH(Tabla1[[#This Row],[Fecha]])</f>
        <v>1</v>
      </c>
    </row>
    <row r="2005" spans="1:17" x14ac:dyDescent="0.25">
      <c r="A2005" t="s">
        <v>1978</v>
      </c>
      <c r="B2005" t="s">
        <v>41</v>
      </c>
      <c r="C2005" t="s">
        <v>42</v>
      </c>
      <c r="D2005" t="s">
        <v>26</v>
      </c>
      <c r="E2005" t="s">
        <v>30</v>
      </c>
      <c r="F2005" t="s">
        <v>31</v>
      </c>
      <c r="G2005" s="2">
        <v>62.19</v>
      </c>
      <c r="H2005" s="4">
        <v>4</v>
      </c>
      <c r="I2005" s="2">
        <v>12.438000000000001</v>
      </c>
      <c r="J2005" s="2">
        <v>261.19799999999998</v>
      </c>
      <c r="K2005" s="12">
        <v>43471</v>
      </c>
      <c r="L2005" s="5">
        <v>0.82361111111111107</v>
      </c>
      <c r="M2005" t="s">
        <v>22</v>
      </c>
      <c r="N2005" s="2">
        <v>248.76</v>
      </c>
      <c r="O2005" s="2">
        <v>12.438000000000001</v>
      </c>
      <c r="P2005" s="3">
        <v>4.3</v>
      </c>
      <c r="Q2005" s="4">
        <f>MONTH(Tabla1[[#This Row],[Fecha]])</f>
        <v>1</v>
      </c>
    </row>
    <row r="2006" spans="1:17" x14ac:dyDescent="0.25">
      <c r="A2006" t="s">
        <v>1979</v>
      </c>
      <c r="B2006" t="s">
        <v>24</v>
      </c>
      <c r="C2006" t="s">
        <v>25</v>
      </c>
      <c r="D2006" t="s">
        <v>19</v>
      </c>
      <c r="E2006" t="s">
        <v>30</v>
      </c>
      <c r="F2006" t="s">
        <v>27</v>
      </c>
      <c r="G2006" s="2">
        <v>87.91</v>
      </c>
      <c r="H2006" s="4">
        <v>5</v>
      </c>
      <c r="I2006" s="2">
        <v>21.977499999999999</v>
      </c>
      <c r="J2006" s="2">
        <v>461.52749999999997</v>
      </c>
      <c r="K2006" s="12">
        <v>43538</v>
      </c>
      <c r="L2006" s="5">
        <v>0.75694444444444453</v>
      </c>
      <c r="M2006" t="s">
        <v>22</v>
      </c>
      <c r="N2006" s="2">
        <v>439.55</v>
      </c>
      <c r="O2006" s="2">
        <v>21.977499999999999</v>
      </c>
      <c r="P2006" s="3">
        <v>4.4000000000000004</v>
      </c>
      <c r="Q2006" s="4">
        <f>MONTH(Tabla1[[#This Row],[Fecha]])</f>
        <v>3</v>
      </c>
    </row>
    <row r="2007" spans="1:17" x14ac:dyDescent="0.25">
      <c r="A2007" t="s">
        <v>1980</v>
      </c>
      <c r="B2007" t="s">
        <v>24</v>
      </c>
      <c r="C2007" t="s">
        <v>25</v>
      </c>
      <c r="D2007" t="s">
        <v>26</v>
      </c>
      <c r="E2007" t="s">
        <v>30</v>
      </c>
      <c r="F2007" t="s">
        <v>31</v>
      </c>
      <c r="G2007" s="2">
        <v>46.22</v>
      </c>
      <c r="H2007" s="4">
        <v>4</v>
      </c>
      <c r="I2007" s="2">
        <v>9.2439999999999998</v>
      </c>
      <c r="J2007" s="2">
        <v>194.124</v>
      </c>
      <c r="K2007" s="12">
        <v>43536</v>
      </c>
      <c r="L2007" s="5">
        <v>0.83611111111111114</v>
      </c>
      <c r="M2007" t="s">
        <v>32</v>
      </c>
      <c r="N2007" s="2">
        <v>184.88</v>
      </c>
      <c r="O2007" s="2">
        <v>9.2439999999999998</v>
      </c>
      <c r="P2007" s="3">
        <v>6.2</v>
      </c>
      <c r="Q2007" s="4">
        <f>MONTH(Tabla1[[#This Row],[Fecha]])</f>
        <v>3</v>
      </c>
    </row>
    <row r="2008" spans="1:17" x14ac:dyDescent="0.25">
      <c r="A2008" t="s">
        <v>1981</v>
      </c>
      <c r="B2008" t="s">
        <v>24</v>
      </c>
      <c r="C2008" t="s">
        <v>25</v>
      </c>
      <c r="D2008" t="s">
        <v>19</v>
      </c>
      <c r="E2008" t="s">
        <v>30</v>
      </c>
      <c r="F2008" t="s">
        <v>27</v>
      </c>
      <c r="G2008" s="2">
        <v>82.34</v>
      </c>
      <c r="H2008" s="4">
        <v>10</v>
      </c>
      <c r="I2008" s="2">
        <v>41.170000000000009</v>
      </c>
      <c r="J2008" s="2">
        <v>864.57</v>
      </c>
      <c r="K2008" s="12">
        <v>43553</v>
      </c>
      <c r="L2008" s="5">
        <v>0.79999999999999993</v>
      </c>
      <c r="M2008" t="s">
        <v>22</v>
      </c>
      <c r="N2008" s="2">
        <v>823.4</v>
      </c>
      <c r="O2008" s="2">
        <v>41.17</v>
      </c>
      <c r="P2008" s="3">
        <v>4.3</v>
      </c>
      <c r="Q2008" s="4">
        <f>MONTH(Tabla1[[#This Row],[Fecha]])</f>
        <v>3</v>
      </c>
    </row>
    <row r="2009" spans="1:17" x14ac:dyDescent="0.25">
      <c r="A2009" t="s">
        <v>1654</v>
      </c>
      <c r="B2009" t="s">
        <v>17</v>
      </c>
      <c r="C2009" t="s">
        <v>18</v>
      </c>
      <c r="D2009" t="s">
        <v>19</v>
      </c>
      <c r="E2009" t="s">
        <v>30</v>
      </c>
      <c r="F2009" t="s">
        <v>35</v>
      </c>
      <c r="G2009" s="2">
        <v>89.06</v>
      </c>
      <c r="H2009" s="4">
        <v>6</v>
      </c>
      <c r="I2009" s="2">
        <v>26.718000000000004</v>
      </c>
      <c r="J2009" s="2">
        <v>561.07799999999997</v>
      </c>
      <c r="K2009" s="12">
        <v>43483</v>
      </c>
      <c r="L2009" s="5">
        <v>0.72638888888888886</v>
      </c>
      <c r="M2009" t="s">
        <v>28</v>
      </c>
      <c r="N2009" s="2">
        <v>534.36</v>
      </c>
      <c r="O2009" s="2">
        <v>26.718</v>
      </c>
      <c r="P2009" s="3">
        <v>9.9</v>
      </c>
      <c r="Q2009" s="4">
        <f>MONTH(Tabla1[[#This Row],[Fecha]])</f>
        <v>1</v>
      </c>
    </row>
    <row r="2010" spans="1:17" x14ac:dyDescent="0.25">
      <c r="A2010" t="s">
        <v>1982</v>
      </c>
      <c r="B2010" t="s">
        <v>41</v>
      </c>
      <c r="C2010" t="s">
        <v>42</v>
      </c>
      <c r="D2010" t="s">
        <v>26</v>
      </c>
      <c r="E2010" t="s">
        <v>20</v>
      </c>
      <c r="F2010" t="s">
        <v>45</v>
      </c>
      <c r="G2010" s="2">
        <v>54.31</v>
      </c>
      <c r="H2010" s="4">
        <v>9</v>
      </c>
      <c r="I2010" s="2">
        <v>24.439500000000002</v>
      </c>
      <c r="J2010" s="2">
        <v>513.22950000000003</v>
      </c>
      <c r="K2010" s="12">
        <v>43518</v>
      </c>
      <c r="L2010" s="5">
        <v>0.45069444444444445</v>
      </c>
      <c r="M2010" t="s">
        <v>28</v>
      </c>
      <c r="N2010" s="2">
        <v>488.79</v>
      </c>
      <c r="O2010" s="2">
        <v>24.439499999999999</v>
      </c>
      <c r="P2010" s="3">
        <v>8.9</v>
      </c>
      <c r="Q2010" s="4">
        <f>MONTH(Tabla1[[#This Row],[Fecha]])</f>
        <v>2</v>
      </c>
    </row>
    <row r="2011" spans="1:17" x14ac:dyDescent="0.25">
      <c r="A2011" t="s">
        <v>1983</v>
      </c>
      <c r="B2011" t="s">
        <v>41</v>
      </c>
      <c r="C2011" t="s">
        <v>42</v>
      </c>
      <c r="D2011" t="s">
        <v>26</v>
      </c>
      <c r="E2011" t="s">
        <v>20</v>
      </c>
      <c r="F2011" t="s">
        <v>43</v>
      </c>
      <c r="G2011" s="2">
        <v>53.21</v>
      </c>
      <c r="H2011" s="4">
        <v>8</v>
      </c>
      <c r="I2011" s="2">
        <v>21.284000000000002</v>
      </c>
      <c r="J2011" s="2">
        <v>446.964</v>
      </c>
      <c r="K2011" s="12">
        <v>43538</v>
      </c>
      <c r="L2011" s="5">
        <v>0.69791666666666663</v>
      </c>
      <c r="M2011" t="s">
        <v>22</v>
      </c>
      <c r="N2011" s="2">
        <v>425.68</v>
      </c>
      <c r="O2011" s="2">
        <v>21.283999999999999</v>
      </c>
      <c r="P2011" s="3">
        <v>5</v>
      </c>
      <c r="Q2011" s="4">
        <f>MONTH(Tabla1[[#This Row],[Fecha]])</f>
        <v>3</v>
      </c>
    </row>
    <row r="2012" spans="1:17" x14ac:dyDescent="0.25">
      <c r="A2012" t="s">
        <v>1984</v>
      </c>
      <c r="B2012" t="s">
        <v>17</v>
      </c>
      <c r="C2012" t="s">
        <v>18</v>
      </c>
      <c r="D2012" t="s">
        <v>19</v>
      </c>
      <c r="E2012" t="s">
        <v>30</v>
      </c>
      <c r="F2012" t="s">
        <v>45</v>
      </c>
      <c r="G2012" s="2">
        <v>17.940000000000001</v>
      </c>
      <c r="H2012" s="4">
        <v>5</v>
      </c>
      <c r="I2012" s="2">
        <v>4.4850000000000003</v>
      </c>
      <c r="J2012" s="2">
        <v>94.185000000000002</v>
      </c>
      <c r="K2012" s="12">
        <v>43488</v>
      </c>
      <c r="L2012" s="5">
        <v>0.58611111111111114</v>
      </c>
      <c r="M2012" t="s">
        <v>22</v>
      </c>
      <c r="N2012" s="2">
        <v>89.7</v>
      </c>
      <c r="O2012" s="2">
        <v>4.4850000000000003</v>
      </c>
      <c r="P2012" s="3">
        <v>6.8</v>
      </c>
      <c r="Q2012" s="4">
        <f>MONTH(Tabla1[[#This Row],[Fecha]])</f>
        <v>1</v>
      </c>
    </row>
    <row r="2013" spans="1:17" x14ac:dyDescent="0.25">
      <c r="A2013" t="s">
        <v>1985</v>
      </c>
      <c r="B2013" t="s">
        <v>24</v>
      </c>
      <c r="C2013" t="s">
        <v>25</v>
      </c>
      <c r="D2013" t="s">
        <v>19</v>
      </c>
      <c r="E2013" t="s">
        <v>20</v>
      </c>
      <c r="F2013" t="s">
        <v>45</v>
      </c>
      <c r="G2013" s="2">
        <v>99.3</v>
      </c>
      <c r="H2013" s="4">
        <v>10</v>
      </c>
      <c r="I2013" s="2">
        <v>49.650000000000006</v>
      </c>
      <c r="J2013" s="2">
        <v>1042.6500000000001</v>
      </c>
      <c r="K2013" s="12">
        <v>43511</v>
      </c>
      <c r="L2013" s="5">
        <v>0.62013888888888891</v>
      </c>
      <c r="M2013" t="s">
        <v>32</v>
      </c>
      <c r="N2013" s="2">
        <v>993</v>
      </c>
      <c r="O2013" s="2">
        <v>49.65</v>
      </c>
      <c r="P2013" s="3">
        <v>6.6</v>
      </c>
      <c r="Q2013" s="4">
        <f>MONTH(Tabla1[[#This Row],[Fecha]])</f>
        <v>2</v>
      </c>
    </row>
    <row r="2014" spans="1:17" x14ac:dyDescent="0.25">
      <c r="A2014" t="s">
        <v>1986</v>
      </c>
      <c r="B2014" t="s">
        <v>24</v>
      </c>
      <c r="C2014" t="s">
        <v>25</v>
      </c>
      <c r="D2014" t="s">
        <v>19</v>
      </c>
      <c r="E2014" t="s">
        <v>20</v>
      </c>
      <c r="F2014" t="s">
        <v>43</v>
      </c>
      <c r="G2014" s="2">
        <v>49.79</v>
      </c>
      <c r="H2014" s="4">
        <v>4</v>
      </c>
      <c r="I2014" s="2">
        <v>9.9580000000000002</v>
      </c>
      <c r="J2014" s="2">
        <v>209.11799999999999</v>
      </c>
      <c r="K2014" s="12">
        <v>43552</v>
      </c>
      <c r="L2014" s="5">
        <v>0.8027777777777777</v>
      </c>
      <c r="M2014" t="s">
        <v>32</v>
      </c>
      <c r="N2014" s="2">
        <v>199.16</v>
      </c>
      <c r="O2014" s="2">
        <v>9.9580000000000002</v>
      </c>
      <c r="P2014" s="3">
        <v>6.4</v>
      </c>
      <c r="Q2014" s="4">
        <f>MONTH(Tabla1[[#This Row],[Fecha]])</f>
        <v>3</v>
      </c>
    </row>
    <row r="2015" spans="1:17" x14ac:dyDescent="0.25">
      <c r="A2015" t="s">
        <v>1941</v>
      </c>
      <c r="B2015" t="s">
        <v>41</v>
      </c>
      <c r="C2015" t="s">
        <v>42</v>
      </c>
      <c r="D2015" t="s">
        <v>26</v>
      </c>
      <c r="E2015" t="s">
        <v>30</v>
      </c>
      <c r="F2015" t="s">
        <v>35</v>
      </c>
      <c r="G2015" s="2">
        <v>83.78</v>
      </c>
      <c r="H2015" s="4">
        <v>8</v>
      </c>
      <c r="I2015" s="2">
        <v>33.512</v>
      </c>
      <c r="J2015" s="2">
        <v>703.75199999999995</v>
      </c>
      <c r="K2015" s="12">
        <v>43475</v>
      </c>
      <c r="L2015" s="5">
        <v>0.61736111111111114</v>
      </c>
      <c r="M2015" t="s">
        <v>28</v>
      </c>
      <c r="N2015" s="2">
        <v>670.24</v>
      </c>
      <c r="O2015" s="2">
        <v>33.512</v>
      </c>
      <c r="P2015" s="3">
        <v>5.0999999999999996</v>
      </c>
      <c r="Q2015" s="4">
        <f>MONTH(Tabla1[[#This Row],[Fecha]])</f>
        <v>1</v>
      </c>
    </row>
    <row r="2016" spans="1:17" x14ac:dyDescent="0.25">
      <c r="A2016" t="s">
        <v>1987</v>
      </c>
      <c r="B2016" t="s">
        <v>41</v>
      </c>
      <c r="C2016" t="s">
        <v>42</v>
      </c>
      <c r="D2016" t="s">
        <v>19</v>
      </c>
      <c r="E2016" t="s">
        <v>20</v>
      </c>
      <c r="F2016" t="s">
        <v>45</v>
      </c>
      <c r="G2016" s="2">
        <v>73.959999999999994</v>
      </c>
      <c r="H2016" s="4">
        <v>1</v>
      </c>
      <c r="I2016" s="2">
        <v>3.698</v>
      </c>
      <c r="J2016" s="2">
        <v>77.658000000000001</v>
      </c>
      <c r="K2016" s="12">
        <v>43470</v>
      </c>
      <c r="L2016" s="5">
        <v>0.48055555555555557</v>
      </c>
      <c r="M2016" t="s">
        <v>32</v>
      </c>
      <c r="N2016" s="2">
        <v>73.959999999999994</v>
      </c>
      <c r="O2016" s="2">
        <v>3.698</v>
      </c>
      <c r="P2016" s="3">
        <v>5</v>
      </c>
      <c r="Q2016" s="4">
        <f>MONTH(Tabla1[[#This Row],[Fecha]])</f>
        <v>1</v>
      </c>
    </row>
    <row r="2017" spans="1:17" x14ac:dyDescent="0.25">
      <c r="A2017" t="s">
        <v>1988</v>
      </c>
      <c r="B2017" t="s">
        <v>41</v>
      </c>
      <c r="C2017" t="s">
        <v>42</v>
      </c>
      <c r="D2017" t="s">
        <v>19</v>
      </c>
      <c r="E2017" t="s">
        <v>30</v>
      </c>
      <c r="F2017" t="s">
        <v>21</v>
      </c>
      <c r="G2017" s="2">
        <v>51.13</v>
      </c>
      <c r="H2017" s="4">
        <v>4</v>
      </c>
      <c r="I2017" s="2">
        <v>10.226000000000001</v>
      </c>
      <c r="J2017" s="2">
        <v>214.74600000000001</v>
      </c>
      <c r="K2017" s="12">
        <v>43490</v>
      </c>
      <c r="L2017" s="5">
        <v>0.42430555555555555</v>
      </c>
      <c r="M2017" t="s">
        <v>32</v>
      </c>
      <c r="N2017" s="2">
        <v>204.52</v>
      </c>
      <c r="O2017" s="2">
        <v>10.226000000000001</v>
      </c>
      <c r="P2017" s="3">
        <v>4</v>
      </c>
      <c r="Q2017" s="4">
        <f>MONTH(Tabla1[[#This Row],[Fecha]])</f>
        <v>1</v>
      </c>
    </row>
    <row r="2018" spans="1:17" x14ac:dyDescent="0.25">
      <c r="A2018" t="s">
        <v>1989</v>
      </c>
      <c r="B2018" t="s">
        <v>17</v>
      </c>
      <c r="C2018" t="s">
        <v>18</v>
      </c>
      <c r="D2018" t="s">
        <v>26</v>
      </c>
      <c r="E2018" t="s">
        <v>20</v>
      </c>
      <c r="F2018" t="s">
        <v>31</v>
      </c>
      <c r="G2018" s="2">
        <v>12.03</v>
      </c>
      <c r="H2018" s="4">
        <v>2</v>
      </c>
      <c r="I2018" s="2">
        <v>1.2030000000000001</v>
      </c>
      <c r="J2018" s="2">
        <v>25.263000000000002</v>
      </c>
      <c r="K2018" s="12">
        <v>43492</v>
      </c>
      <c r="L2018" s="5">
        <v>0.66041666666666665</v>
      </c>
      <c r="M2018" t="s">
        <v>28</v>
      </c>
      <c r="N2018" s="2">
        <v>24.06</v>
      </c>
      <c r="O2018" s="2">
        <v>1.2030000000000001</v>
      </c>
      <c r="P2018" s="3">
        <v>5.0999999999999996</v>
      </c>
      <c r="Q2018" s="4">
        <f>MONTH(Tabla1[[#This Row],[Fecha]])</f>
        <v>1</v>
      </c>
    </row>
    <row r="2019" spans="1:17" x14ac:dyDescent="0.25">
      <c r="A2019" t="s">
        <v>1990</v>
      </c>
      <c r="B2019" t="s">
        <v>41</v>
      </c>
      <c r="C2019" t="s">
        <v>42</v>
      </c>
      <c r="D2019" t="s">
        <v>19</v>
      </c>
      <c r="E2019" t="s">
        <v>20</v>
      </c>
      <c r="F2019" t="s">
        <v>35</v>
      </c>
      <c r="G2019" s="2">
        <v>49.49</v>
      </c>
      <c r="H2019" s="4">
        <v>4</v>
      </c>
      <c r="I2019" s="2">
        <v>9.8980000000000015</v>
      </c>
      <c r="J2019" s="2">
        <v>207.858</v>
      </c>
      <c r="K2019" s="12">
        <v>43545</v>
      </c>
      <c r="L2019" s="5">
        <v>0.64236111111111105</v>
      </c>
      <c r="M2019" t="s">
        <v>22</v>
      </c>
      <c r="N2019" s="2">
        <v>197.96</v>
      </c>
      <c r="O2019" s="2">
        <v>9.8979999999999997</v>
      </c>
      <c r="P2019" s="3">
        <v>6.6</v>
      </c>
      <c r="Q2019" s="4">
        <f>MONTH(Tabla1[[#This Row],[Fecha]])</f>
        <v>3</v>
      </c>
    </row>
    <row r="2020" spans="1:17" x14ac:dyDescent="0.25">
      <c r="A2020" t="s">
        <v>1991</v>
      </c>
      <c r="B2020" t="s">
        <v>41</v>
      </c>
      <c r="C2020" t="s">
        <v>42</v>
      </c>
      <c r="D2020" t="s">
        <v>19</v>
      </c>
      <c r="E2020" t="s">
        <v>30</v>
      </c>
      <c r="F2020" t="s">
        <v>45</v>
      </c>
      <c r="G2020" s="2">
        <v>40.61</v>
      </c>
      <c r="H2020" s="4">
        <v>9</v>
      </c>
      <c r="I2020" s="2">
        <v>18.2745</v>
      </c>
      <c r="J2020" s="2">
        <v>383.7645</v>
      </c>
      <c r="K2020" s="12">
        <v>43467</v>
      </c>
      <c r="L2020" s="5">
        <v>0.56944444444444442</v>
      </c>
      <c r="M2020" t="s">
        <v>28</v>
      </c>
      <c r="N2020" s="2">
        <v>365.49</v>
      </c>
      <c r="O2020" s="2">
        <v>18.2745</v>
      </c>
      <c r="P2020" s="3">
        <v>7</v>
      </c>
      <c r="Q2020" s="4">
        <f>MONTH(Tabla1[[#This Row],[Fecha]])</f>
        <v>1</v>
      </c>
    </row>
    <row r="2021" spans="1:17" x14ac:dyDescent="0.25">
      <c r="A2021" t="s">
        <v>1992</v>
      </c>
      <c r="B2021" t="s">
        <v>17</v>
      </c>
      <c r="C2021" t="s">
        <v>18</v>
      </c>
      <c r="D2021" t="s">
        <v>19</v>
      </c>
      <c r="E2021" t="s">
        <v>30</v>
      </c>
      <c r="F2021" t="s">
        <v>45</v>
      </c>
      <c r="G2021" s="2">
        <v>51.34</v>
      </c>
      <c r="H2021" s="4">
        <v>8</v>
      </c>
      <c r="I2021" s="2">
        <v>20.536000000000001</v>
      </c>
      <c r="J2021" s="2">
        <v>431.25599999999997</v>
      </c>
      <c r="K2021" s="12">
        <v>43496</v>
      </c>
      <c r="L2021" s="5">
        <v>0.41666666666666669</v>
      </c>
      <c r="M2021" t="s">
        <v>22</v>
      </c>
      <c r="N2021" s="2">
        <v>410.72</v>
      </c>
      <c r="O2021" s="2">
        <v>20.536000000000001</v>
      </c>
      <c r="P2021" s="3">
        <v>7.6</v>
      </c>
      <c r="Q2021" s="4">
        <f>MONTH(Tabla1[[#This Row],[Fecha]])</f>
        <v>1</v>
      </c>
    </row>
    <row r="2022" spans="1:17" x14ac:dyDescent="0.25">
      <c r="A2022" t="s">
        <v>1993</v>
      </c>
      <c r="B2022" t="s">
        <v>24</v>
      </c>
      <c r="C2022" t="s">
        <v>25</v>
      </c>
      <c r="D2022" t="s">
        <v>26</v>
      </c>
      <c r="E2022" t="s">
        <v>30</v>
      </c>
      <c r="F2022" t="s">
        <v>45</v>
      </c>
      <c r="G2022" s="2">
        <v>12.78</v>
      </c>
      <c r="H2022" s="4">
        <v>1</v>
      </c>
      <c r="I2022" s="2">
        <v>0.63900000000000001</v>
      </c>
      <c r="J2022" s="2">
        <v>13.419</v>
      </c>
      <c r="K2022" s="12">
        <v>43473</v>
      </c>
      <c r="L2022" s="5">
        <v>0.59097222222222223</v>
      </c>
      <c r="M2022" t="s">
        <v>22</v>
      </c>
      <c r="N2022" s="2">
        <v>12.78</v>
      </c>
      <c r="O2022" s="2">
        <v>0.63900000000000001</v>
      </c>
      <c r="P2022" s="3">
        <v>9.5</v>
      </c>
      <c r="Q2022" s="4">
        <f>MONTH(Tabla1[[#This Row],[Fecha]])</f>
        <v>1</v>
      </c>
    </row>
    <row r="2023" spans="1:17" x14ac:dyDescent="0.25">
      <c r="A2023" t="s">
        <v>1994</v>
      </c>
      <c r="B2023" t="s">
        <v>24</v>
      </c>
      <c r="C2023" t="s">
        <v>25</v>
      </c>
      <c r="D2023" t="s">
        <v>19</v>
      </c>
      <c r="E2023" t="s">
        <v>30</v>
      </c>
      <c r="F2023" t="s">
        <v>21</v>
      </c>
      <c r="G2023" s="2">
        <v>81.23</v>
      </c>
      <c r="H2023" s="4">
        <v>7</v>
      </c>
      <c r="I2023" s="2">
        <v>28.430500000000002</v>
      </c>
      <c r="J2023" s="2">
        <v>597.04049999999995</v>
      </c>
      <c r="K2023" s="12">
        <v>43480</v>
      </c>
      <c r="L2023" s="5">
        <v>0.86388888888888893</v>
      </c>
      <c r="M2023" t="s">
        <v>28</v>
      </c>
      <c r="N2023" s="2">
        <v>568.61</v>
      </c>
      <c r="O2023" s="2">
        <v>28.430499999999999</v>
      </c>
      <c r="P2023" s="3">
        <v>9</v>
      </c>
      <c r="Q2023" s="4">
        <f>MONTH(Tabla1[[#This Row],[Fecha]])</f>
        <v>1</v>
      </c>
    </row>
    <row r="2024" spans="1:17" x14ac:dyDescent="0.25">
      <c r="A2024" t="s">
        <v>1995</v>
      </c>
      <c r="B2024" t="s">
        <v>41</v>
      </c>
      <c r="C2024" t="s">
        <v>42</v>
      </c>
      <c r="D2024" t="s">
        <v>26</v>
      </c>
      <c r="E2024" t="s">
        <v>30</v>
      </c>
      <c r="F2024" t="s">
        <v>35</v>
      </c>
      <c r="G2024" s="2">
        <v>37.020000000000003</v>
      </c>
      <c r="H2024" s="4">
        <v>6</v>
      </c>
      <c r="I2024" s="2">
        <v>11.106000000000002</v>
      </c>
      <c r="J2024" s="2">
        <v>233.226</v>
      </c>
      <c r="K2024" s="12">
        <v>43546</v>
      </c>
      <c r="L2024" s="5">
        <v>0.7729166666666667</v>
      </c>
      <c r="M2024" t="s">
        <v>28</v>
      </c>
      <c r="N2024" s="2">
        <v>222.12</v>
      </c>
      <c r="O2024" s="2">
        <v>11.106</v>
      </c>
      <c r="P2024" s="3">
        <v>4.5</v>
      </c>
      <c r="Q2024" s="4">
        <f>MONTH(Tabla1[[#This Row],[Fecha]])</f>
        <v>3</v>
      </c>
    </row>
    <row r="2025" spans="1:17" x14ac:dyDescent="0.25">
      <c r="A2025" t="s">
        <v>1996</v>
      </c>
      <c r="B2025" t="s">
        <v>41</v>
      </c>
      <c r="C2025" t="s">
        <v>42</v>
      </c>
      <c r="D2025" t="s">
        <v>19</v>
      </c>
      <c r="E2025" t="s">
        <v>30</v>
      </c>
      <c r="F2025" t="s">
        <v>21</v>
      </c>
      <c r="G2025" s="2">
        <v>82.58</v>
      </c>
      <c r="H2025" s="4">
        <v>10</v>
      </c>
      <c r="I2025" s="2">
        <v>41.29</v>
      </c>
      <c r="J2025" s="2">
        <v>867.09</v>
      </c>
      <c r="K2025" s="12">
        <v>43538</v>
      </c>
      <c r="L2025" s="5">
        <v>0.6118055555555556</v>
      </c>
      <c r="M2025" t="s">
        <v>28</v>
      </c>
      <c r="N2025" s="2">
        <v>825.8</v>
      </c>
      <c r="O2025" s="2">
        <v>41.29</v>
      </c>
      <c r="P2025" s="3">
        <v>5</v>
      </c>
      <c r="Q2025" s="4">
        <f>MONTH(Tabla1[[#This Row],[Fecha]])</f>
        <v>3</v>
      </c>
    </row>
    <row r="2026" spans="1:17" x14ac:dyDescent="0.25">
      <c r="A2026" t="s">
        <v>1997</v>
      </c>
      <c r="B2026" t="s">
        <v>41</v>
      </c>
      <c r="C2026" t="s">
        <v>42</v>
      </c>
      <c r="D2026" t="s">
        <v>26</v>
      </c>
      <c r="E2026" t="s">
        <v>20</v>
      </c>
      <c r="F2026" t="s">
        <v>27</v>
      </c>
      <c r="G2026" s="2">
        <v>99.73</v>
      </c>
      <c r="H2026" s="4">
        <v>9</v>
      </c>
      <c r="I2026" s="2">
        <v>44.878500000000003</v>
      </c>
      <c r="J2026" s="2">
        <v>942.44849999999997</v>
      </c>
      <c r="K2026" s="12">
        <v>43526</v>
      </c>
      <c r="L2026" s="5">
        <v>0.8208333333333333</v>
      </c>
      <c r="M2026" t="s">
        <v>32</v>
      </c>
      <c r="N2026" s="2">
        <v>897.57</v>
      </c>
      <c r="O2026" s="2">
        <v>44.878500000000003</v>
      </c>
      <c r="P2026" s="3">
        <v>6.5</v>
      </c>
      <c r="Q2026" s="4">
        <f>MONTH(Tabla1[[#This Row],[Fecha]])</f>
        <v>3</v>
      </c>
    </row>
    <row r="2027" spans="1:17" x14ac:dyDescent="0.25">
      <c r="A2027" t="s">
        <v>1998</v>
      </c>
      <c r="B2027" t="s">
        <v>17</v>
      </c>
      <c r="C2027" t="s">
        <v>18</v>
      </c>
      <c r="D2027" t="s">
        <v>26</v>
      </c>
      <c r="E2027" t="s">
        <v>30</v>
      </c>
      <c r="F2027" t="s">
        <v>35</v>
      </c>
      <c r="G2027" s="2">
        <v>85.91</v>
      </c>
      <c r="H2027" s="4">
        <v>5</v>
      </c>
      <c r="I2027" s="2">
        <v>21.477499999999999</v>
      </c>
      <c r="J2027" s="2">
        <v>451.02749999999997</v>
      </c>
      <c r="K2027" s="12">
        <v>43546</v>
      </c>
      <c r="L2027" s="5">
        <v>0.60625000000000007</v>
      </c>
      <c r="M2027" t="s">
        <v>32</v>
      </c>
      <c r="N2027" s="2">
        <v>429.55</v>
      </c>
      <c r="O2027" s="2">
        <v>21.477499999999999</v>
      </c>
      <c r="P2027" s="3">
        <v>8.6</v>
      </c>
      <c r="Q2027" s="4">
        <f>MONTH(Tabla1[[#This Row],[Fecha]])</f>
        <v>3</v>
      </c>
    </row>
    <row r="2028" spans="1:17" x14ac:dyDescent="0.25">
      <c r="A2028" t="s">
        <v>1999</v>
      </c>
      <c r="B2028" t="s">
        <v>24</v>
      </c>
      <c r="C2028" t="s">
        <v>25</v>
      </c>
      <c r="D2028" t="s">
        <v>19</v>
      </c>
      <c r="E2028" t="s">
        <v>20</v>
      </c>
      <c r="F2028" t="s">
        <v>27</v>
      </c>
      <c r="G2028" s="2">
        <v>78.13</v>
      </c>
      <c r="H2028" s="4">
        <v>10</v>
      </c>
      <c r="I2028" s="2">
        <v>39.064999999999998</v>
      </c>
      <c r="J2028" s="2">
        <v>820.36500000000001</v>
      </c>
      <c r="K2028" s="12">
        <v>43506</v>
      </c>
      <c r="L2028" s="5">
        <v>0.86875000000000002</v>
      </c>
      <c r="M2028" t="s">
        <v>28</v>
      </c>
      <c r="N2028" s="2">
        <v>781.3</v>
      </c>
      <c r="O2028" s="2">
        <v>39.064999999999998</v>
      </c>
      <c r="P2028" s="3">
        <v>4.4000000000000004</v>
      </c>
      <c r="Q2028" s="4">
        <f>MONTH(Tabla1[[#This Row],[Fecha]])</f>
        <v>2</v>
      </c>
    </row>
    <row r="2029" spans="1:17" x14ac:dyDescent="0.25">
      <c r="A2029" t="s">
        <v>2000</v>
      </c>
      <c r="B2029" t="s">
        <v>17</v>
      </c>
      <c r="C2029" t="s">
        <v>18</v>
      </c>
      <c r="D2029" t="s">
        <v>19</v>
      </c>
      <c r="E2029" t="s">
        <v>30</v>
      </c>
      <c r="F2029" t="s">
        <v>45</v>
      </c>
      <c r="G2029" s="2">
        <v>41.28</v>
      </c>
      <c r="H2029" s="4">
        <v>3</v>
      </c>
      <c r="I2029" s="2">
        <v>6.1920000000000002</v>
      </c>
      <c r="J2029" s="2">
        <v>130.03200000000001</v>
      </c>
      <c r="K2029" s="12">
        <v>43550</v>
      </c>
      <c r="L2029" s="5">
        <v>0.77569444444444446</v>
      </c>
      <c r="M2029" t="s">
        <v>32</v>
      </c>
      <c r="N2029" s="2">
        <v>123.84</v>
      </c>
      <c r="O2029" s="2">
        <v>6.1920000000000002</v>
      </c>
      <c r="P2029" s="3">
        <v>8.5</v>
      </c>
      <c r="Q2029" s="4">
        <f>MONTH(Tabla1[[#This Row],[Fecha]])</f>
        <v>3</v>
      </c>
    </row>
    <row r="2030" spans="1:17" x14ac:dyDescent="0.25">
      <c r="A2030" t="s">
        <v>2001</v>
      </c>
      <c r="B2030" t="s">
        <v>17</v>
      </c>
      <c r="C2030" t="s">
        <v>18</v>
      </c>
      <c r="D2030" t="s">
        <v>19</v>
      </c>
      <c r="E2030" t="s">
        <v>30</v>
      </c>
      <c r="F2030" t="s">
        <v>45</v>
      </c>
      <c r="G2030" s="2">
        <v>38.54</v>
      </c>
      <c r="H2030" s="4">
        <v>5</v>
      </c>
      <c r="I2030" s="2">
        <v>9.6349999999999998</v>
      </c>
      <c r="J2030" s="2">
        <v>202.33500000000001</v>
      </c>
      <c r="K2030" s="12">
        <v>43474</v>
      </c>
      <c r="L2030" s="5">
        <v>0.56527777777777777</v>
      </c>
      <c r="M2030" t="s">
        <v>22</v>
      </c>
      <c r="N2030" s="2">
        <v>192.7</v>
      </c>
      <c r="O2030" s="2">
        <v>9.6349999999999998</v>
      </c>
      <c r="P2030" s="3">
        <v>5.6</v>
      </c>
      <c r="Q2030" s="4">
        <f>MONTH(Tabla1[[#This Row],[Fecha]])</f>
        <v>1</v>
      </c>
    </row>
    <row r="2031" spans="1:17" x14ac:dyDescent="0.25">
      <c r="A2031" t="s">
        <v>1307</v>
      </c>
      <c r="B2031" t="s">
        <v>41</v>
      </c>
      <c r="C2031" t="s">
        <v>42</v>
      </c>
      <c r="D2031" t="s">
        <v>26</v>
      </c>
      <c r="E2031" t="s">
        <v>20</v>
      </c>
      <c r="F2031" t="s">
        <v>21</v>
      </c>
      <c r="G2031" s="2">
        <v>99.71</v>
      </c>
      <c r="H2031" s="4">
        <v>6</v>
      </c>
      <c r="I2031" s="2">
        <v>29.913</v>
      </c>
      <c r="J2031" s="2">
        <v>628.173</v>
      </c>
      <c r="K2031" s="12">
        <v>43522</v>
      </c>
      <c r="L2031" s="5">
        <v>0.70277777777777783</v>
      </c>
      <c r="M2031" t="s">
        <v>22</v>
      </c>
      <c r="N2031" s="2">
        <v>598.26</v>
      </c>
      <c r="O2031" s="2">
        <v>29.913</v>
      </c>
      <c r="P2031" s="3">
        <v>7.9</v>
      </c>
      <c r="Q2031" s="4">
        <f>MONTH(Tabla1[[#This Row],[Fecha]])</f>
        <v>2</v>
      </c>
    </row>
    <row r="2032" spans="1:17" x14ac:dyDescent="0.25">
      <c r="A2032" t="s">
        <v>2002</v>
      </c>
      <c r="B2032" t="s">
        <v>41</v>
      </c>
      <c r="C2032" t="s">
        <v>42</v>
      </c>
      <c r="D2032" t="s">
        <v>26</v>
      </c>
      <c r="E2032" t="s">
        <v>20</v>
      </c>
      <c r="F2032" t="s">
        <v>31</v>
      </c>
      <c r="G2032" s="2">
        <v>95.46</v>
      </c>
      <c r="H2032" s="4">
        <v>8</v>
      </c>
      <c r="I2032" s="2">
        <v>38.183999999999997</v>
      </c>
      <c r="J2032" s="2">
        <v>801.86400000000003</v>
      </c>
      <c r="K2032" s="12">
        <v>43529</v>
      </c>
      <c r="L2032" s="5">
        <v>0.81944444444444453</v>
      </c>
      <c r="M2032" t="s">
        <v>22</v>
      </c>
      <c r="N2032" s="2">
        <v>763.68</v>
      </c>
      <c r="O2032" s="2">
        <v>38.183999999999997</v>
      </c>
      <c r="P2032" s="3">
        <v>4.7</v>
      </c>
      <c r="Q2032" s="4">
        <f>MONTH(Tabla1[[#This Row],[Fecha]])</f>
        <v>3</v>
      </c>
    </row>
    <row r="2033" spans="1:17" x14ac:dyDescent="0.25">
      <c r="A2033" t="s">
        <v>2003</v>
      </c>
      <c r="B2033" t="s">
        <v>17</v>
      </c>
      <c r="C2033" t="s">
        <v>18</v>
      </c>
      <c r="D2033" t="s">
        <v>26</v>
      </c>
      <c r="E2033" t="s">
        <v>30</v>
      </c>
      <c r="F2033" t="s">
        <v>35</v>
      </c>
      <c r="G2033" s="2">
        <v>60.87</v>
      </c>
      <c r="H2033" s="4">
        <v>2</v>
      </c>
      <c r="I2033" s="2">
        <v>6.0869999999999997</v>
      </c>
      <c r="J2033" s="2">
        <v>127.827</v>
      </c>
      <c r="K2033" s="12">
        <v>43533</v>
      </c>
      <c r="L2033" s="5">
        <v>0.52569444444444446</v>
      </c>
      <c r="M2033" t="s">
        <v>22</v>
      </c>
      <c r="N2033" s="2">
        <v>121.74</v>
      </c>
      <c r="O2033" s="2">
        <v>6.0869999999999997</v>
      </c>
      <c r="P2033" s="3">
        <v>8.6999999999999993</v>
      </c>
      <c r="Q2033" s="4">
        <f>MONTH(Tabla1[[#This Row],[Fecha]])</f>
        <v>3</v>
      </c>
    </row>
    <row r="2034" spans="1:17" x14ac:dyDescent="0.25">
      <c r="A2034" t="s">
        <v>2004</v>
      </c>
      <c r="B2034" t="s">
        <v>24</v>
      </c>
      <c r="C2034" t="s">
        <v>25</v>
      </c>
      <c r="D2034" t="s">
        <v>19</v>
      </c>
      <c r="E2034" t="s">
        <v>20</v>
      </c>
      <c r="F2034" t="s">
        <v>43</v>
      </c>
      <c r="G2034" s="2">
        <v>98.97</v>
      </c>
      <c r="H2034" s="4">
        <v>9</v>
      </c>
      <c r="I2034" s="2">
        <v>44.536500000000004</v>
      </c>
      <c r="J2034" s="2">
        <v>935.26649999999995</v>
      </c>
      <c r="K2034" s="12">
        <v>43533</v>
      </c>
      <c r="L2034" s="5">
        <v>0.47430555555555554</v>
      </c>
      <c r="M2034" t="s">
        <v>28</v>
      </c>
      <c r="N2034" s="2">
        <v>890.73</v>
      </c>
      <c r="O2034" s="2">
        <v>44.536499999999997</v>
      </c>
      <c r="P2034" s="3">
        <v>6.7</v>
      </c>
      <c r="Q2034" s="4">
        <f>MONTH(Tabla1[[#This Row],[Fecha]])</f>
        <v>3</v>
      </c>
    </row>
    <row r="2035" spans="1:17" x14ac:dyDescent="0.25">
      <c r="A2035" t="s">
        <v>2005</v>
      </c>
      <c r="B2035" t="s">
        <v>24</v>
      </c>
      <c r="C2035" t="s">
        <v>25</v>
      </c>
      <c r="D2035" t="s">
        <v>26</v>
      </c>
      <c r="E2035" t="s">
        <v>30</v>
      </c>
      <c r="F2035" t="s">
        <v>21</v>
      </c>
      <c r="G2035" s="2">
        <v>64.08</v>
      </c>
      <c r="H2035" s="4">
        <v>7</v>
      </c>
      <c r="I2035" s="2">
        <v>22.428000000000001</v>
      </c>
      <c r="J2035" s="2">
        <v>470.988</v>
      </c>
      <c r="K2035" s="12">
        <v>43485</v>
      </c>
      <c r="L2035" s="5">
        <v>0.51874999999999993</v>
      </c>
      <c r="M2035" t="s">
        <v>22</v>
      </c>
      <c r="N2035" s="2">
        <v>448.56</v>
      </c>
      <c r="O2035" s="2">
        <v>22.428000000000001</v>
      </c>
      <c r="P2035" s="3">
        <v>7.6</v>
      </c>
      <c r="Q2035" s="4">
        <f>MONTH(Tabla1[[#This Row],[Fecha]])</f>
        <v>1</v>
      </c>
    </row>
    <row r="2036" spans="1:17" x14ac:dyDescent="0.25">
      <c r="A2036" t="s">
        <v>2006</v>
      </c>
      <c r="B2036" t="s">
        <v>41</v>
      </c>
      <c r="C2036" t="s">
        <v>42</v>
      </c>
      <c r="D2036" t="s">
        <v>26</v>
      </c>
      <c r="E2036" t="s">
        <v>20</v>
      </c>
      <c r="F2036" t="s">
        <v>27</v>
      </c>
      <c r="G2036" s="2">
        <v>38.270000000000003</v>
      </c>
      <c r="H2036" s="4">
        <v>2</v>
      </c>
      <c r="I2036" s="2">
        <v>3.8270000000000004</v>
      </c>
      <c r="J2036" s="2">
        <v>80.367000000000004</v>
      </c>
      <c r="K2036" s="12">
        <v>43526</v>
      </c>
      <c r="L2036" s="5">
        <v>0.76250000000000007</v>
      </c>
      <c r="M2036" t="s">
        <v>32</v>
      </c>
      <c r="N2036" s="2">
        <v>76.540000000000006</v>
      </c>
      <c r="O2036" s="2">
        <v>3.827</v>
      </c>
      <c r="P2036" s="3">
        <v>5.8</v>
      </c>
      <c r="Q2036" s="4">
        <f>MONTH(Tabla1[[#This Row],[Fecha]])</f>
        <v>3</v>
      </c>
    </row>
    <row r="2037" spans="1:17" x14ac:dyDescent="0.25">
      <c r="A2037" t="s">
        <v>2007</v>
      </c>
      <c r="B2037" t="s">
        <v>41</v>
      </c>
      <c r="C2037" t="s">
        <v>42</v>
      </c>
      <c r="D2037" t="s">
        <v>26</v>
      </c>
      <c r="E2037" t="s">
        <v>20</v>
      </c>
      <c r="F2037" t="s">
        <v>45</v>
      </c>
      <c r="G2037" s="2">
        <v>25.56</v>
      </c>
      <c r="H2037" s="4">
        <v>7</v>
      </c>
      <c r="I2037" s="2">
        <v>8.9459999999999997</v>
      </c>
      <c r="J2037" s="2">
        <v>187.86600000000001</v>
      </c>
      <c r="K2037" s="12">
        <v>43498</v>
      </c>
      <c r="L2037" s="5">
        <v>0.86249999999999993</v>
      </c>
      <c r="M2037" t="s">
        <v>28</v>
      </c>
      <c r="N2037" s="2">
        <v>178.92</v>
      </c>
      <c r="O2037" s="2">
        <v>8.9459999999999997</v>
      </c>
      <c r="P2037" s="3">
        <v>7.1</v>
      </c>
      <c r="Q2037" s="4">
        <f>MONTH(Tabla1[[#This Row],[Fecha]])</f>
        <v>2</v>
      </c>
    </row>
    <row r="2038" spans="1:17" x14ac:dyDescent="0.25">
      <c r="A2038" t="s">
        <v>2008</v>
      </c>
      <c r="B2038" t="s">
        <v>41</v>
      </c>
      <c r="C2038" t="s">
        <v>42</v>
      </c>
      <c r="D2038" t="s">
        <v>19</v>
      </c>
      <c r="E2038" t="s">
        <v>20</v>
      </c>
      <c r="F2038" t="s">
        <v>43</v>
      </c>
      <c r="G2038" s="2">
        <v>29.15</v>
      </c>
      <c r="H2038" s="4">
        <v>3</v>
      </c>
      <c r="I2038" s="2">
        <v>4.3724999999999996</v>
      </c>
      <c r="J2038" s="2">
        <v>91.822500000000005</v>
      </c>
      <c r="K2038" s="12">
        <v>43551</v>
      </c>
      <c r="L2038" s="5">
        <v>0.8534722222222223</v>
      </c>
      <c r="M2038" t="s">
        <v>32</v>
      </c>
      <c r="N2038" s="2">
        <v>87.45</v>
      </c>
      <c r="O2038" s="2">
        <v>4.3724999999999996</v>
      </c>
      <c r="P2038" s="3">
        <v>7.3</v>
      </c>
      <c r="Q2038" s="4">
        <f>MONTH(Tabla1[[#This Row],[Fecha]])</f>
        <v>3</v>
      </c>
    </row>
    <row r="2039" spans="1:17" x14ac:dyDescent="0.25">
      <c r="A2039" t="s">
        <v>2009</v>
      </c>
      <c r="B2039" t="s">
        <v>17</v>
      </c>
      <c r="C2039" t="s">
        <v>18</v>
      </c>
      <c r="D2039" t="s">
        <v>19</v>
      </c>
      <c r="E2039" t="s">
        <v>20</v>
      </c>
      <c r="F2039" t="s">
        <v>43</v>
      </c>
      <c r="G2039" s="2">
        <v>44.59</v>
      </c>
      <c r="H2039" s="4">
        <v>5</v>
      </c>
      <c r="I2039" s="2">
        <v>11.147500000000001</v>
      </c>
      <c r="J2039" s="2">
        <v>234.0975</v>
      </c>
      <c r="K2039" s="12">
        <v>43506</v>
      </c>
      <c r="L2039" s="5">
        <v>0.63194444444444442</v>
      </c>
      <c r="M2039" t="s">
        <v>28</v>
      </c>
      <c r="N2039" s="2">
        <v>222.95</v>
      </c>
      <c r="O2039" s="2">
        <v>11.147500000000001</v>
      </c>
      <c r="P2039" s="3">
        <v>8.5</v>
      </c>
      <c r="Q2039" s="4">
        <f>MONTH(Tabla1[[#This Row],[Fecha]])</f>
        <v>2</v>
      </c>
    </row>
    <row r="2040" spans="1:17" x14ac:dyDescent="0.25">
      <c r="A2040" t="s">
        <v>2010</v>
      </c>
      <c r="B2040" t="s">
        <v>17</v>
      </c>
      <c r="C2040" t="s">
        <v>18</v>
      </c>
      <c r="D2040" t="s">
        <v>26</v>
      </c>
      <c r="E2040" t="s">
        <v>20</v>
      </c>
      <c r="F2040" t="s">
        <v>27</v>
      </c>
      <c r="G2040" s="2">
        <v>26.31</v>
      </c>
      <c r="H2040" s="4">
        <v>5</v>
      </c>
      <c r="I2040" s="2">
        <v>6.5774999999999997</v>
      </c>
      <c r="J2040" s="2">
        <v>138.1275</v>
      </c>
      <c r="K2040" s="12">
        <v>43483</v>
      </c>
      <c r="L2040" s="5">
        <v>0.87430555555555556</v>
      </c>
      <c r="M2040" t="s">
        <v>32</v>
      </c>
      <c r="N2040" s="2">
        <v>131.55000000000001</v>
      </c>
      <c r="O2040" s="2">
        <v>6.5774999999999997</v>
      </c>
      <c r="P2040" s="3">
        <v>8.8000000000000007</v>
      </c>
      <c r="Q2040" s="4">
        <f>MONTH(Tabla1[[#This Row],[Fecha]])</f>
        <v>1</v>
      </c>
    </row>
    <row r="2041" spans="1:17" x14ac:dyDescent="0.25">
      <c r="A2041" t="s">
        <v>2011</v>
      </c>
      <c r="B2041" t="s">
        <v>24</v>
      </c>
      <c r="C2041" t="s">
        <v>25</v>
      </c>
      <c r="D2041" t="s">
        <v>26</v>
      </c>
      <c r="E2041" t="s">
        <v>30</v>
      </c>
      <c r="F2041" t="s">
        <v>27</v>
      </c>
      <c r="G2041" s="2">
        <v>27.85</v>
      </c>
      <c r="H2041" s="4">
        <v>7</v>
      </c>
      <c r="I2041" s="2">
        <v>9.7475000000000023</v>
      </c>
      <c r="J2041" s="2">
        <v>204.69749999999999</v>
      </c>
      <c r="K2041" s="12">
        <v>43538</v>
      </c>
      <c r="L2041" s="5">
        <v>0.72222222222222221</v>
      </c>
      <c r="M2041" t="s">
        <v>22</v>
      </c>
      <c r="N2041" s="2">
        <v>194.95</v>
      </c>
      <c r="O2041" s="2">
        <v>9.7475000000000005</v>
      </c>
      <c r="P2041" s="3">
        <v>6</v>
      </c>
      <c r="Q2041" s="4">
        <f>MONTH(Tabla1[[#This Row],[Fecha]])</f>
        <v>3</v>
      </c>
    </row>
    <row r="2042" spans="1:17" x14ac:dyDescent="0.25">
      <c r="A2042" t="s">
        <v>2012</v>
      </c>
      <c r="B2042" t="s">
        <v>41</v>
      </c>
      <c r="C2042" t="s">
        <v>42</v>
      </c>
      <c r="D2042" t="s">
        <v>26</v>
      </c>
      <c r="E2042" t="s">
        <v>30</v>
      </c>
      <c r="F2042" t="s">
        <v>43</v>
      </c>
      <c r="G2042" s="2">
        <v>18.22</v>
      </c>
      <c r="H2042" s="4">
        <v>7</v>
      </c>
      <c r="I2042" s="2">
        <v>6.3769999999999998</v>
      </c>
      <c r="J2042" s="2">
        <v>133.917</v>
      </c>
      <c r="K2042" s="12">
        <v>43534</v>
      </c>
      <c r="L2042" s="5">
        <v>0.58611111111111114</v>
      </c>
      <c r="M2042" t="s">
        <v>32</v>
      </c>
      <c r="N2042" s="2">
        <v>127.54</v>
      </c>
      <c r="O2042" s="2">
        <v>6.3769999999999998</v>
      </c>
      <c r="P2042" s="3">
        <v>6.6</v>
      </c>
      <c r="Q2042" s="4">
        <f>MONTH(Tabla1[[#This Row],[Fecha]])</f>
        <v>3</v>
      </c>
    </row>
    <row r="2043" spans="1:17" x14ac:dyDescent="0.25">
      <c r="A2043" t="s">
        <v>2013</v>
      </c>
      <c r="B2043" t="s">
        <v>24</v>
      </c>
      <c r="C2043" t="s">
        <v>25</v>
      </c>
      <c r="D2043" t="s">
        <v>19</v>
      </c>
      <c r="E2043" t="s">
        <v>30</v>
      </c>
      <c r="F2043" t="s">
        <v>45</v>
      </c>
      <c r="G2043" s="2">
        <v>15.43</v>
      </c>
      <c r="H2043" s="4">
        <v>1</v>
      </c>
      <c r="I2043" s="2">
        <v>0.77150000000000007</v>
      </c>
      <c r="J2043" s="2">
        <v>16.201499999999999</v>
      </c>
      <c r="K2043" s="12">
        <v>43490</v>
      </c>
      <c r="L2043" s="5">
        <v>0.65694444444444444</v>
      </c>
      <c r="M2043" t="s">
        <v>32</v>
      </c>
      <c r="N2043" s="2">
        <v>15.43</v>
      </c>
      <c r="O2043" s="2">
        <v>0.77149999999999996</v>
      </c>
      <c r="P2043" s="3">
        <v>6.1</v>
      </c>
      <c r="Q2043" s="4">
        <f>MONTH(Tabla1[[#This Row],[Fecha]])</f>
        <v>1</v>
      </c>
    </row>
    <row r="2044" spans="1:17" x14ac:dyDescent="0.25">
      <c r="A2044" t="s">
        <v>2014</v>
      </c>
      <c r="B2044" t="s">
        <v>17</v>
      </c>
      <c r="C2044" t="s">
        <v>18</v>
      </c>
      <c r="D2044" t="s">
        <v>19</v>
      </c>
      <c r="E2044" t="s">
        <v>20</v>
      </c>
      <c r="F2044" t="s">
        <v>35</v>
      </c>
      <c r="G2044" s="2">
        <v>22.01</v>
      </c>
      <c r="H2044" s="4">
        <v>4</v>
      </c>
      <c r="I2044" s="2">
        <v>4.4020000000000001</v>
      </c>
      <c r="J2044" s="2">
        <v>92.441999999999993</v>
      </c>
      <c r="K2044" s="12">
        <v>43494</v>
      </c>
      <c r="L2044" s="5">
        <v>0.76041666666666663</v>
      </c>
      <c r="M2044" t="s">
        <v>32</v>
      </c>
      <c r="N2044" s="2">
        <v>88.04</v>
      </c>
      <c r="O2044" s="2">
        <v>4.4020000000000001</v>
      </c>
      <c r="P2044" s="3">
        <v>6.6</v>
      </c>
      <c r="Q2044" s="4">
        <f>MONTH(Tabla1[[#This Row],[Fecha]])</f>
        <v>1</v>
      </c>
    </row>
    <row r="2045" spans="1:17" x14ac:dyDescent="0.25">
      <c r="A2045" t="s">
        <v>2015</v>
      </c>
      <c r="B2045" t="s">
        <v>24</v>
      </c>
      <c r="C2045" t="s">
        <v>25</v>
      </c>
      <c r="D2045" t="s">
        <v>19</v>
      </c>
      <c r="E2045" t="s">
        <v>30</v>
      </c>
      <c r="F2045" t="s">
        <v>21</v>
      </c>
      <c r="G2045" s="2">
        <v>60.47</v>
      </c>
      <c r="H2045" s="4">
        <v>3</v>
      </c>
      <c r="I2045" s="2">
        <v>9.0705000000000009</v>
      </c>
      <c r="J2045" s="2">
        <v>190.48050000000001</v>
      </c>
      <c r="K2045" s="12">
        <v>43479</v>
      </c>
      <c r="L2045" s="5">
        <v>0.4548611111111111</v>
      </c>
      <c r="M2045" t="s">
        <v>32</v>
      </c>
      <c r="N2045" s="2">
        <v>181.41</v>
      </c>
      <c r="O2045" s="2">
        <v>9.0704999999999991</v>
      </c>
      <c r="P2045" s="3">
        <v>5.6</v>
      </c>
      <c r="Q2045" s="4">
        <f>MONTH(Tabla1[[#This Row],[Fecha]])</f>
        <v>1</v>
      </c>
    </row>
    <row r="2046" spans="1:17" x14ac:dyDescent="0.25">
      <c r="A2046" t="s">
        <v>2016</v>
      </c>
      <c r="B2046" t="s">
        <v>17</v>
      </c>
      <c r="C2046" t="s">
        <v>18</v>
      </c>
      <c r="D2046" t="s">
        <v>26</v>
      </c>
      <c r="E2046" t="s">
        <v>30</v>
      </c>
      <c r="F2046" t="s">
        <v>45</v>
      </c>
      <c r="G2046" s="2">
        <v>83.24</v>
      </c>
      <c r="H2046" s="4">
        <v>9</v>
      </c>
      <c r="I2046" s="2">
        <v>37.457999999999998</v>
      </c>
      <c r="J2046" s="2">
        <v>786.61800000000005</v>
      </c>
      <c r="K2046" s="12">
        <v>43494</v>
      </c>
      <c r="L2046" s="5">
        <v>0.49722222222222223</v>
      </c>
      <c r="M2046" t="s">
        <v>32</v>
      </c>
      <c r="N2046" s="2">
        <v>749.16</v>
      </c>
      <c r="O2046" s="2">
        <v>37.457999999999998</v>
      </c>
      <c r="P2046" s="3">
        <v>7.4</v>
      </c>
      <c r="Q2046" s="4">
        <f>MONTH(Tabla1[[#This Row],[Fecha]])</f>
        <v>1</v>
      </c>
    </row>
    <row r="2047" spans="1:17" x14ac:dyDescent="0.25">
      <c r="A2047" t="s">
        <v>2017</v>
      </c>
      <c r="B2047" t="s">
        <v>24</v>
      </c>
      <c r="C2047" t="s">
        <v>25</v>
      </c>
      <c r="D2047" t="s">
        <v>19</v>
      </c>
      <c r="E2047" t="s">
        <v>30</v>
      </c>
      <c r="F2047" t="s">
        <v>35</v>
      </c>
      <c r="G2047" s="2">
        <v>80.930000000000007</v>
      </c>
      <c r="H2047" s="4">
        <v>1</v>
      </c>
      <c r="I2047" s="2">
        <v>4.0465000000000009</v>
      </c>
      <c r="J2047" s="2">
        <v>84.976500000000001</v>
      </c>
      <c r="K2047" s="12">
        <v>43484</v>
      </c>
      <c r="L2047" s="5">
        <v>0.67222222222222217</v>
      </c>
      <c r="M2047" t="s">
        <v>32</v>
      </c>
      <c r="N2047" s="2">
        <v>80.930000000000007</v>
      </c>
      <c r="O2047" s="2">
        <v>4.0465</v>
      </c>
      <c r="P2047" s="3">
        <v>9</v>
      </c>
      <c r="Q2047" s="4">
        <f>MONTH(Tabla1[[#This Row],[Fecha]])</f>
        <v>1</v>
      </c>
    </row>
    <row r="2048" spans="1:17" x14ac:dyDescent="0.25">
      <c r="A2048" t="s">
        <v>2018</v>
      </c>
      <c r="B2048" t="s">
        <v>41</v>
      </c>
      <c r="C2048" t="s">
        <v>42</v>
      </c>
      <c r="D2048" t="s">
        <v>19</v>
      </c>
      <c r="E2048" t="s">
        <v>20</v>
      </c>
      <c r="F2048" t="s">
        <v>43</v>
      </c>
      <c r="G2048" s="2">
        <v>89.14</v>
      </c>
      <c r="H2048" s="4">
        <v>4</v>
      </c>
      <c r="I2048" s="2">
        <v>17.827999999999999</v>
      </c>
      <c r="J2048" s="2">
        <v>374.38799999999998</v>
      </c>
      <c r="K2048" s="12">
        <v>43472</v>
      </c>
      <c r="L2048" s="5">
        <v>0.51388888888888895</v>
      </c>
      <c r="M2048" t="s">
        <v>32</v>
      </c>
      <c r="N2048" s="2">
        <v>356.56</v>
      </c>
      <c r="O2048" s="2">
        <v>17.827999999999999</v>
      </c>
      <c r="P2048" s="3">
        <v>7.8</v>
      </c>
      <c r="Q2048" s="4">
        <f>MONTH(Tabla1[[#This Row],[Fecha]])</f>
        <v>1</v>
      </c>
    </row>
    <row r="2049" spans="1:17" x14ac:dyDescent="0.25">
      <c r="A2049" t="s">
        <v>2019</v>
      </c>
      <c r="B2049" t="s">
        <v>17</v>
      </c>
      <c r="C2049" t="s">
        <v>18</v>
      </c>
      <c r="D2049" t="s">
        <v>19</v>
      </c>
      <c r="E2049" t="s">
        <v>30</v>
      </c>
      <c r="F2049" t="s">
        <v>31</v>
      </c>
      <c r="G2049" s="2">
        <v>72.78</v>
      </c>
      <c r="H2049" s="4">
        <v>10</v>
      </c>
      <c r="I2049" s="2">
        <v>36.39</v>
      </c>
      <c r="J2049" s="2">
        <v>764.19</v>
      </c>
      <c r="K2049" s="12">
        <v>43499</v>
      </c>
      <c r="L2049" s="5">
        <v>0.72499999999999998</v>
      </c>
      <c r="M2049" t="s">
        <v>28</v>
      </c>
      <c r="N2049" s="2">
        <v>727.8</v>
      </c>
      <c r="O2049" s="2">
        <v>36.39</v>
      </c>
      <c r="P2049" s="3">
        <v>7.3</v>
      </c>
      <c r="Q2049" s="4">
        <f>MONTH(Tabla1[[#This Row],[Fecha]])</f>
        <v>2</v>
      </c>
    </row>
    <row r="2050" spans="1:17" x14ac:dyDescent="0.25">
      <c r="A2050" t="s">
        <v>2020</v>
      </c>
      <c r="B2050" t="s">
        <v>41</v>
      </c>
      <c r="C2050" t="s">
        <v>42</v>
      </c>
      <c r="D2050" t="s">
        <v>19</v>
      </c>
      <c r="E2050" t="s">
        <v>20</v>
      </c>
      <c r="F2050" t="s">
        <v>21</v>
      </c>
      <c r="G2050" s="2">
        <v>76.900000000000006</v>
      </c>
      <c r="H2050" s="4">
        <v>7</v>
      </c>
      <c r="I2050" s="2">
        <v>26.915000000000006</v>
      </c>
      <c r="J2050" s="2">
        <v>565.21500000000003</v>
      </c>
      <c r="K2050" s="12">
        <v>43511</v>
      </c>
      <c r="L2050" s="5">
        <v>0.84791666666666676</v>
      </c>
      <c r="M2050" t="s">
        <v>28</v>
      </c>
      <c r="N2050" s="2">
        <v>538.29999999999995</v>
      </c>
      <c r="O2050" s="2">
        <v>26.914999999999999</v>
      </c>
      <c r="P2050" s="3">
        <v>7.7</v>
      </c>
      <c r="Q2050" s="4">
        <f>MONTH(Tabla1[[#This Row],[Fecha]])</f>
        <v>2</v>
      </c>
    </row>
    <row r="2051" spans="1:17" x14ac:dyDescent="0.25">
      <c r="A2051" t="s">
        <v>2021</v>
      </c>
      <c r="B2051" t="s">
        <v>41</v>
      </c>
      <c r="C2051" t="s">
        <v>42</v>
      </c>
      <c r="D2051" t="s">
        <v>19</v>
      </c>
      <c r="E2051" t="s">
        <v>30</v>
      </c>
      <c r="F2051" t="s">
        <v>31</v>
      </c>
      <c r="G2051" s="2">
        <v>17.77</v>
      </c>
      <c r="H2051" s="4">
        <v>5</v>
      </c>
      <c r="I2051" s="2">
        <v>4.4424999999999999</v>
      </c>
      <c r="J2051" s="2">
        <v>93.292500000000004</v>
      </c>
      <c r="K2051" s="12">
        <v>43511</v>
      </c>
      <c r="L2051" s="5">
        <v>0.52916666666666667</v>
      </c>
      <c r="M2051" t="s">
        <v>32</v>
      </c>
      <c r="N2051" s="2">
        <v>88.85</v>
      </c>
      <c r="O2051" s="2">
        <v>4.4424999999999999</v>
      </c>
      <c r="P2051" s="3">
        <v>5.4</v>
      </c>
      <c r="Q2051" s="4">
        <f>MONTH(Tabla1[[#This Row],[Fecha]])</f>
        <v>2</v>
      </c>
    </row>
    <row r="2052" spans="1:17" x14ac:dyDescent="0.25">
      <c r="A2052" t="s">
        <v>2022</v>
      </c>
      <c r="B2052" t="s">
        <v>17</v>
      </c>
      <c r="C2052" t="s">
        <v>18</v>
      </c>
      <c r="D2052" t="s">
        <v>26</v>
      </c>
      <c r="E2052" t="s">
        <v>30</v>
      </c>
      <c r="F2052" t="s">
        <v>43</v>
      </c>
      <c r="G2052" s="2">
        <v>51.28</v>
      </c>
      <c r="H2052" s="4">
        <v>6</v>
      </c>
      <c r="I2052" s="2">
        <v>15.384</v>
      </c>
      <c r="J2052" s="2">
        <v>323.06400000000002</v>
      </c>
      <c r="K2052" s="12">
        <v>43484</v>
      </c>
      <c r="L2052" s="5">
        <v>0.68819444444444444</v>
      </c>
      <c r="M2052" t="s">
        <v>28</v>
      </c>
      <c r="N2052" s="2">
        <v>307.68</v>
      </c>
      <c r="O2052" s="2">
        <v>15.384</v>
      </c>
      <c r="P2052" s="3">
        <v>6.5</v>
      </c>
      <c r="Q2052" s="4">
        <f>MONTH(Tabla1[[#This Row],[Fecha]])</f>
        <v>1</v>
      </c>
    </row>
    <row r="2053" spans="1:17" x14ac:dyDescent="0.25">
      <c r="A2053" t="s">
        <v>1948</v>
      </c>
      <c r="B2053" t="s">
        <v>41</v>
      </c>
      <c r="C2053" t="s">
        <v>42</v>
      </c>
      <c r="D2053" t="s">
        <v>26</v>
      </c>
      <c r="E2053" t="s">
        <v>30</v>
      </c>
      <c r="F2053" t="s">
        <v>35</v>
      </c>
      <c r="G2053" s="2">
        <v>63.06</v>
      </c>
      <c r="H2053" s="4">
        <v>3</v>
      </c>
      <c r="I2053" s="2">
        <v>9.4590000000000014</v>
      </c>
      <c r="J2053" s="2">
        <v>198.63900000000001</v>
      </c>
      <c r="K2053" s="12">
        <v>43484</v>
      </c>
      <c r="L2053" s="5">
        <v>0.66527777777777775</v>
      </c>
      <c r="M2053" t="s">
        <v>22</v>
      </c>
      <c r="N2053" s="2">
        <v>189.18</v>
      </c>
      <c r="O2053" s="2">
        <v>9.4589999999999996</v>
      </c>
      <c r="P2053" s="3">
        <v>7</v>
      </c>
      <c r="Q2053" s="4">
        <f>MONTH(Tabla1[[#This Row],[Fecha]])</f>
        <v>1</v>
      </c>
    </row>
    <row r="2054" spans="1:17" x14ac:dyDescent="0.25">
      <c r="A2054" t="s">
        <v>2023</v>
      </c>
      <c r="B2054" t="s">
        <v>24</v>
      </c>
      <c r="C2054" t="s">
        <v>25</v>
      </c>
      <c r="D2054" t="s">
        <v>26</v>
      </c>
      <c r="E2054" t="s">
        <v>20</v>
      </c>
      <c r="F2054" t="s">
        <v>31</v>
      </c>
      <c r="G2054" s="2">
        <v>70.11</v>
      </c>
      <c r="H2054" s="4">
        <v>6</v>
      </c>
      <c r="I2054" s="2">
        <v>21.033000000000001</v>
      </c>
      <c r="J2054" s="2">
        <v>441.69299999999998</v>
      </c>
      <c r="K2054" s="12">
        <v>43538</v>
      </c>
      <c r="L2054" s="5">
        <v>0.74583333333333324</v>
      </c>
      <c r="M2054" t="s">
        <v>22</v>
      </c>
      <c r="N2054" s="2">
        <v>420.66</v>
      </c>
      <c r="O2054" s="2">
        <v>21.033000000000001</v>
      </c>
      <c r="P2054" s="3">
        <v>5.2</v>
      </c>
      <c r="Q2054" s="4">
        <f>MONTH(Tabla1[[#This Row],[Fecha]])</f>
        <v>3</v>
      </c>
    </row>
    <row r="2055" spans="1:17" x14ac:dyDescent="0.25">
      <c r="A2055" t="s">
        <v>2024</v>
      </c>
      <c r="B2055" t="s">
        <v>24</v>
      </c>
      <c r="C2055" t="s">
        <v>25</v>
      </c>
      <c r="D2055" t="s">
        <v>26</v>
      </c>
      <c r="E2055" t="s">
        <v>20</v>
      </c>
      <c r="F2055" t="s">
        <v>45</v>
      </c>
      <c r="G2055" s="2">
        <v>36.85</v>
      </c>
      <c r="H2055" s="4">
        <v>5</v>
      </c>
      <c r="I2055" s="2">
        <v>9.2125000000000004</v>
      </c>
      <c r="J2055" s="2">
        <v>193.46250000000001</v>
      </c>
      <c r="K2055" s="12">
        <v>43491</v>
      </c>
      <c r="L2055" s="5">
        <v>0.78680555555555554</v>
      </c>
      <c r="M2055" t="s">
        <v>28</v>
      </c>
      <c r="N2055" s="2">
        <v>184.25</v>
      </c>
      <c r="O2055" s="2">
        <v>9.2125000000000004</v>
      </c>
      <c r="P2055" s="3">
        <v>9.1999999999999993</v>
      </c>
      <c r="Q2055" s="4">
        <f>MONTH(Tabla1[[#This Row],[Fecha]])</f>
        <v>1</v>
      </c>
    </row>
    <row r="2056" spans="1:17" x14ac:dyDescent="0.25">
      <c r="A2056" t="s">
        <v>2025</v>
      </c>
      <c r="B2056" t="s">
        <v>24</v>
      </c>
      <c r="C2056" t="s">
        <v>25</v>
      </c>
      <c r="D2056" t="s">
        <v>26</v>
      </c>
      <c r="E2056" t="s">
        <v>20</v>
      </c>
      <c r="F2056" t="s">
        <v>31</v>
      </c>
      <c r="G2056" s="2">
        <v>15.8</v>
      </c>
      <c r="H2056" s="4">
        <v>10</v>
      </c>
      <c r="I2056" s="2">
        <v>7.9</v>
      </c>
      <c r="J2056" s="2">
        <v>165.9</v>
      </c>
      <c r="K2056" s="12">
        <v>43474</v>
      </c>
      <c r="L2056" s="5">
        <v>0.50486111111111109</v>
      </c>
      <c r="M2056" t="s">
        <v>28</v>
      </c>
      <c r="N2056" s="2">
        <v>158</v>
      </c>
      <c r="O2056" s="2">
        <v>7.9</v>
      </c>
      <c r="P2056" s="3">
        <v>7.8</v>
      </c>
      <c r="Q2056" s="4">
        <f>MONTH(Tabla1[[#This Row],[Fecha]])</f>
        <v>1</v>
      </c>
    </row>
    <row r="2057" spans="1:17" x14ac:dyDescent="0.25">
      <c r="A2057" t="s">
        <v>2026</v>
      </c>
      <c r="B2057" t="s">
        <v>17</v>
      </c>
      <c r="C2057" t="s">
        <v>18</v>
      </c>
      <c r="D2057" t="s">
        <v>19</v>
      </c>
      <c r="E2057" t="s">
        <v>30</v>
      </c>
      <c r="F2057" t="s">
        <v>21</v>
      </c>
      <c r="G2057" s="2">
        <v>15.87</v>
      </c>
      <c r="H2057" s="4">
        <v>10</v>
      </c>
      <c r="I2057" s="2">
        <v>7.9349999999999996</v>
      </c>
      <c r="J2057" s="2">
        <v>166.63499999999999</v>
      </c>
      <c r="K2057" s="12">
        <v>43537</v>
      </c>
      <c r="L2057" s="5">
        <v>0.69444444444444453</v>
      </c>
      <c r="M2057" t="s">
        <v>28</v>
      </c>
      <c r="N2057" s="2">
        <v>158.69999999999999</v>
      </c>
      <c r="O2057" s="2">
        <v>7.9349999999999996</v>
      </c>
      <c r="P2057" s="3">
        <v>5.8</v>
      </c>
      <c r="Q2057" s="4">
        <f>MONTH(Tabla1[[#This Row],[Fecha]])</f>
        <v>3</v>
      </c>
    </row>
    <row r="2058" spans="1:17" x14ac:dyDescent="0.25">
      <c r="A2058" t="s">
        <v>2027</v>
      </c>
      <c r="B2058" t="s">
        <v>17</v>
      </c>
      <c r="C2058" t="s">
        <v>18</v>
      </c>
      <c r="D2058" t="s">
        <v>26</v>
      </c>
      <c r="E2058" t="s">
        <v>30</v>
      </c>
      <c r="F2058" t="s">
        <v>35</v>
      </c>
      <c r="G2058" s="2">
        <v>44.65</v>
      </c>
      <c r="H2058" s="4">
        <v>3</v>
      </c>
      <c r="I2058" s="2">
        <v>6.6974999999999998</v>
      </c>
      <c r="J2058" s="2">
        <v>140.64750000000001</v>
      </c>
      <c r="K2058" s="12">
        <v>43510</v>
      </c>
      <c r="L2058" s="5">
        <v>0.62777777777777777</v>
      </c>
      <c r="M2058" t="s">
        <v>28</v>
      </c>
      <c r="N2058" s="2">
        <v>133.94999999999999</v>
      </c>
      <c r="O2058" s="2">
        <v>6.6974999999999998</v>
      </c>
      <c r="P2058" s="3">
        <v>6.2</v>
      </c>
      <c r="Q2058" s="4">
        <f>MONTH(Tabla1[[#This Row],[Fecha]])</f>
        <v>2</v>
      </c>
    </row>
    <row r="2059" spans="1:17" x14ac:dyDescent="0.25">
      <c r="A2059" t="s">
        <v>2028</v>
      </c>
      <c r="B2059" t="s">
        <v>17</v>
      </c>
      <c r="C2059" t="s">
        <v>18</v>
      </c>
      <c r="D2059" t="s">
        <v>19</v>
      </c>
      <c r="E2059" t="s">
        <v>20</v>
      </c>
      <c r="F2059" t="s">
        <v>31</v>
      </c>
      <c r="G2059" s="2">
        <v>94.88</v>
      </c>
      <c r="H2059" s="4">
        <v>7</v>
      </c>
      <c r="I2059" s="2">
        <v>33.207999999999998</v>
      </c>
      <c r="J2059" s="2">
        <v>697.36800000000005</v>
      </c>
      <c r="K2059" s="12">
        <v>43499</v>
      </c>
      <c r="L2059" s="5">
        <v>0.60972222222222217</v>
      </c>
      <c r="M2059" t="s">
        <v>28</v>
      </c>
      <c r="N2059" s="2">
        <v>664.16</v>
      </c>
      <c r="O2059" s="2">
        <v>33.207999999999998</v>
      </c>
      <c r="P2059" s="3">
        <v>4.2</v>
      </c>
      <c r="Q2059" s="4">
        <f>MONTH(Tabla1[[#This Row],[Fecha]])</f>
        <v>2</v>
      </c>
    </row>
    <row r="2060" spans="1:17" x14ac:dyDescent="0.25">
      <c r="A2060" t="s">
        <v>2029</v>
      </c>
      <c r="B2060" t="s">
        <v>24</v>
      </c>
      <c r="C2060" t="s">
        <v>25</v>
      </c>
      <c r="D2060" t="s">
        <v>26</v>
      </c>
      <c r="E2060" t="s">
        <v>30</v>
      </c>
      <c r="F2060" t="s">
        <v>45</v>
      </c>
      <c r="G2060" s="2">
        <v>12.78</v>
      </c>
      <c r="H2060" s="4">
        <v>1</v>
      </c>
      <c r="I2060" s="2">
        <v>0.63900000000000001</v>
      </c>
      <c r="J2060" s="2">
        <v>13.419</v>
      </c>
      <c r="K2060" s="12">
        <v>43473</v>
      </c>
      <c r="L2060" s="5">
        <v>0.59097222222222223</v>
      </c>
      <c r="M2060" t="s">
        <v>22</v>
      </c>
      <c r="N2060" s="2">
        <v>12.78</v>
      </c>
      <c r="O2060" s="2">
        <v>0.63900000000000001</v>
      </c>
      <c r="P2060" s="3">
        <v>9.5</v>
      </c>
      <c r="Q2060" s="4">
        <f>MONTH(Tabla1[[#This Row],[Fecha]])</f>
        <v>1</v>
      </c>
    </row>
    <row r="2061" spans="1:17" x14ac:dyDescent="0.25">
      <c r="A2061" t="s">
        <v>2030</v>
      </c>
      <c r="B2061" t="s">
        <v>24</v>
      </c>
      <c r="C2061" t="s">
        <v>25</v>
      </c>
      <c r="D2061" t="s">
        <v>26</v>
      </c>
      <c r="E2061" t="s">
        <v>20</v>
      </c>
      <c r="F2061" t="s">
        <v>43</v>
      </c>
      <c r="G2061" s="2">
        <v>43.18</v>
      </c>
      <c r="H2061" s="4">
        <v>8</v>
      </c>
      <c r="I2061" s="2">
        <v>17.272000000000002</v>
      </c>
      <c r="J2061" s="2">
        <v>362.71199999999999</v>
      </c>
      <c r="K2061" s="12">
        <v>43484</v>
      </c>
      <c r="L2061" s="5">
        <v>0.81874999999999998</v>
      </c>
      <c r="M2061" t="s">
        <v>32</v>
      </c>
      <c r="N2061" s="2">
        <v>345.44</v>
      </c>
      <c r="O2061" s="2">
        <v>17.271999999999998</v>
      </c>
      <c r="P2061" s="3">
        <v>8.3000000000000007</v>
      </c>
      <c r="Q2061" s="4">
        <f>MONTH(Tabla1[[#This Row],[Fecha]])</f>
        <v>1</v>
      </c>
    </row>
    <row r="2062" spans="1:17" x14ac:dyDescent="0.25">
      <c r="A2062" t="s">
        <v>2031</v>
      </c>
      <c r="B2062" t="s">
        <v>24</v>
      </c>
      <c r="C2062" t="s">
        <v>25</v>
      </c>
      <c r="D2062" t="s">
        <v>26</v>
      </c>
      <c r="E2062" t="s">
        <v>20</v>
      </c>
      <c r="F2062" t="s">
        <v>27</v>
      </c>
      <c r="G2062" s="2">
        <v>41.65</v>
      </c>
      <c r="H2062" s="4">
        <v>10</v>
      </c>
      <c r="I2062" s="2">
        <v>20.825000000000003</v>
      </c>
      <c r="J2062" s="2">
        <v>437.32499999999999</v>
      </c>
      <c r="K2062" s="12">
        <v>43478</v>
      </c>
      <c r="L2062" s="5">
        <v>0.71111111111111114</v>
      </c>
      <c r="M2062" t="s">
        <v>32</v>
      </c>
      <c r="N2062" s="2">
        <v>416.5</v>
      </c>
      <c r="O2062" s="2">
        <v>20.824999999999999</v>
      </c>
      <c r="P2062" s="3">
        <v>5.4</v>
      </c>
      <c r="Q2062" s="4">
        <f>MONTH(Tabla1[[#This Row],[Fecha]])</f>
        <v>1</v>
      </c>
    </row>
    <row r="2063" spans="1:17" x14ac:dyDescent="0.25">
      <c r="A2063" t="s">
        <v>2032</v>
      </c>
      <c r="B2063" t="s">
        <v>24</v>
      </c>
      <c r="C2063" t="s">
        <v>25</v>
      </c>
      <c r="D2063" t="s">
        <v>19</v>
      </c>
      <c r="E2063" t="s">
        <v>20</v>
      </c>
      <c r="F2063" t="s">
        <v>43</v>
      </c>
      <c r="G2063" s="2">
        <v>74.89</v>
      </c>
      <c r="H2063" s="4">
        <v>4</v>
      </c>
      <c r="I2063" s="2">
        <v>14.978000000000002</v>
      </c>
      <c r="J2063" s="2">
        <v>314.53800000000001</v>
      </c>
      <c r="K2063" s="12">
        <v>43525</v>
      </c>
      <c r="L2063" s="5">
        <v>0.64722222222222225</v>
      </c>
      <c r="M2063" t="s">
        <v>22</v>
      </c>
      <c r="N2063" s="2">
        <v>299.56</v>
      </c>
      <c r="O2063" s="2">
        <v>14.978</v>
      </c>
      <c r="P2063" s="3">
        <v>4.2</v>
      </c>
      <c r="Q2063" s="4">
        <f>MONTH(Tabla1[[#This Row],[Fecha]])</f>
        <v>3</v>
      </c>
    </row>
    <row r="2064" spans="1:17" x14ac:dyDescent="0.25">
      <c r="A2064" t="s">
        <v>2033</v>
      </c>
      <c r="B2064" t="s">
        <v>41</v>
      </c>
      <c r="C2064" t="s">
        <v>42</v>
      </c>
      <c r="D2064" t="s">
        <v>26</v>
      </c>
      <c r="E2064" t="s">
        <v>20</v>
      </c>
      <c r="F2064" t="s">
        <v>27</v>
      </c>
      <c r="G2064" s="2">
        <v>74.709999999999994</v>
      </c>
      <c r="H2064" s="4">
        <v>6</v>
      </c>
      <c r="I2064" s="2">
        <v>22.413</v>
      </c>
      <c r="J2064" s="2">
        <v>470.673</v>
      </c>
      <c r="K2064" s="12">
        <v>43466</v>
      </c>
      <c r="L2064" s="5">
        <v>0.79652777777777783</v>
      </c>
      <c r="M2064" t="s">
        <v>28</v>
      </c>
      <c r="N2064" s="2">
        <v>448.26</v>
      </c>
      <c r="O2064" s="2">
        <v>22.413</v>
      </c>
      <c r="P2064" s="3">
        <v>6.7</v>
      </c>
      <c r="Q2064" s="4">
        <f>MONTH(Tabla1[[#This Row],[Fecha]])</f>
        <v>1</v>
      </c>
    </row>
    <row r="2065" spans="1:17" x14ac:dyDescent="0.25">
      <c r="A2065" t="s">
        <v>2034</v>
      </c>
      <c r="B2065" t="s">
        <v>41</v>
      </c>
      <c r="C2065" t="s">
        <v>42</v>
      </c>
      <c r="D2065" t="s">
        <v>26</v>
      </c>
      <c r="E2065" t="s">
        <v>20</v>
      </c>
      <c r="F2065" t="s">
        <v>27</v>
      </c>
      <c r="G2065" s="2">
        <v>25.45</v>
      </c>
      <c r="H2065" s="4">
        <v>1</v>
      </c>
      <c r="I2065" s="2">
        <v>1.2725</v>
      </c>
      <c r="J2065" s="2">
        <v>26.7225</v>
      </c>
      <c r="K2065" s="12">
        <v>43534</v>
      </c>
      <c r="L2065" s="5">
        <v>0.75694444444444453</v>
      </c>
      <c r="M2065" t="s">
        <v>32</v>
      </c>
      <c r="N2065" s="2">
        <v>25.45</v>
      </c>
      <c r="O2065" s="2">
        <v>1.2725</v>
      </c>
      <c r="P2065" s="3">
        <v>5.0999999999999996</v>
      </c>
      <c r="Q2065" s="4">
        <f>MONTH(Tabla1[[#This Row],[Fecha]])</f>
        <v>3</v>
      </c>
    </row>
    <row r="2066" spans="1:17" x14ac:dyDescent="0.25">
      <c r="A2066" t="s">
        <v>2035</v>
      </c>
      <c r="B2066" t="s">
        <v>41</v>
      </c>
      <c r="C2066" t="s">
        <v>42</v>
      </c>
      <c r="D2066" t="s">
        <v>26</v>
      </c>
      <c r="E2066" t="s">
        <v>30</v>
      </c>
      <c r="F2066" t="s">
        <v>43</v>
      </c>
      <c r="G2066" s="2">
        <v>18.22</v>
      </c>
      <c r="H2066" s="4">
        <v>7</v>
      </c>
      <c r="I2066" s="2">
        <v>6.3769999999999998</v>
      </c>
      <c r="J2066" s="2">
        <v>133.917</v>
      </c>
      <c r="K2066" s="12">
        <v>43534</v>
      </c>
      <c r="L2066" s="5">
        <v>0.58611111111111114</v>
      </c>
      <c r="M2066" t="s">
        <v>32</v>
      </c>
      <c r="N2066" s="2">
        <v>127.54</v>
      </c>
      <c r="O2066" s="2">
        <v>6.3769999999999998</v>
      </c>
      <c r="P2066" s="3">
        <v>6.6</v>
      </c>
      <c r="Q2066" s="4">
        <f>MONTH(Tabla1[[#This Row],[Fecha]])</f>
        <v>3</v>
      </c>
    </row>
    <row r="2067" spans="1:17" x14ac:dyDescent="0.25">
      <c r="A2067" t="s">
        <v>2036</v>
      </c>
      <c r="B2067" t="s">
        <v>24</v>
      </c>
      <c r="C2067" t="s">
        <v>25</v>
      </c>
      <c r="D2067" t="s">
        <v>19</v>
      </c>
      <c r="E2067" t="s">
        <v>20</v>
      </c>
      <c r="F2067" t="s">
        <v>43</v>
      </c>
      <c r="G2067" s="2">
        <v>99.42</v>
      </c>
      <c r="H2067" s="4">
        <v>4</v>
      </c>
      <c r="I2067" s="2">
        <v>19.884</v>
      </c>
      <c r="J2067" s="2">
        <v>417.56400000000002</v>
      </c>
      <c r="K2067" s="12">
        <v>43502</v>
      </c>
      <c r="L2067" s="5">
        <v>0.4458333333333333</v>
      </c>
      <c r="M2067" t="s">
        <v>22</v>
      </c>
      <c r="N2067" s="2">
        <v>397.68</v>
      </c>
      <c r="O2067" s="2">
        <v>19.884</v>
      </c>
      <c r="P2067" s="3">
        <v>7.5</v>
      </c>
      <c r="Q2067" s="4">
        <f>MONTH(Tabla1[[#This Row],[Fecha]])</f>
        <v>2</v>
      </c>
    </row>
    <row r="2068" spans="1:17" x14ac:dyDescent="0.25">
      <c r="A2068" t="s">
        <v>2037</v>
      </c>
      <c r="B2068" t="s">
        <v>41</v>
      </c>
      <c r="C2068" t="s">
        <v>42</v>
      </c>
      <c r="D2068" t="s">
        <v>19</v>
      </c>
      <c r="E2068" t="s">
        <v>20</v>
      </c>
      <c r="F2068" t="s">
        <v>21</v>
      </c>
      <c r="G2068" s="2">
        <v>55.97</v>
      </c>
      <c r="H2068" s="4">
        <v>7</v>
      </c>
      <c r="I2068" s="2">
        <v>19.589500000000001</v>
      </c>
      <c r="J2068" s="2">
        <v>411.37950000000001</v>
      </c>
      <c r="K2068" s="12">
        <v>43529</v>
      </c>
      <c r="L2068" s="5">
        <v>0.79583333333333339</v>
      </c>
      <c r="M2068" t="s">
        <v>22</v>
      </c>
      <c r="N2068" s="2">
        <v>391.79</v>
      </c>
      <c r="O2068" s="2">
        <v>19.589500000000001</v>
      </c>
      <c r="P2068" s="3">
        <v>8.9</v>
      </c>
      <c r="Q2068" s="4">
        <f>MONTH(Tabla1[[#This Row],[Fecha]])</f>
        <v>3</v>
      </c>
    </row>
    <row r="2069" spans="1:17" x14ac:dyDescent="0.25">
      <c r="A2069" t="s">
        <v>2038</v>
      </c>
      <c r="B2069" t="s">
        <v>41</v>
      </c>
      <c r="C2069" t="s">
        <v>42</v>
      </c>
      <c r="D2069" t="s">
        <v>19</v>
      </c>
      <c r="E2069" t="s">
        <v>20</v>
      </c>
      <c r="F2069" t="s">
        <v>43</v>
      </c>
      <c r="G2069" s="2">
        <v>54.36</v>
      </c>
      <c r="H2069" s="4">
        <v>10</v>
      </c>
      <c r="I2069" s="2">
        <v>27.180000000000003</v>
      </c>
      <c r="J2069" s="2">
        <v>570.78</v>
      </c>
      <c r="K2069" s="12">
        <v>43503</v>
      </c>
      <c r="L2069" s="5">
        <v>0.4777777777777778</v>
      </c>
      <c r="M2069" t="s">
        <v>32</v>
      </c>
      <c r="N2069" s="2">
        <v>543.6</v>
      </c>
      <c r="O2069" s="2">
        <v>27.18</v>
      </c>
      <c r="P2069" s="3">
        <v>6.1</v>
      </c>
      <c r="Q2069" s="4">
        <f>MONTH(Tabla1[[#This Row],[Fecha]])</f>
        <v>2</v>
      </c>
    </row>
    <row r="2070" spans="1:17" x14ac:dyDescent="0.25">
      <c r="A2070" t="s">
        <v>2039</v>
      </c>
      <c r="B2070" t="s">
        <v>24</v>
      </c>
      <c r="C2070" t="s">
        <v>25</v>
      </c>
      <c r="D2070" t="s">
        <v>19</v>
      </c>
      <c r="E2070" t="s">
        <v>30</v>
      </c>
      <c r="F2070" t="s">
        <v>45</v>
      </c>
      <c r="G2070" s="2">
        <v>48.71</v>
      </c>
      <c r="H2070" s="4">
        <v>1</v>
      </c>
      <c r="I2070" s="2">
        <v>2.4355000000000002</v>
      </c>
      <c r="J2070" s="2">
        <v>51.145499999999998</v>
      </c>
      <c r="K2070" s="12">
        <v>43550</v>
      </c>
      <c r="L2070" s="5">
        <v>0.80555555555555547</v>
      </c>
      <c r="M2070" t="s">
        <v>28</v>
      </c>
      <c r="N2070" s="2">
        <v>48.71</v>
      </c>
      <c r="O2070" s="2">
        <v>2.4355000000000002</v>
      </c>
      <c r="P2070" s="3">
        <v>4.0999999999999996</v>
      </c>
      <c r="Q2070" s="4">
        <f>MONTH(Tabla1[[#This Row],[Fecha]])</f>
        <v>3</v>
      </c>
    </row>
    <row r="2071" spans="1:17" x14ac:dyDescent="0.25">
      <c r="A2071" t="s">
        <v>2040</v>
      </c>
      <c r="B2071" t="s">
        <v>24</v>
      </c>
      <c r="C2071" t="s">
        <v>25</v>
      </c>
      <c r="D2071" t="s">
        <v>19</v>
      </c>
      <c r="E2071" t="s">
        <v>30</v>
      </c>
      <c r="F2071" t="s">
        <v>43</v>
      </c>
      <c r="G2071" s="2">
        <v>27.66</v>
      </c>
      <c r="H2071" s="4">
        <v>10</v>
      </c>
      <c r="I2071" s="2">
        <v>13.830000000000002</v>
      </c>
      <c r="J2071" s="2">
        <v>290.43</v>
      </c>
      <c r="K2071" s="12">
        <v>43510</v>
      </c>
      <c r="L2071" s="5">
        <v>0.47638888888888892</v>
      </c>
      <c r="M2071" t="s">
        <v>32</v>
      </c>
      <c r="N2071" s="2">
        <v>276.60000000000002</v>
      </c>
      <c r="O2071" s="2">
        <v>13.83</v>
      </c>
      <c r="P2071" s="3">
        <v>8.9</v>
      </c>
      <c r="Q2071" s="4">
        <f>MONTH(Tabla1[[#This Row],[Fecha]])</f>
        <v>2</v>
      </c>
    </row>
    <row r="2072" spans="1:17" x14ac:dyDescent="0.25">
      <c r="A2072" t="s">
        <v>2041</v>
      </c>
      <c r="B2072" t="s">
        <v>41</v>
      </c>
      <c r="C2072" t="s">
        <v>42</v>
      </c>
      <c r="D2072" t="s">
        <v>19</v>
      </c>
      <c r="E2072" t="s">
        <v>30</v>
      </c>
      <c r="F2072" t="s">
        <v>21</v>
      </c>
      <c r="G2072" s="2">
        <v>66.47</v>
      </c>
      <c r="H2072" s="4">
        <v>10</v>
      </c>
      <c r="I2072" s="2">
        <v>33.235000000000007</v>
      </c>
      <c r="J2072" s="2">
        <v>697.93499999999995</v>
      </c>
      <c r="K2072" s="12">
        <v>43480</v>
      </c>
      <c r="L2072" s="5">
        <v>0.62569444444444444</v>
      </c>
      <c r="M2072" t="s">
        <v>32</v>
      </c>
      <c r="N2072" s="2">
        <v>664.7</v>
      </c>
      <c r="O2072" s="2">
        <v>33.234999999999999</v>
      </c>
      <c r="P2072" s="3">
        <v>5</v>
      </c>
      <c r="Q2072" s="4">
        <f>MONTH(Tabla1[[#This Row],[Fecha]])</f>
        <v>1</v>
      </c>
    </row>
    <row r="2073" spans="1:17" x14ac:dyDescent="0.25">
      <c r="A2073" t="s">
        <v>2042</v>
      </c>
      <c r="B2073" t="s">
        <v>17</v>
      </c>
      <c r="C2073" t="s">
        <v>18</v>
      </c>
      <c r="D2073" t="s">
        <v>26</v>
      </c>
      <c r="E2073" t="s">
        <v>20</v>
      </c>
      <c r="F2073" t="s">
        <v>43</v>
      </c>
      <c r="G2073" s="2">
        <v>54.27</v>
      </c>
      <c r="H2073" s="4">
        <v>5</v>
      </c>
      <c r="I2073" s="2">
        <v>13.567500000000003</v>
      </c>
      <c r="J2073" s="2">
        <v>284.91750000000002</v>
      </c>
      <c r="K2073" s="12">
        <v>43537</v>
      </c>
      <c r="L2073" s="5">
        <v>0.59444444444444444</v>
      </c>
      <c r="M2073" t="s">
        <v>22</v>
      </c>
      <c r="N2073" s="2">
        <v>271.35000000000002</v>
      </c>
      <c r="O2073" s="2">
        <v>13.567500000000001</v>
      </c>
      <c r="P2073" s="3">
        <v>4.5999999999999996</v>
      </c>
      <c r="Q2073" s="4">
        <f>MONTH(Tabla1[[#This Row],[Fecha]])</f>
        <v>3</v>
      </c>
    </row>
    <row r="2074" spans="1:17" x14ac:dyDescent="0.25">
      <c r="A2074" t="s">
        <v>2043</v>
      </c>
      <c r="B2074" t="s">
        <v>24</v>
      </c>
      <c r="C2074" t="s">
        <v>25</v>
      </c>
      <c r="D2074" t="s">
        <v>19</v>
      </c>
      <c r="E2074" t="s">
        <v>30</v>
      </c>
      <c r="F2074" t="s">
        <v>35</v>
      </c>
      <c r="G2074" s="2">
        <v>14.7</v>
      </c>
      <c r="H2074" s="4">
        <v>5</v>
      </c>
      <c r="I2074" s="2">
        <v>3.6750000000000003</v>
      </c>
      <c r="J2074" s="2">
        <v>77.174999999999997</v>
      </c>
      <c r="K2074" s="12">
        <v>43548</v>
      </c>
      <c r="L2074" s="5">
        <v>0.57500000000000007</v>
      </c>
      <c r="M2074" t="s">
        <v>22</v>
      </c>
      <c r="N2074" s="2">
        <v>73.5</v>
      </c>
      <c r="O2074" s="2">
        <v>3.6749999999999998</v>
      </c>
      <c r="P2074" s="3">
        <v>8.5</v>
      </c>
      <c r="Q2074" s="4">
        <f>MONTH(Tabla1[[#This Row],[Fecha]])</f>
        <v>3</v>
      </c>
    </row>
    <row r="2075" spans="1:17" x14ac:dyDescent="0.25">
      <c r="A2075" t="s">
        <v>2044</v>
      </c>
      <c r="B2075" t="s">
        <v>24</v>
      </c>
      <c r="C2075" t="s">
        <v>25</v>
      </c>
      <c r="D2075" t="s">
        <v>19</v>
      </c>
      <c r="E2075" t="s">
        <v>20</v>
      </c>
      <c r="F2075" t="s">
        <v>31</v>
      </c>
      <c r="G2075" s="2">
        <v>89.25</v>
      </c>
      <c r="H2075" s="4">
        <v>8</v>
      </c>
      <c r="I2075" s="2">
        <v>35.700000000000003</v>
      </c>
      <c r="J2075" s="2">
        <v>749.7</v>
      </c>
      <c r="K2075" s="12">
        <v>43485</v>
      </c>
      <c r="L2075" s="5">
        <v>0.42569444444444443</v>
      </c>
      <c r="M2075" t="s">
        <v>28</v>
      </c>
      <c r="N2075" s="2">
        <v>714</v>
      </c>
      <c r="O2075" s="2">
        <v>35.700000000000003</v>
      </c>
      <c r="P2075" s="3">
        <v>4.7</v>
      </c>
      <c r="Q2075" s="4">
        <f>MONTH(Tabla1[[#This Row],[Fecha]])</f>
        <v>1</v>
      </c>
    </row>
    <row r="2076" spans="1:17" x14ac:dyDescent="0.25">
      <c r="A2076" t="s">
        <v>2045</v>
      </c>
      <c r="B2076" t="s">
        <v>17</v>
      </c>
      <c r="C2076" t="s">
        <v>18</v>
      </c>
      <c r="D2076" t="s">
        <v>19</v>
      </c>
      <c r="E2076" t="s">
        <v>20</v>
      </c>
      <c r="F2076" t="s">
        <v>43</v>
      </c>
      <c r="G2076" s="2">
        <v>14.23</v>
      </c>
      <c r="H2076" s="4">
        <v>5</v>
      </c>
      <c r="I2076" s="2">
        <v>3.5575000000000006</v>
      </c>
      <c r="J2076" s="2">
        <v>74.707499999999996</v>
      </c>
      <c r="K2076" s="12">
        <v>43497</v>
      </c>
      <c r="L2076" s="5">
        <v>0.42222222222222222</v>
      </c>
      <c r="M2076" t="s">
        <v>32</v>
      </c>
      <c r="N2076" s="2">
        <v>71.150000000000006</v>
      </c>
      <c r="O2076" s="2">
        <v>3.5575000000000001</v>
      </c>
      <c r="P2076" s="3">
        <v>4.4000000000000004</v>
      </c>
      <c r="Q2076" s="4">
        <f>MONTH(Tabla1[[#This Row],[Fecha]])</f>
        <v>2</v>
      </c>
    </row>
    <row r="2077" spans="1:17" x14ac:dyDescent="0.25">
      <c r="A2077" t="s">
        <v>1163</v>
      </c>
      <c r="B2077" t="s">
        <v>24</v>
      </c>
      <c r="C2077" t="s">
        <v>25</v>
      </c>
      <c r="D2077" t="s">
        <v>19</v>
      </c>
      <c r="E2077" t="s">
        <v>30</v>
      </c>
      <c r="F2077" t="s">
        <v>45</v>
      </c>
      <c r="G2077" s="2">
        <v>35.19</v>
      </c>
      <c r="H2077" s="4">
        <v>10</v>
      </c>
      <c r="I2077" s="2">
        <v>17.594999999999999</v>
      </c>
      <c r="J2077" s="2">
        <v>369.495</v>
      </c>
      <c r="K2077" s="12">
        <v>43541</v>
      </c>
      <c r="L2077" s="5">
        <v>0.79583333333333339</v>
      </c>
      <c r="M2077" t="s">
        <v>32</v>
      </c>
      <c r="N2077" s="2">
        <v>351.9</v>
      </c>
      <c r="O2077" s="2">
        <v>17.594999999999999</v>
      </c>
      <c r="P2077" s="3">
        <v>8.4</v>
      </c>
      <c r="Q2077" s="4">
        <f>MONTH(Tabla1[[#This Row],[Fecha]])</f>
        <v>3</v>
      </c>
    </row>
    <row r="2078" spans="1:17" x14ac:dyDescent="0.25">
      <c r="A2078" t="s">
        <v>2046</v>
      </c>
      <c r="B2078" t="s">
        <v>24</v>
      </c>
      <c r="C2078" t="s">
        <v>25</v>
      </c>
      <c r="D2078" t="s">
        <v>19</v>
      </c>
      <c r="E2078" t="s">
        <v>20</v>
      </c>
      <c r="F2078" t="s">
        <v>43</v>
      </c>
      <c r="G2078" s="2">
        <v>80.36</v>
      </c>
      <c r="H2078" s="4">
        <v>4</v>
      </c>
      <c r="I2078" s="2">
        <v>16.071999999999999</v>
      </c>
      <c r="J2078" s="2">
        <v>337.512</v>
      </c>
      <c r="K2078" s="12">
        <v>43519</v>
      </c>
      <c r="L2078" s="5">
        <v>0.78125</v>
      </c>
      <c r="M2078" t="s">
        <v>32</v>
      </c>
      <c r="N2078" s="2">
        <v>321.44</v>
      </c>
      <c r="O2078" s="2">
        <v>16.071999999999999</v>
      </c>
      <c r="P2078" s="3">
        <v>8.3000000000000007</v>
      </c>
      <c r="Q2078" s="4">
        <f>MONTH(Tabla1[[#This Row],[Fecha]])</f>
        <v>2</v>
      </c>
    </row>
    <row r="2079" spans="1:17" x14ac:dyDescent="0.25">
      <c r="A2079" t="s">
        <v>2047</v>
      </c>
      <c r="B2079" t="s">
        <v>24</v>
      </c>
      <c r="C2079" t="s">
        <v>25</v>
      </c>
      <c r="D2079" t="s">
        <v>19</v>
      </c>
      <c r="E2079" t="s">
        <v>20</v>
      </c>
      <c r="F2079" t="s">
        <v>27</v>
      </c>
      <c r="G2079" s="2">
        <v>88.55</v>
      </c>
      <c r="H2079" s="4">
        <v>8</v>
      </c>
      <c r="I2079" s="2">
        <v>35.42</v>
      </c>
      <c r="J2079" s="2">
        <v>743.82</v>
      </c>
      <c r="K2079" s="12">
        <v>43543</v>
      </c>
      <c r="L2079" s="5">
        <v>0.64513888888888882</v>
      </c>
      <c r="M2079" t="s">
        <v>22</v>
      </c>
      <c r="N2079" s="2">
        <v>708.4</v>
      </c>
      <c r="O2079" s="2">
        <v>35.42</v>
      </c>
      <c r="P2079" s="3">
        <v>4.7</v>
      </c>
      <c r="Q2079" s="4">
        <f>MONTH(Tabla1[[#This Row],[Fecha]])</f>
        <v>3</v>
      </c>
    </row>
    <row r="2080" spans="1:17" x14ac:dyDescent="0.25">
      <c r="A2080" t="s">
        <v>2048</v>
      </c>
      <c r="B2080" t="s">
        <v>41</v>
      </c>
      <c r="C2080" t="s">
        <v>42</v>
      </c>
      <c r="D2080" t="s">
        <v>26</v>
      </c>
      <c r="E2080" t="s">
        <v>20</v>
      </c>
      <c r="F2080" t="s">
        <v>35</v>
      </c>
      <c r="G2080" s="2">
        <v>93.31</v>
      </c>
      <c r="H2080" s="4">
        <v>2</v>
      </c>
      <c r="I2080" s="2">
        <v>9.3310000000000013</v>
      </c>
      <c r="J2080" s="2">
        <v>195.95099999999999</v>
      </c>
      <c r="K2080" s="12">
        <v>43549</v>
      </c>
      <c r="L2080" s="5">
        <v>0.74513888888888891</v>
      </c>
      <c r="M2080" t="s">
        <v>28</v>
      </c>
      <c r="N2080" s="2">
        <v>186.62</v>
      </c>
      <c r="O2080" s="2">
        <v>9.3309999999999995</v>
      </c>
      <c r="P2080" s="3">
        <v>6.3</v>
      </c>
      <c r="Q2080" s="4">
        <f>MONTH(Tabla1[[#This Row],[Fecha]])</f>
        <v>3</v>
      </c>
    </row>
    <row r="2081" spans="1:17" x14ac:dyDescent="0.25">
      <c r="A2081" t="s">
        <v>2049</v>
      </c>
      <c r="B2081" t="s">
        <v>17</v>
      </c>
      <c r="C2081" t="s">
        <v>18</v>
      </c>
      <c r="D2081" t="s">
        <v>19</v>
      </c>
      <c r="E2081" t="s">
        <v>30</v>
      </c>
      <c r="F2081" t="s">
        <v>21</v>
      </c>
      <c r="G2081" s="2">
        <v>55.5</v>
      </c>
      <c r="H2081" s="4">
        <v>4</v>
      </c>
      <c r="I2081" s="2">
        <v>11.100000000000001</v>
      </c>
      <c r="J2081" s="2">
        <v>233.1</v>
      </c>
      <c r="K2081" s="12">
        <v>43485</v>
      </c>
      <c r="L2081" s="5">
        <v>0.65833333333333333</v>
      </c>
      <c r="M2081" t="s">
        <v>32</v>
      </c>
      <c r="N2081" s="2">
        <v>222</v>
      </c>
      <c r="O2081" s="2">
        <v>11.1</v>
      </c>
      <c r="P2081" s="3">
        <v>6.6</v>
      </c>
      <c r="Q2081" s="4">
        <f>MONTH(Tabla1[[#This Row],[Fecha]])</f>
        <v>1</v>
      </c>
    </row>
    <row r="2082" spans="1:17" x14ac:dyDescent="0.25">
      <c r="A2082" t="s">
        <v>2050</v>
      </c>
      <c r="B2082" t="s">
        <v>41</v>
      </c>
      <c r="C2082" t="s">
        <v>42</v>
      </c>
      <c r="D2082" t="s">
        <v>19</v>
      </c>
      <c r="E2082" t="s">
        <v>20</v>
      </c>
      <c r="F2082" t="s">
        <v>35</v>
      </c>
      <c r="G2082" s="2">
        <v>98.13</v>
      </c>
      <c r="H2082" s="4">
        <v>1</v>
      </c>
      <c r="I2082" s="2">
        <v>4.9065000000000003</v>
      </c>
      <c r="J2082" s="2">
        <v>103.0365</v>
      </c>
      <c r="K2082" s="12">
        <v>43486</v>
      </c>
      <c r="L2082" s="5">
        <v>0.73333333333333339</v>
      </c>
      <c r="M2082" t="s">
        <v>28</v>
      </c>
      <c r="N2082" s="2">
        <v>98.13</v>
      </c>
      <c r="O2082" s="2">
        <v>4.9065000000000003</v>
      </c>
      <c r="P2082" s="3">
        <v>8.9</v>
      </c>
      <c r="Q2082" s="4">
        <f>MONTH(Tabla1[[#This Row],[Fecha]])</f>
        <v>1</v>
      </c>
    </row>
    <row r="2083" spans="1:17" x14ac:dyDescent="0.25">
      <c r="A2083" t="s">
        <v>2051</v>
      </c>
      <c r="B2083" t="s">
        <v>41</v>
      </c>
      <c r="C2083" t="s">
        <v>42</v>
      </c>
      <c r="D2083" t="s">
        <v>19</v>
      </c>
      <c r="E2083" t="s">
        <v>30</v>
      </c>
      <c r="F2083" t="s">
        <v>43</v>
      </c>
      <c r="G2083" s="2">
        <v>53.72</v>
      </c>
      <c r="H2083" s="4">
        <v>1</v>
      </c>
      <c r="I2083" s="2">
        <v>2.6859999999999999</v>
      </c>
      <c r="J2083" s="2">
        <v>56.405999999999999</v>
      </c>
      <c r="K2083" s="12">
        <v>43525</v>
      </c>
      <c r="L2083" s="5">
        <v>0.8354166666666667</v>
      </c>
      <c r="M2083" t="s">
        <v>22</v>
      </c>
      <c r="N2083" s="2">
        <v>53.72</v>
      </c>
      <c r="O2083" s="2">
        <v>2.6859999999999999</v>
      </c>
      <c r="P2083" s="3">
        <v>6.4</v>
      </c>
      <c r="Q2083" s="4">
        <f>MONTH(Tabla1[[#This Row],[Fecha]])</f>
        <v>3</v>
      </c>
    </row>
    <row r="2084" spans="1:17" x14ac:dyDescent="0.25">
      <c r="A2084" t="s">
        <v>2052</v>
      </c>
      <c r="B2084" t="s">
        <v>24</v>
      </c>
      <c r="C2084" t="s">
        <v>25</v>
      </c>
      <c r="D2084" t="s">
        <v>26</v>
      </c>
      <c r="E2084" t="s">
        <v>30</v>
      </c>
      <c r="F2084" t="s">
        <v>21</v>
      </c>
      <c r="G2084" s="2">
        <v>17.41</v>
      </c>
      <c r="H2084" s="4">
        <v>5</v>
      </c>
      <c r="I2084" s="2">
        <v>4.3525</v>
      </c>
      <c r="J2084" s="2">
        <v>91.402500000000003</v>
      </c>
      <c r="K2084" s="12">
        <v>43493</v>
      </c>
      <c r="L2084" s="5">
        <v>0.63611111111111118</v>
      </c>
      <c r="M2084" t="s">
        <v>32</v>
      </c>
      <c r="N2084" s="2">
        <v>87.05</v>
      </c>
      <c r="O2084" s="2">
        <v>4.3525</v>
      </c>
      <c r="P2084" s="3">
        <v>4.9000000000000004</v>
      </c>
      <c r="Q2084" s="4">
        <f>MONTH(Tabla1[[#This Row],[Fecha]])</f>
        <v>1</v>
      </c>
    </row>
    <row r="2085" spans="1:17" x14ac:dyDescent="0.25">
      <c r="A2085" t="s">
        <v>2053</v>
      </c>
      <c r="B2085" t="s">
        <v>17</v>
      </c>
      <c r="C2085" t="s">
        <v>18</v>
      </c>
      <c r="D2085" t="s">
        <v>26</v>
      </c>
      <c r="E2085" t="s">
        <v>30</v>
      </c>
      <c r="F2085" t="s">
        <v>35</v>
      </c>
      <c r="G2085" s="2">
        <v>72.61</v>
      </c>
      <c r="H2085" s="4">
        <v>6</v>
      </c>
      <c r="I2085" s="2">
        <v>21.783000000000001</v>
      </c>
      <c r="J2085" s="2">
        <v>457.44299999999998</v>
      </c>
      <c r="K2085" s="12">
        <v>43466</v>
      </c>
      <c r="L2085" s="5">
        <v>0.44375000000000003</v>
      </c>
      <c r="M2085" t="s">
        <v>32</v>
      </c>
      <c r="N2085" s="2">
        <v>435.66</v>
      </c>
      <c r="O2085" s="2">
        <v>21.783000000000001</v>
      </c>
      <c r="P2085" s="3">
        <v>6.9</v>
      </c>
      <c r="Q2085" s="4">
        <f>MONTH(Tabla1[[#This Row],[Fecha]])</f>
        <v>1</v>
      </c>
    </row>
    <row r="2086" spans="1:17" x14ac:dyDescent="0.25">
      <c r="A2086" t="s">
        <v>2054</v>
      </c>
      <c r="B2086" t="s">
        <v>17</v>
      </c>
      <c r="C2086" t="s">
        <v>18</v>
      </c>
      <c r="D2086" t="s">
        <v>19</v>
      </c>
      <c r="E2086" t="s">
        <v>30</v>
      </c>
      <c r="F2086" t="s">
        <v>27</v>
      </c>
      <c r="G2086" s="2">
        <v>19.32</v>
      </c>
      <c r="H2086" s="4">
        <v>7</v>
      </c>
      <c r="I2086" s="2">
        <v>6.7620000000000005</v>
      </c>
      <c r="J2086" s="2">
        <v>142.00200000000001</v>
      </c>
      <c r="K2086" s="12">
        <v>43549</v>
      </c>
      <c r="L2086" s="5">
        <v>0.78541666666666676</v>
      </c>
      <c r="M2086" t="s">
        <v>28</v>
      </c>
      <c r="N2086" s="2">
        <v>135.24</v>
      </c>
      <c r="O2086" s="2">
        <v>6.7619999999999996</v>
      </c>
      <c r="P2086" s="3">
        <v>6.9</v>
      </c>
      <c r="Q2086" s="4">
        <f>MONTH(Tabla1[[#This Row],[Fecha]])</f>
        <v>3</v>
      </c>
    </row>
    <row r="2087" spans="1:17" x14ac:dyDescent="0.25">
      <c r="A2087" t="s">
        <v>2055</v>
      </c>
      <c r="B2087" t="s">
        <v>17</v>
      </c>
      <c r="C2087" t="s">
        <v>18</v>
      </c>
      <c r="D2087" t="s">
        <v>19</v>
      </c>
      <c r="E2087" t="s">
        <v>30</v>
      </c>
      <c r="F2087" t="s">
        <v>35</v>
      </c>
      <c r="G2087" s="2">
        <v>82.33</v>
      </c>
      <c r="H2087" s="4">
        <v>4</v>
      </c>
      <c r="I2087" s="2">
        <v>16.466000000000001</v>
      </c>
      <c r="J2087" s="2">
        <v>345.786</v>
      </c>
      <c r="K2087" s="12">
        <v>43476</v>
      </c>
      <c r="L2087" s="5">
        <v>0.44236111111111115</v>
      </c>
      <c r="M2087" t="s">
        <v>32</v>
      </c>
      <c r="N2087" s="2">
        <v>329.32</v>
      </c>
      <c r="O2087" s="2">
        <v>16.466000000000001</v>
      </c>
      <c r="P2087" s="3">
        <v>7.5</v>
      </c>
      <c r="Q2087" s="4">
        <f>MONTH(Tabla1[[#This Row],[Fecha]])</f>
        <v>1</v>
      </c>
    </row>
    <row r="2088" spans="1:17" x14ac:dyDescent="0.25">
      <c r="A2088" t="s">
        <v>2056</v>
      </c>
      <c r="B2088" t="s">
        <v>17</v>
      </c>
      <c r="C2088" t="s">
        <v>18</v>
      </c>
      <c r="D2088" t="s">
        <v>19</v>
      </c>
      <c r="E2088" t="s">
        <v>30</v>
      </c>
      <c r="F2088" t="s">
        <v>31</v>
      </c>
      <c r="G2088" s="2">
        <v>63.56</v>
      </c>
      <c r="H2088" s="4">
        <v>10</v>
      </c>
      <c r="I2088" s="2">
        <v>31.78</v>
      </c>
      <c r="J2088" s="2">
        <v>667.38</v>
      </c>
      <c r="K2088" s="12">
        <v>43481</v>
      </c>
      <c r="L2088" s="5">
        <v>0.74930555555555556</v>
      </c>
      <c r="M2088" t="s">
        <v>28</v>
      </c>
      <c r="N2088" s="2">
        <v>635.6</v>
      </c>
      <c r="O2088" s="2">
        <v>31.78</v>
      </c>
      <c r="P2088" s="3">
        <v>4.3</v>
      </c>
      <c r="Q2088" s="4">
        <f>MONTH(Tabla1[[#This Row],[Fecha]])</f>
        <v>1</v>
      </c>
    </row>
    <row r="2089" spans="1:17" x14ac:dyDescent="0.25">
      <c r="A2089" t="s">
        <v>2057</v>
      </c>
      <c r="B2089" t="s">
        <v>24</v>
      </c>
      <c r="C2089" t="s">
        <v>25</v>
      </c>
      <c r="D2089" t="s">
        <v>26</v>
      </c>
      <c r="E2089" t="s">
        <v>20</v>
      </c>
      <c r="F2089" t="s">
        <v>35</v>
      </c>
      <c r="G2089" s="2">
        <v>14.39</v>
      </c>
      <c r="H2089" s="4">
        <v>2</v>
      </c>
      <c r="I2089" s="2">
        <v>1.4390000000000001</v>
      </c>
      <c r="J2089" s="2">
        <v>30.219000000000001</v>
      </c>
      <c r="K2089" s="12">
        <v>43526</v>
      </c>
      <c r="L2089" s="5">
        <v>0.8222222222222223</v>
      </c>
      <c r="M2089" t="s">
        <v>32</v>
      </c>
      <c r="N2089" s="2">
        <v>28.78</v>
      </c>
      <c r="O2089" s="2">
        <v>1.4390000000000001</v>
      </c>
      <c r="P2089" s="3">
        <v>7.2</v>
      </c>
      <c r="Q2089" s="4">
        <f>MONTH(Tabla1[[#This Row],[Fecha]])</f>
        <v>3</v>
      </c>
    </row>
    <row r="2090" spans="1:17" x14ac:dyDescent="0.25">
      <c r="A2090" t="s">
        <v>2058</v>
      </c>
      <c r="B2090" t="s">
        <v>24</v>
      </c>
      <c r="C2090" t="s">
        <v>25</v>
      </c>
      <c r="D2090" t="s">
        <v>26</v>
      </c>
      <c r="E2090" t="s">
        <v>30</v>
      </c>
      <c r="F2090" t="s">
        <v>45</v>
      </c>
      <c r="G2090" s="2">
        <v>76.52</v>
      </c>
      <c r="H2090" s="4">
        <v>5</v>
      </c>
      <c r="I2090" s="2">
        <v>19.13</v>
      </c>
      <c r="J2090" s="2">
        <v>401.73</v>
      </c>
      <c r="K2090" s="12">
        <v>43549</v>
      </c>
      <c r="L2090" s="5">
        <v>0.43263888888888885</v>
      </c>
      <c r="M2090" t="s">
        <v>28</v>
      </c>
      <c r="N2090" s="2">
        <v>382.6</v>
      </c>
      <c r="O2090" s="2">
        <v>19.13</v>
      </c>
      <c r="P2090" s="3">
        <v>9.9</v>
      </c>
      <c r="Q2090" s="4">
        <f>MONTH(Tabla1[[#This Row],[Fecha]])</f>
        <v>3</v>
      </c>
    </row>
    <row r="2091" spans="1:17" x14ac:dyDescent="0.25">
      <c r="A2091" t="s">
        <v>2059</v>
      </c>
      <c r="B2091" t="s">
        <v>24</v>
      </c>
      <c r="C2091" t="s">
        <v>25</v>
      </c>
      <c r="D2091" t="s">
        <v>26</v>
      </c>
      <c r="E2091" t="s">
        <v>30</v>
      </c>
      <c r="F2091" t="s">
        <v>21</v>
      </c>
      <c r="G2091" s="2">
        <v>64.08</v>
      </c>
      <c r="H2091" s="4">
        <v>7</v>
      </c>
      <c r="I2091" s="2">
        <v>22.428000000000001</v>
      </c>
      <c r="J2091" s="2">
        <v>470.988</v>
      </c>
      <c r="K2091" s="12">
        <v>43485</v>
      </c>
      <c r="L2091" s="5">
        <v>0.51874999999999993</v>
      </c>
      <c r="M2091" t="s">
        <v>22</v>
      </c>
      <c r="N2091" s="2">
        <v>448.56</v>
      </c>
      <c r="O2091" s="2">
        <v>22.428000000000001</v>
      </c>
      <c r="P2091" s="3">
        <v>7.6</v>
      </c>
      <c r="Q2091" s="4">
        <f>MONTH(Tabla1[[#This Row],[Fecha]])</f>
        <v>1</v>
      </c>
    </row>
    <row r="2092" spans="1:17" x14ac:dyDescent="0.25">
      <c r="A2092" t="s">
        <v>2060</v>
      </c>
      <c r="B2092" t="s">
        <v>41</v>
      </c>
      <c r="C2092" t="s">
        <v>42</v>
      </c>
      <c r="D2092" t="s">
        <v>26</v>
      </c>
      <c r="E2092" t="s">
        <v>20</v>
      </c>
      <c r="F2092" t="s">
        <v>27</v>
      </c>
      <c r="G2092" s="2">
        <v>42.42</v>
      </c>
      <c r="H2092" s="4">
        <v>8</v>
      </c>
      <c r="I2092" s="2">
        <v>16.968</v>
      </c>
      <c r="J2092" s="2">
        <v>356.32799999999997</v>
      </c>
      <c r="K2092" s="12">
        <v>43495</v>
      </c>
      <c r="L2092" s="5">
        <v>0.58194444444444449</v>
      </c>
      <c r="M2092" t="s">
        <v>22</v>
      </c>
      <c r="N2092" s="2">
        <v>339.36</v>
      </c>
      <c r="O2092" s="2">
        <v>16.968</v>
      </c>
      <c r="P2092" s="3">
        <v>5.7</v>
      </c>
      <c r="Q2092" s="4">
        <f>MONTH(Tabla1[[#This Row],[Fecha]])</f>
        <v>1</v>
      </c>
    </row>
    <row r="2093" spans="1:17" x14ac:dyDescent="0.25">
      <c r="A2093" t="s">
        <v>2061</v>
      </c>
      <c r="B2093" t="s">
        <v>41</v>
      </c>
      <c r="C2093" t="s">
        <v>42</v>
      </c>
      <c r="D2093" t="s">
        <v>26</v>
      </c>
      <c r="E2093" t="s">
        <v>30</v>
      </c>
      <c r="F2093" t="s">
        <v>35</v>
      </c>
      <c r="G2093" s="2">
        <v>97.74</v>
      </c>
      <c r="H2093" s="4">
        <v>4</v>
      </c>
      <c r="I2093" s="2">
        <v>19.548000000000002</v>
      </c>
      <c r="J2093" s="2">
        <v>410.50799999999998</v>
      </c>
      <c r="K2093" s="12">
        <v>43536</v>
      </c>
      <c r="L2093" s="5">
        <v>0.82847222222222217</v>
      </c>
      <c r="M2093" t="s">
        <v>22</v>
      </c>
      <c r="N2093" s="2">
        <v>390.96</v>
      </c>
      <c r="O2093" s="2">
        <v>19.547999999999998</v>
      </c>
      <c r="P2093" s="3">
        <v>6.4</v>
      </c>
      <c r="Q2093" s="4">
        <f>MONTH(Tabla1[[#This Row],[Fecha]])</f>
        <v>3</v>
      </c>
    </row>
    <row r="2094" spans="1:17" x14ac:dyDescent="0.25">
      <c r="A2094" t="s">
        <v>1245</v>
      </c>
      <c r="B2094" t="s">
        <v>24</v>
      </c>
      <c r="C2094" t="s">
        <v>25</v>
      </c>
      <c r="D2094" t="s">
        <v>26</v>
      </c>
      <c r="E2094" t="s">
        <v>30</v>
      </c>
      <c r="F2094" t="s">
        <v>45</v>
      </c>
      <c r="G2094" s="2">
        <v>16.28</v>
      </c>
      <c r="H2094" s="4">
        <v>1</v>
      </c>
      <c r="I2094" s="2">
        <v>0.81400000000000006</v>
      </c>
      <c r="J2094" s="2">
        <v>17.094000000000001</v>
      </c>
      <c r="K2094" s="12">
        <v>43533</v>
      </c>
      <c r="L2094" s="5">
        <v>0.65</v>
      </c>
      <c r="M2094" t="s">
        <v>28</v>
      </c>
      <c r="N2094" s="2">
        <v>16.28</v>
      </c>
      <c r="O2094" s="2">
        <v>0.81399999999999995</v>
      </c>
      <c r="P2094" s="3">
        <v>5</v>
      </c>
      <c r="Q2094" s="4">
        <f>MONTH(Tabla1[[#This Row],[Fecha]])</f>
        <v>3</v>
      </c>
    </row>
    <row r="2095" spans="1:17" x14ac:dyDescent="0.25">
      <c r="A2095" t="s">
        <v>1333</v>
      </c>
      <c r="B2095" t="s">
        <v>17</v>
      </c>
      <c r="C2095" t="s">
        <v>18</v>
      </c>
      <c r="D2095" t="s">
        <v>19</v>
      </c>
      <c r="E2095" t="s">
        <v>30</v>
      </c>
      <c r="F2095" t="s">
        <v>45</v>
      </c>
      <c r="G2095" s="2">
        <v>55.45</v>
      </c>
      <c r="H2095" s="4">
        <v>1</v>
      </c>
      <c r="I2095" s="2">
        <v>2.7725000000000004</v>
      </c>
      <c r="J2095" s="2">
        <v>58.222499999999997</v>
      </c>
      <c r="K2095" s="12">
        <v>43522</v>
      </c>
      <c r="L2095" s="5">
        <v>0.7402777777777777</v>
      </c>
      <c r="M2095" t="s">
        <v>32</v>
      </c>
      <c r="N2095" s="2">
        <v>55.45</v>
      </c>
      <c r="O2095" s="2">
        <v>2.7725</v>
      </c>
      <c r="P2095" s="3">
        <v>4.9000000000000004</v>
      </c>
      <c r="Q2095" s="4">
        <f>MONTH(Tabla1[[#This Row],[Fecha]])</f>
        <v>2</v>
      </c>
    </row>
    <row r="2096" spans="1:17" x14ac:dyDescent="0.25">
      <c r="A2096" t="s">
        <v>2062</v>
      </c>
      <c r="B2096" t="s">
        <v>41</v>
      </c>
      <c r="C2096" t="s">
        <v>42</v>
      </c>
      <c r="D2096" t="s">
        <v>26</v>
      </c>
      <c r="E2096" t="s">
        <v>20</v>
      </c>
      <c r="F2096" t="s">
        <v>35</v>
      </c>
      <c r="G2096" s="2">
        <v>67.430000000000007</v>
      </c>
      <c r="H2096" s="4">
        <v>5</v>
      </c>
      <c r="I2096" s="2">
        <v>16.857500000000002</v>
      </c>
      <c r="J2096" s="2">
        <v>354.00749999999999</v>
      </c>
      <c r="K2096" s="12">
        <v>43530</v>
      </c>
      <c r="L2096" s="5">
        <v>0.75902777777777775</v>
      </c>
      <c r="M2096" t="s">
        <v>22</v>
      </c>
      <c r="N2096" s="2">
        <v>337.15</v>
      </c>
      <c r="O2096" s="2">
        <v>16.857500000000002</v>
      </c>
      <c r="P2096" s="3">
        <v>6.3</v>
      </c>
      <c r="Q2096" s="4">
        <f>MONTH(Tabla1[[#This Row],[Fecha]])</f>
        <v>3</v>
      </c>
    </row>
    <row r="2097" spans="1:17" x14ac:dyDescent="0.25">
      <c r="A2097" t="s">
        <v>2063</v>
      </c>
      <c r="B2097" t="s">
        <v>17</v>
      </c>
      <c r="C2097" t="s">
        <v>18</v>
      </c>
      <c r="D2097" t="s">
        <v>19</v>
      </c>
      <c r="E2097" t="s">
        <v>30</v>
      </c>
      <c r="F2097" t="s">
        <v>31</v>
      </c>
      <c r="G2097" s="2">
        <v>60.01</v>
      </c>
      <c r="H2097" s="4">
        <v>4</v>
      </c>
      <c r="I2097" s="2">
        <v>12.002000000000001</v>
      </c>
      <c r="J2097" s="2">
        <v>252.042</v>
      </c>
      <c r="K2097" s="12">
        <v>43490</v>
      </c>
      <c r="L2097" s="5">
        <v>0.66249999999999998</v>
      </c>
      <c r="M2097" t="s">
        <v>28</v>
      </c>
      <c r="N2097" s="2">
        <v>240.04</v>
      </c>
      <c r="O2097" s="2">
        <v>12.002000000000001</v>
      </c>
      <c r="P2097" s="3">
        <v>4.5</v>
      </c>
      <c r="Q2097" s="4">
        <f>MONTH(Tabla1[[#This Row],[Fecha]])</f>
        <v>1</v>
      </c>
    </row>
    <row r="2098" spans="1:17" x14ac:dyDescent="0.25">
      <c r="A2098" t="s">
        <v>2064</v>
      </c>
      <c r="B2098" t="s">
        <v>41</v>
      </c>
      <c r="C2098" t="s">
        <v>42</v>
      </c>
      <c r="D2098" t="s">
        <v>19</v>
      </c>
      <c r="E2098" t="s">
        <v>30</v>
      </c>
      <c r="F2098" t="s">
        <v>45</v>
      </c>
      <c r="G2098" s="2">
        <v>91.35</v>
      </c>
      <c r="H2098" s="4">
        <v>1</v>
      </c>
      <c r="I2098" s="2">
        <v>4.5674999999999999</v>
      </c>
      <c r="J2098" s="2">
        <v>95.917500000000004</v>
      </c>
      <c r="K2098" s="12">
        <v>43512</v>
      </c>
      <c r="L2098" s="5">
        <v>0.65416666666666667</v>
      </c>
      <c r="M2098" t="s">
        <v>28</v>
      </c>
      <c r="N2098" s="2">
        <v>91.35</v>
      </c>
      <c r="O2098" s="2">
        <v>4.5674999999999999</v>
      </c>
      <c r="P2098" s="3">
        <v>6.8</v>
      </c>
      <c r="Q2098" s="4">
        <f>MONTH(Tabla1[[#This Row],[Fecha]])</f>
        <v>2</v>
      </c>
    </row>
    <row r="2099" spans="1:17" x14ac:dyDescent="0.25">
      <c r="A2099" t="s">
        <v>2065</v>
      </c>
      <c r="B2099" t="s">
        <v>17</v>
      </c>
      <c r="C2099" t="s">
        <v>18</v>
      </c>
      <c r="D2099" t="s">
        <v>19</v>
      </c>
      <c r="E2099" t="s">
        <v>30</v>
      </c>
      <c r="F2099" t="s">
        <v>31</v>
      </c>
      <c r="G2099" s="2">
        <v>53.3</v>
      </c>
      <c r="H2099" s="4">
        <v>3</v>
      </c>
      <c r="I2099" s="2">
        <v>7.9949999999999992</v>
      </c>
      <c r="J2099" s="2">
        <v>167.89500000000001</v>
      </c>
      <c r="K2099" s="12">
        <v>43490</v>
      </c>
      <c r="L2099" s="5">
        <v>0.59652777777777777</v>
      </c>
      <c r="M2099" t="s">
        <v>22</v>
      </c>
      <c r="N2099" s="2">
        <v>159.9</v>
      </c>
      <c r="O2099" s="2">
        <v>7.9950000000000001</v>
      </c>
      <c r="P2099" s="3">
        <v>7.5</v>
      </c>
      <c r="Q2099" s="4">
        <f>MONTH(Tabla1[[#This Row],[Fecha]])</f>
        <v>1</v>
      </c>
    </row>
    <row r="2100" spans="1:17" x14ac:dyDescent="0.25">
      <c r="A2100" t="s">
        <v>2066</v>
      </c>
      <c r="B2100" t="s">
        <v>41</v>
      </c>
      <c r="C2100" t="s">
        <v>42</v>
      </c>
      <c r="D2100" t="s">
        <v>26</v>
      </c>
      <c r="E2100" t="s">
        <v>30</v>
      </c>
      <c r="F2100" t="s">
        <v>43</v>
      </c>
      <c r="G2100" s="2">
        <v>39.9</v>
      </c>
      <c r="H2100" s="4">
        <v>10</v>
      </c>
      <c r="I2100" s="2">
        <v>19.950000000000003</v>
      </c>
      <c r="J2100" s="2">
        <v>418.95</v>
      </c>
      <c r="K2100" s="12">
        <v>43516</v>
      </c>
      <c r="L2100" s="5">
        <v>0.64166666666666672</v>
      </c>
      <c r="M2100" t="s">
        <v>32</v>
      </c>
      <c r="N2100" s="2">
        <v>399</v>
      </c>
      <c r="O2100" s="2">
        <v>19.95</v>
      </c>
      <c r="P2100" s="3">
        <v>5.9</v>
      </c>
      <c r="Q2100" s="4">
        <f>MONTH(Tabla1[[#This Row],[Fecha]])</f>
        <v>2</v>
      </c>
    </row>
    <row r="2101" spans="1:17" x14ac:dyDescent="0.25">
      <c r="A2101" t="s">
        <v>2067</v>
      </c>
      <c r="B2101" t="s">
        <v>17</v>
      </c>
      <c r="C2101" t="s">
        <v>18</v>
      </c>
      <c r="D2101" t="s">
        <v>26</v>
      </c>
      <c r="E2101" t="s">
        <v>20</v>
      </c>
      <c r="F2101" t="s">
        <v>27</v>
      </c>
      <c r="G2101" s="2">
        <v>66.06</v>
      </c>
      <c r="H2101" s="4">
        <v>6</v>
      </c>
      <c r="I2101" s="2">
        <v>19.818000000000001</v>
      </c>
      <c r="J2101" s="2">
        <v>416.178</v>
      </c>
      <c r="K2101" s="12">
        <v>43488</v>
      </c>
      <c r="L2101" s="5">
        <v>0.43611111111111112</v>
      </c>
      <c r="M2101" t="s">
        <v>28</v>
      </c>
      <c r="N2101" s="2">
        <v>396.36</v>
      </c>
      <c r="O2101" s="2">
        <v>19.818000000000001</v>
      </c>
      <c r="P2101" s="3">
        <v>7.3</v>
      </c>
      <c r="Q2101" s="4">
        <f>MONTH(Tabla1[[#This Row],[Fecha]])</f>
        <v>1</v>
      </c>
    </row>
    <row r="2102" spans="1:17" x14ac:dyDescent="0.25">
      <c r="A2102" t="s">
        <v>2068</v>
      </c>
      <c r="B2102" t="s">
        <v>17</v>
      </c>
      <c r="C2102" t="s">
        <v>18</v>
      </c>
      <c r="D2102" t="s">
        <v>26</v>
      </c>
      <c r="E2102" t="s">
        <v>30</v>
      </c>
      <c r="F2102" t="s">
        <v>35</v>
      </c>
      <c r="G2102" s="2">
        <v>64.59</v>
      </c>
      <c r="H2102" s="4">
        <v>4</v>
      </c>
      <c r="I2102" s="2">
        <v>12.918000000000001</v>
      </c>
      <c r="J2102" s="2">
        <v>271.27800000000002</v>
      </c>
      <c r="K2102" s="12">
        <v>43471</v>
      </c>
      <c r="L2102" s="5">
        <v>0.56597222222222221</v>
      </c>
      <c r="M2102" t="s">
        <v>22</v>
      </c>
      <c r="N2102" s="2">
        <v>258.36</v>
      </c>
      <c r="O2102" s="2">
        <v>12.917999999999999</v>
      </c>
      <c r="P2102" s="3">
        <v>9.3000000000000007</v>
      </c>
      <c r="Q2102" s="4">
        <f>MONTH(Tabla1[[#This Row],[Fecha]])</f>
        <v>1</v>
      </c>
    </row>
    <row r="2103" spans="1:17" x14ac:dyDescent="0.25">
      <c r="A2103" t="s">
        <v>2069</v>
      </c>
      <c r="B2103" t="s">
        <v>17</v>
      </c>
      <c r="C2103" t="s">
        <v>18</v>
      </c>
      <c r="D2103" t="s">
        <v>19</v>
      </c>
      <c r="E2103" t="s">
        <v>30</v>
      </c>
      <c r="F2103" t="s">
        <v>31</v>
      </c>
      <c r="G2103" s="2">
        <v>62.65</v>
      </c>
      <c r="H2103" s="4">
        <v>4</v>
      </c>
      <c r="I2103" s="2">
        <v>12.530000000000001</v>
      </c>
      <c r="J2103" s="2">
        <v>263.13</v>
      </c>
      <c r="K2103" s="12">
        <v>43470</v>
      </c>
      <c r="L2103" s="5">
        <v>0.47569444444444442</v>
      </c>
      <c r="M2103" t="s">
        <v>28</v>
      </c>
      <c r="N2103" s="2">
        <v>250.6</v>
      </c>
      <c r="O2103" s="2">
        <v>12.53</v>
      </c>
      <c r="P2103" s="3">
        <v>4.2</v>
      </c>
      <c r="Q2103" s="4">
        <f>MONTH(Tabla1[[#This Row],[Fecha]])</f>
        <v>1</v>
      </c>
    </row>
    <row r="2104" spans="1:17" x14ac:dyDescent="0.25">
      <c r="A2104" t="s">
        <v>2070</v>
      </c>
      <c r="B2104" t="s">
        <v>24</v>
      </c>
      <c r="C2104" t="s">
        <v>25</v>
      </c>
      <c r="D2104" t="s">
        <v>19</v>
      </c>
      <c r="E2104" t="s">
        <v>30</v>
      </c>
      <c r="F2104" t="s">
        <v>31</v>
      </c>
      <c r="G2104" s="2">
        <v>35.81</v>
      </c>
      <c r="H2104" s="4">
        <v>5</v>
      </c>
      <c r="I2104" s="2">
        <v>8.9525000000000006</v>
      </c>
      <c r="J2104" s="2">
        <v>188.0025</v>
      </c>
      <c r="K2104" s="12">
        <v>43502</v>
      </c>
      <c r="L2104" s="5">
        <v>0.78055555555555556</v>
      </c>
      <c r="M2104" t="s">
        <v>22</v>
      </c>
      <c r="N2104" s="2">
        <v>179.05</v>
      </c>
      <c r="O2104" s="2">
        <v>8.9525000000000006</v>
      </c>
      <c r="P2104" s="3">
        <v>7.9</v>
      </c>
      <c r="Q2104" s="4">
        <f>MONTH(Tabla1[[#This Row],[Fecha]])</f>
        <v>2</v>
      </c>
    </row>
    <row r="2105" spans="1:17" x14ac:dyDescent="0.25">
      <c r="A2105" t="s">
        <v>2071</v>
      </c>
      <c r="B2105" t="s">
        <v>17</v>
      </c>
      <c r="C2105" t="s">
        <v>18</v>
      </c>
      <c r="D2105" t="s">
        <v>19</v>
      </c>
      <c r="E2105" t="s">
        <v>20</v>
      </c>
      <c r="F2105" t="s">
        <v>31</v>
      </c>
      <c r="G2105" s="2">
        <v>89.21</v>
      </c>
      <c r="H2105" s="4">
        <v>9</v>
      </c>
      <c r="I2105" s="2">
        <v>40.144500000000001</v>
      </c>
      <c r="J2105" s="2">
        <v>843.03449999999998</v>
      </c>
      <c r="K2105" s="12">
        <v>43480</v>
      </c>
      <c r="L2105" s="5">
        <v>0.65416666666666667</v>
      </c>
      <c r="M2105" t="s">
        <v>32</v>
      </c>
      <c r="N2105" s="2">
        <v>802.89</v>
      </c>
      <c r="O2105" s="2">
        <v>40.144500000000001</v>
      </c>
      <c r="P2105" s="3">
        <v>6.5</v>
      </c>
      <c r="Q2105" s="4">
        <f>MONTH(Tabla1[[#This Row],[Fecha]])</f>
        <v>1</v>
      </c>
    </row>
    <row r="2106" spans="1:17" x14ac:dyDescent="0.25">
      <c r="A2106" t="s">
        <v>2072</v>
      </c>
      <c r="B2106" t="s">
        <v>41</v>
      </c>
      <c r="C2106" t="s">
        <v>42</v>
      </c>
      <c r="D2106" t="s">
        <v>19</v>
      </c>
      <c r="E2106" t="s">
        <v>20</v>
      </c>
      <c r="F2106" t="s">
        <v>27</v>
      </c>
      <c r="G2106" s="2">
        <v>57.49</v>
      </c>
      <c r="H2106" s="4">
        <v>4</v>
      </c>
      <c r="I2106" s="2">
        <v>11.498000000000001</v>
      </c>
      <c r="J2106" s="2">
        <v>241.458</v>
      </c>
      <c r="K2106" s="12">
        <v>43539</v>
      </c>
      <c r="L2106" s="5">
        <v>0.49791666666666662</v>
      </c>
      <c r="M2106" t="s">
        <v>28</v>
      </c>
      <c r="N2106" s="2">
        <v>229.96</v>
      </c>
      <c r="O2106" s="2">
        <v>11.497999999999999</v>
      </c>
      <c r="P2106" s="3">
        <v>6.6</v>
      </c>
      <c r="Q2106" s="4">
        <f>MONTH(Tabla1[[#This Row],[Fecha]])</f>
        <v>3</v>
      </c>
    </row>
    <row r="2107" spans="1:17" x14ac:dyDescent="0.25">
      <c r="A2107" t="s">
        <v>1273</v>
      </c>
      <c r="B2107" t="s">
        <v>24</v>
      </c>
      <c r="C2107" t="s">
        <v>25</v>
      </c>
      <c r="D2107" t="s">
        <v>26</v>
      </c>
      <c r="E2107" t="s">
        <v>30</v>
      </c>
      <c r="F2107" t="s">
        <v>21</v>
      </c>
      <c r="G2107" s="2">
        <v>70.209999999999994</v>
      </c>
      <c r="H2107" s="4">
        <v>6</v>
      </c>
      <c r="I2107" s="2">
        <v>21.063000000000002</v>
      </c>
      <c r="J2107" s="2">
        <v>442.32299999999998</v>
      </c>
      <c r="K2107" s="12">
        <v>43554</v>
      </c>
      <c r="L2107" s="5">
        <v>0.62361111111111112</v>
      </c>
      <c r="M2107" t="s">
        <v>28</v>
      </c>
      <c r="N2107" s="2">
        <v>421.26</v>
      </c>
      <c r="O2107" s="2">
        <v>21.062999999999999</v>
      </c>
      <c r="P2107" s="3">
        <v>7.4</v>
      </c>
      <c r="Q2107" s="4">
        <f>MONTH(Tabla1[[#This Row],[Fecha]])</f>
        <v>3</v>
      </c>
    </row>
    <row r="2108" spans="1:17" x14ac:dyDescent="0.25">
      <c r="A2108" t="s">
        <v>2073</v>
      </c>
      <c r="B2108" t="s">
        <v>24</v>
      </c>
      <c r="C2108" t="s">
        <v>25</v>
      </c>
      <c r="D2108" t="s">
        <v>26</v>
      </c>
      <c r="E2108" t="s">
        <v>30</v>
      </c>
      <c r="F2108" t="s">
        <v>45</v>
      </c>
      <c r="G2108" s="2">
        <v>56.5</v>
      </c>
      <c r="H2108" s="4">
        <v>1</v>
      </c>
      <c r="I2108" s="2">
        <v>2.8250000000000002</v>
      </c>
      <c r="J2108" s="2">
        <v>59.325000000000003</v>
      </c>
      <c r="K2108" s="12">
        <v>43537</v>
      </c>
      <c r="L2108" s="5">
        <v>0.65625</v>
      </c>
      <c r="M2108" t="s">
        <v>22</v>
      </c>
      <c r="N2108" s="2">
        <v>56.5</v>
      </c>
      <c r="O2108" s="2">
        <v>2.8250000000000002</v>
      </c>
      <c r="P2108" s="3">
        <v>9.6</v>
      </c>
      <c r="Q2108" s="4">
        <f>MONTH(Tabla1[[#This Row],[Fecha]])</f>
        <v>3</v>
      </c>
    </row>
    <row r="2109" spans="1:17" x14ac:dyDescent="0.25">
      <c r="A2109" t="s">
        <v>2074</v>
      </c>
      <c r="B2109" t="s">
        <v>41</v>
      </c>
      <c r="C2109" t="s">
        <v>42</v>
      </c>
      <c r="D2109" t="s">
        <v>26</v>
      </c>
      <c r="E2109" t="s">
        <v>30</v>
      </c>
      <c r="F2109" t="s">
        <v>27</v>
      </c>
      <c r="G2109" s="2">
        <v>28.38</v>
      </c>
      <c r="H2109" s="4">
        <v>5</v>
      </c>
      <c r="I2109" s="2">
        <v>7.0950000000000006</v>
      </c>
      <c r="J2109" s="2">
        <v>148.995</v>
      </c>
      <c r="K2109" s="12">
        <v>43530</v>
      </c>
      <c r="L2109" s="5">
        <v>0.87291666666666667</v>
      </c>
      <c r="M2109" t="s">
        <v>28</v>
      </c>
      <c r="N2109" s="2">
        <v>141.9</v>
      </c>
      <c r="O2109" s="2">
        <v>7.0949999999999998</v>
      </c>
      <c r="P2109" s="3">
        <v>9.4</v>
      </c>
      <c r="Q2109" s="4">
        <f>MONTH(Tabla1[[#This Row],[Fecha]])</f>
        <v>3</v>
      </c>
    </row>
    <row r="2110" spans="1:17" x14ac:dyDescent="0.25">
      <c r="A2110" t="s">
        <v>2075</v>
      </c>
      <c r="B2110" t="s">
        <v>24</v>
      </c>
      <c r="C2110" t="s">
        <v>25</v>
      </c>
      <c r="D2110" t="s">
        <v>26</v>
      </c>
      <c r="E2110" t="s">
        <v>30</v>
      </c>
      <c r="F2110" t="s">
        <v>31</v>
      </c>
      <c r="G2110" s="2">
        <v>46.22</v>
      </c>
      <c r="H2110" s="4">
        <v>4</v>
      </c>
      <c r="I2110" s="2">
        <v>9.2439999999999998</v>
      </c>
      <c r="J2110" s="2">
        <v>194.124</v>
      </c>
      <c r="K2110" s="12">
        <v>43536</v>
      </c>
      <c r="L2110" s="5">
        <v>0.83611111111111114</v>
      </c>
      <c r="M2110" t="s">
        <v>32</v>
      </c>
      <c r="N2110" s="2">
        <v>184.88</v>
      </c>
      <c r="O2110" s="2">
        <v>9.2439999999999998</v>
      </c>
      <c r="P2110" s="3">
        <v>6.2</v>
      </c>
      <c r="Q2110" s="4">
        <f>MONTH(Tabla1[[#This Row],[Fecha]])</f>
        <v>3</v>
      </c>
    </row>
    <row r="2111" spans="1:17" x14ac:dyDescent="0.25">
      <c r="A2111" t="s">
        <v>2076</v>
      </c>
      <c r="B2111" t="s">
        <v>17</v>
      </c>
      <c r="C2111" t="s">
        <v>18</v>
      </c>
      <c r="D2111" t="s">
        <v>26</v>
      </c>
      <c r="E2111" t="s">
        <v>30</v>
      </c>
      <c r="F2111" t="s">
        <v>27</v>
      </c>
      <c r="G2111" s="2">
        <v>26.23</v>
      </c>
      <c r="H2111" s="4">
        <v>9</v>
      </c>
      <c r="I2111" s="2">
        <v>11.8035</v>
      </c>
      <c r="J2111" s="2">
        <v>247.87350000000001</v>
      </c>
      <c r="K2111" s="12">
        <v>43490</v>
      </c>
      <c r="L2111" s="5">
        <v>0.85</v>
      </c>
      <c r="M2111" t="s">
        <v>22</v>
      </c>
      <c r="N2111" s="2">
        <v>236.07</v>
      </c>
      <c r="O2111" s="2">
        <v>11.8035</v>
      </c>
      <c r="P2111" s="3">
        <v>5.9</v>
      </c>
      <c r="Q2111" s="4">
        <f>MONTH(Tabla1[[#This Row],[Fecha]])</f>
        <v>1</v>
      </c>
    </row>
    <row r="2112" spans="1:17" x14ac:dyDescent="0.25">
      <c r="A2112" t="s">
        <v>2077</v>
      </c>
      <c r="B2112" t="s">
        <v>17</v>
      </c>
      <c r="C2112" t="s">
        <v>18</v>
      </c>
      <c r="D2112" t="s">
        <v>19</v>
      </c>
      <c r="E2112" t="s">
        <v>30</v>
      </c>
      <c r="F2112" t="s">
        <v>27</v>
      </c>
      <c r="G2112" s="2">
        <v>66.349999999999994</v>
      </c>
      <c r="H2112" s="4">
        <v>1</v>
      </c>
      <c r="I2112" s="2">
        <v>3.3174999999999999</v>
      </c>
      <c r="J2112" s="2">
        <v>69.667500000000004</v>
      </c>
      <c r="K2112" s="12">
        <v>43496</v>
      </c>
      <c r="L2112" s="5">
        <v>0.44861111111111113</v>
      </c>
      <c r="M2112" t="s">
        <v>32</v>
      </c>
      <c r="N2112" s="2">
        <v>66.349999999999994</v>
      </c>
      <c r="O2112" s="2">
        <v>3.3174999999999999</v>
      </c>
      <c r="P2112" s="3">
        <v>9.6999999999999993</v>
      </c>
      <c r="Q2112" s="4">
        <f>MONTH(Tabla1[[#This Row],[Fecha]])</f>
        <v>1</v>
      </c>
    </row>
    <row r="2113" spans="1:17" x14ac:dyDescent="0.25">
      <c r="A2113" t="s">
        <v>2078</v>
      </c>
      <c r="B2113" t="s">
        <v>24</v>
      </c>
      <c r="C2113" t="s">
        <v>25</v>
      </c>
      <c r="D2113" t="s">
        <v>26</v>
      </c>
      <c r="E2113" t="s">
        <v>30</v>
      </c>
      <c r="F2113" t="s">
        <v>45</v>
      </c>
      <c r="G2113" s="2">
        <v>59.61</v>
      </c>
      <c r="H2113" s="4">
        <v>10</v>
      </c>
      <c r="I2113" s="2">
        <v>29.805000000000003</v>
      </c>
      <c r="J2113" s="2">
        <v>625.90499999999997</v>
      </c>
      <c r="K2113" s="12">
        <v>43538</v>
      </c>
      <c r="L2113" s="5">
        <v>0.46319444444444446</v>
      </c>
      <c r="M2113" t="s">
        <v>28</v>
      </c>
      <c r="N2113" s="2">
        <v>596.1</v>
      </c>
      <c r="O2113" s="2">
        <v>29.805</v>
      </c>
      <c r="P2113" s="3">
        <v>5.3</v>
      </c>
      <c r="Q2113" s="4">
        <f>MONTH(Tabla1[[#This Row],[Fecha]])</f>
        <v>3</v>
      </c>
    </row>
    <row r="2114" spans="1:17" x14ac:dyDescent="0.25">
      <c r="A2114" t="s">
        <v>2079</v>
      </c>
      <c r="B2114" t="s">
        <v>17</v>
      </c>
      <c r="C2114" t="s">
        <v>18</v>
      </c>
      <c r="D2114" t="s">
        <v>19</v>
      </c>
      <c r="E2114" t="s">
        <v>20</v>
      </c>
      <c r="F2114" t="s">
        <v>45</v>
      </c>
      <c r="G2114" s="2">
        <v>53.65</v>
      </c>
      <c r="H2114" s="4">
        <v>7</v>
      </c>
      <c r="I2114" s="2">
        <v>18.7775</v>
      </c>
      <c r="J2114" s="2">
        <v>394.32749999999999</v>
      </c>
      <c r="K2114" s="12">
        <v>43506</v>
      </c>
      <c r="L2114" s="5">
        <v>0.53888888888888886</v>
      </c>
      <c r="M2114" t="s">
        <v>22</v>
      </c>
      <c r="N2114" s="2">
        <v>375.55</v>
      </c>
      <c r="O2114" s="2">
        <v>18.7775</v>
      </c>
      <c r="P2114" s="3">
        <v>5.2</v>
      </c>
      <c r="Q2114" s="4">
        <f>MONTH(Tabla1[[#This Row],[Fecha]])</f>
        <v>2</v>
      </c>
    </row>
    <row r="2115" spans="1:17" x14ac:dyDescent="0.25">
      <c r="A2115" t="s">
        <v>1458</v>
      </c>
      <c r="B2115" t="s">
        <v>41</v>
      </c>
      <c r="C2115" t="s">
        <v>42</v>
      </c>
      <c r="D2115" t="s">
        <v>19</v>
      </c>
      <c r="E2115" t="s">
        <v>30</v>
      </c>
      <c r="F2115" t="s">
        <v>43</v>
      </c>
      <c r="G2115" s="2">
        <v>26.6</v>
      </c>
      <c r="H2115" s="4">
        <v>6</v>
      </c>
      <c r="I2115" s="2">
        <v>7.9800000000000013</v>
      </c>
      <c r="J2115" s="2">
        <v>167.58</v>
      </c>
      <c r="K2115" s="12">
        <v>43522</v>
      </c>
      <c r="L2115" s="5">
        <v>0.63194444444444442</v>
      </c>
      <c r="M2115" t="s">
        <v>22</v>
      </c>
      <c r="N2115" s="2">
        <v>159.6</v>
      </c>
      <c r="O2115" s="2">
        <v>7.98</v>
      </c>
      <c r="P2115" s="3">
        <v>4.9000000000000004</v>
      </c>
      <c r="Q2115" s="4">
        <f>MONTH(Tabla1[[#This Row],[Fecha]])</f>
        <v>2</v>
      </c>
    </row>
    <row r="2116" spans="1:17" x14ac:dyDescent="0.25">
      <c r="A2116" t="s">
        <v>2080</v>
      </c>
      <c r="B2116" t="s">
        <v>24</v>
      </c>
      <c r="C2116" t="s">
        <v>25</v>
      </c>
      <c r="D2116" t="s">
        <v>19</v>
      </c>
      <c r="E2116" t="s">
        <v>20</v>
      </c>
      <c r="F2116" t="s">
        <v>27</v>
      </c>
      <c r="G2116" s="2">
        <v>78.13</v>
      </c>
      <c r="H2116" s="4">
        <v>10</v>
      </c>
      <c r="I2116" s="2">
        <v>39.064999999999998</v>
      </c>
      <c r="J2116" s="2">
        <v>820.36500000000001</v>
      </c>
      <c r="K2116" s="12">
        <v>43506</v>
      </c>
      <c r="L2116" s="5">
        <v>0.86875000000000002</v>
      </c>
      <c r="M2116" t="s">
        <v>28</v>
      </c>
      <c r="N2116" s="2">
        <v>781.3</v>
      </c>
      <c r="O2116" s="2">
        <v>39.064999999999998</v>
      </c>
      <c r="P2116" s="3">
        <v>4.4000000000000004</v>
      </c>
      <c r="Q2116" s="4">
        <f>MONTH(Tabla1[[#This Row],[Fecha]])</f>
        <v>2</v>
      </c>
    </row>
    <row r="2117" spans="1:17" x14ac:dyDescent="0.25">
      <c r="A2117" t="s">
        <v>2081</v>
      </c>
      <c r="B2117" t="s">
        <v>17</v>
      </c>
      <c r="C2117" t="s">
        <v>18</v>
      </c>
      <c r="D2117" t="s">
        <v>26</v>
      </c>
      <c r="E2117" t="s">
        <v>20</v>
      </c>
      <c r="F2117" t="s">
        <v>35</v>
      </c>
      <c r="G2117" s="2">
        <v>94.76</v>
      </c>
      <c r="H2117" s="4">
        <v>4</v>
      </c>
      <c r="I2117" s="2">
        <v>18.952000000000002</v>
      </c>
      <c r="J2117" s="2">
        <v>397.99200000000002</v>
      </c>
      <c r="K2117" s="12">
        <v>43507</v>
      </c>
      <c r="L2117" s="5">
        <v>0.67083333333333339</v>
      </c>
      <c r="M2117" t="s">
        <v>22</v>
      </c>
      <c r="N2117" s="2">
        <v>379.04</v>
      </c>
      <c r="O2117" s="2">
        <v>18.952000000000002</v>
      </c>
      <c r="P2117" s="3">
        <v>7.8</v>
      </c>
      <c r="Q2117" s="4">
        <f>MONTH(Tabla1[[#This Row],[Fecha]])</f>
        <v>2</v>
      </c>
    </row>
    <row r="2118" spans="1:17" x14ac:dyDescent="0.25">
      <c r="A2118" t="s">
        <v>2082</v>
      </c>
      <c r="B2118" t="s">
        <v>24</v>
      </c>
      <c r="C2118" t="s">
        <v>25</v>
      </c>
      <c r="D2118" t="s">
        <v>26</v>
      </c>
      <c r="E2118" t="s">
        <v>30</v>
      </c>
      <c r="F2118" t="s">
        <v>27</v>
      </c>
      <c r="G2118" s="2">
        <v>64.95</v>
      </c>
      <c r="H2118" s="4">
        <v>10</v>
      </c>
      <c r="I2118" s="2">
        <v>32.475000000000001</v>
      </c>
      <c r="J2118" s="2">
        <v>681.97500000000002</v>
      </c>
      <c r="K2118" s="12">
        <v>43548</v>
      </c>
      <c r="L2118" s="5">
        <v>0.76874999999999993</v>
      </c>
      <c r="M2118" t="s">
        <v>28</v>
      </c>
      <c r="N2118" s="2">
        <v>649.5</v>
      </c>
      <c r="O2118" s="2">
        <v>32.475000000000001</v>
      </c>
      <c r="P2118" s="3">
        <v>5.2</v>
      </c>
      <c r="Q2118" s="4">
        <f>MONTH(Tabla1[[#This Row],[Fecha]])</f>
        <v>3</v>
      </c>
    </row>
    <row r="2119" spans="1:17" x14ac:dyDescent="0.25">
      <c r="A2119" t="s">
        <v>2083</v>
      </c>
      <c r="B2119" t="s">
        <v>41</v>
      </c>
      <c r="C2119" t="s">
        <v>42</v>
      </c>
      <c r="D2119" t="s">
        <v>19</v>
      </c>
      <c r="E2119" t="s">
        <v>20</v>
      </c>
      <c r="F2119" t="s">
        <v>45</v>
      </c>
      <c r="G2119" s="2">
        <v>19.77</v>
      </c>
      <c r="H2119" s="4">
        <v>10</v>
      </c>
      <c r="I2119" s="2">
        <v>9.8849999999999998</v>
      </c>
      <c r="J2119" s="2">
        <v>207.58500000000001</v>
      </c>
      <c r="K2119" s="12">
        <v>43523</v>
      </c>
      <c r="L2119" s="5">
        <v>0.7895833333333333</v>
      </c>
      <c r="M2119" t="s">
        <v>32</v>
      </c>
      <c r="N2119" s="2">
        <v>197.7</v>
      </c>
      <c r="O2119" s="2">
        <v>9.8849999999999998</v>
      </c>
      <c r="P2119" s="3">
        <v>5</v>
      </c>
      <c r="Q2119" s="4">
        <f>MONTH(Tabla1[[#This Row],[Fecha]])</f>
        <v>2</v>
      </c>
    </row>
    <row r="2120" spans="1:17" x14ac:dyDescent="0.25">
      <c r="A2120" t="s">
        <v>2084</v>
      </c>
      <c r="B2120" t="s">
        <v>41</v>
      </c>
      <c r="C2120" t="s">
        <v>42</v>
      </c>
      <c r="D2120" t="s">
        <v>26</v>
      </c>
      <c r="E2120" t="s">
        <v>20</v>
      </c>
      <c r="F2120" t="s">
        <v>27</v>
      </c>
      <c r="G2120" s="2">
        <v>57.91</v>
      </c>
      <c r="H2120" s="4">
        <v>8</v>
      </c>
      <c r="I2120" s="2">
        <v>23.164000000000001</v>
      </c>
      <c r="J2120" s="2">
        <v>486.44400000000002</v>
      </c>
      <c r="K2120" s="12">
        <v>43503</v>
      </c>
      <c r="L2120" s="5">
        <v>0.62916666666666665</v>
      </c>
      <c r="M2120" t="s">
        <v>28</v>
      </c>
      <c r="N2120" s="2">
        <v>463.28</v>
      </c>
      <c r="O2120" s="2">
        <v>23.164000000000001</v>
      </c>
      <c r="P2120" s="3">
        <v>8.1</v>
      </c>
      <c r="Q2120" s="4">
        <f>MONTH(Tabla1[[#This Row],[Fecha]])</f>
        <v>2</v>
      </c>
    </row>
    <row r="2121" spans="1:17" x14ac:dyDescent="0.25">
      <c r="A2121" t="s">
        <v>2085</v>
      </c>
      <c r="B2121" t="s">
        <v>17</v>
      </c>
      <c r="C2121" t="s">
        <v>18</v>
      </c>
      <c r="D2121" t="s">
        <v>19</v>
      </c>
      <c r="E2121" t="s">
        <v>20</v>
      </c>
      <c r="F2121" t="s">
        <v>35</v>
      </c>
      <c r="G2121" s="2">
        <v>27.93</v>
      </c>
      <c r="H2121" s="4">
        <v>5</v>
      </c>
      <c r="I2121" s="2">
        <v>6.9825000000000008</v>
      </c>
      <c r="J2121" s="2">
        <v>146.63249999999999</v>
      </c>
      <c r="K2121" s="12">
        <v>43494</v>
      </c>
      <c r="L2121" s="5">
        <v>0.65833333333333333</v>
      </c>
      <c r="M2121" t="s">
        <v>28</v>
      </c>
      <c r="N2121" s="2">
        <v>139.65</v>
      </c>
      <c r="O2121" s="2">
        <v>6.9824999999999999</v>
      </c>
      <c r="P2121" s="3">
        <v>5.9</v>
      </c>
      <c r="Q2121" s="4">
        <f>MONTH(Tabla1[[#This Row],[Fecha]])</f>
        <v>1</v>
      </c>
    </row>
    <row r="2122" spans="1:17" x14ac:dyDescent="0.25">
      <c r="A2122" t="s">
        <v>2086</v>
      </c>
      <c r="B2122" t="s">
        <v>24</v>
      </c>
      <c r="C2122" t="s">
        <v>25</v>
      </c>
      <c r="D2122" t="s">
        <v>19</v>
      </c>
      <c r="E2122" t="s">
        <v>20</v>
      </c>
      <c r="F2122" t="s">
        <v>35</v>
      </c>
      <c r="G2122" s="2">
        <v>64.97</v>
      </c>
      <c r="H2122" s="4">
        <v>5</v>
      </c>
      <c r="I2122" s="2">
        <v>16.242500000000003</v>
      </c>
      <c r="J2122" s="2">
        <v>341.09249999999997</v>
      </c>
      <c r="K2122" s="12">
        <v>43504</v>
      </c>
      <c r="L2122" s="5">
        <v>0.53611111111111109</v>
      </c>
      <c r="M2122" t="s">
        <v>32</v>
      </c>
      <c r="N2122" s="2">
        <v>324.85000000000002</v>
      </c>
      <c r="O2122" s="2">
        <v>16.2425</v>
      </c>
      <c r="P2122" s="3">
        <v>6.5</v>
      </c>
      <c r="Q2122" s="4">
        <f>MONTH(Tabla1[[#This Row],[Fecha]])</f>
        <v>2</v>
      </c>
    </row>
    <row r="2123" spans="1:17" x14ac:dyDescent="0.25">
      <c r="A2123" t="s">
        <v>2087</v>
      </c>
      <c r="B2123" t="s">
        <v>41</v>
      </c>
      <c r="C2123" t="s">
        <v>42</v>
      </c>
      <c r="D2123" t="s">
        <v>26</v>
      </c>
      <c r="E2123" t="s">
        <v>30</v>
      </c>
      <c r="F2123" t="s">
        <v>27</v>
      </c>
      <c r="G2123" s="2">
        <v>21.58</v>
      </c>
      <c r="H2123" s="4">
        <v>9</v>
      </c>
      <c r="I2123" s="2">
        <v>9.7109999999999985</v>
      </c>
      <c r="J2123" s="2">
        <v>203.93100000000001</v>
      </c>
      <c r="K2123" s="12">
        <v>43538</v>
      </c>
      <c r="L2123" s="5">
        <v>0.52222222222222225</v>
      </c>
      <c r="M2123" t="s">
        <v>28</v>
      </c>
      <c r="N2123" s="2">
        <v>194.22</v>
      </c>
      <c r="O2123" s="2">
        <v>9.7110000000000003</v>
      </c>
      <c r="P2123" s="3">
        <v>7.3</v>
      </c>
      <c r="Q2123" s="4">
        <f>MONTH(Tabla1[[#This Row],[Fecha]])</f>
        <v>3</v>
      </c>
    </row>
    <row r="2124" spans="1:17" x14ac:dyDescent="0.25">
      <c r="A2124" t="s">
        <v>2088</v>
      </c>
      <c r="B2124" t="s">
        <v>17</v>
      </c>
      <c r="C2124" t="s">
        <v>18</v>
      </c>
      <c r="D2124" t="s">
        <v>26</v>
      </c>
      <c r="E2124" t="s">
        <v>30</v>
      </c>
      <c r="F2124" t="s">
        <v>43</v>
      </c>
      <c r="G2124" s="2">
        <v>13.79</v>
      </c>
      <c r="H2124" s="4">
        <v>5</v>
      </c>
      <c r="I2124" s="2">
        <v>3.4474999999999998</v>
      </c>
      <c r="J2124" s="2">
        <v>72.397499999999994</v>
      </c>
      <c r="K2124" s="12">
        <v>43476</v>
      </c>
      <c r="L2124" s="5">
        <v>0.79652777777777783</v>
      </c>
      <c r="M2124" t="s">
        <v>32</v>
      </c>
      <c r="N2124" s="2">
        <v>68.95</v>
      </c>
      <c r="O2124" s="2">
        <v>3.4474999999999998</v>
      </c>
      <c r="P2124" s="3">
        <v>7.8</v>
      </c>
      <c r="Q2124" s="4">
        <f>MONTH(Tabla1[[#This Row],[Fecha]])</f>
        <v>1</v>
      </c>
    </row>
    <row r="2125" spans="1:17" x14ac:dyDescent="0.25">
      <c r="A2125" t="s">
        <v>2089</v>
      </c>
      <c r="B2125" t="s">
        <v>41</v>
      </c>
      <c r="C2125" t="s">
        <v>42</v>
      </c>
      <c r="D2125" t="s">
        <v>19</v>
      </c>
      <c r="E2125" t="s">
        <v>30</v>
      </c>
      <c r="F2125" t="s">
        <v>21</v>
      </c>
      <c r="G2125" s="2">
        <v>39.01</v>
      </c>
      <c r="H2125" s="4">
        <v>1</v>
      </c>
      <c r="I2125" s="2">
        <v>1.9504999999999999</v>
      </c>
      <c r="J2125" s="2">
        <v>40.960500000000003</v>
      </c>
      <c r="K2125" s="12">
        <v>43536</v>
      </c>
      <c r="L2125" s="5">
        <v>0.69861111111111107</v>
      </c>
      <c r="M2125" t="s">
        <v>32</v>
      </c>
      <c r="N2125" s="2">
        <v>39.01</v>
      </c>
      <c r="O2125" s="2">
        <v>1.9504999999999999</v>
      </c>
      <c r="P2125" s="3">
        <v>4.7</v>
      </c>
      <c r="Q2125" s="4">
        <f>MONTH(Tabla1[[#This Row],[Fecha]])</f>
        <v>3</v>
      </c>
    </row>
    <row r="2126" spans="1:17" x14ac:dyDescent="0.25">
      <c r="A2126" t="s">
        <v>2090</v>
      </c>
      <c r="B2126" t="s">
        <v>41</v>
      </c>
      <c r="C2126" t="s">
        <v>42</v>
      </c>
      <c r="D2126" t="s">
        <v>19</v>
      </c>
      <c r="E2126" t="s">
        <v>30</v>
      </c>
      <c r="F2126" t="s">
        <v>21</v>
      </c>
      <c r="G2126" s="2">
        <v>75.739999999999995</v>
      </c>
      <c r="H2126" s="4">
        <v>4</v>
      </c>
      <c r="I2126" s="2">
        <v>15.148</v>
      </c>
      <c r="J2126" s="2">
        <v>318.108</v>
      </c>
      <c r="K2126" s="12">
        <v>43510</v>
      </c>
      <c r="L2126" s="5">
        <v>0.60763888888888895</v>
      </c>
      <c r="M2126" t="s">
        <v>28</v>
      </c>
      <c r="N2126" s="2">
        <v>302.95999999999998</v>
      </c>
      <c r="O2126" s="2">
        <v>15.148</v>
      </c>
      <c r="P2126" s="3">
        <v>7.6</v>
      </c>
      <c r="Q2126" s="4">
        <f>MONTH(Tabla1[[#This Row],[Fecha]])</f>
        <v>2</v>
      </c>
    </row>
    <row r="2127" spans="1:17" x14ac:dyDescent="0.25">
      <c r="A2127" t="s">
        <v>2091</v>
      </c>
      <c r="B2127" t="s">
        <v>17</v>
      </c>
      <c r="C2127" t="s">
        <v>18</v>
      </c>
      <c r="D2127" t="s">
        <v>26</v>
      </c>
      <c r="E2127" t="s">
        <v>30</v>
      </c>
      <c r="F2127" t="s">
        <v>45</v>
      </c>
      <c r="G2127" s="2">
        <v>45.38</v>
      </c>
      <c r="H2127" s="4">
        <v>3</v>
      </c>
      <c r="I2127" s="2">
        <v>6.8070000000000013</v>
      </c>
      <c r="J2127" s="2">
        <v>142.947</v>
      </c>
      <c r="K2127" s="12">
        <v>43513</v>
      </c>
      <c r="L2127" s="5">
        <v>0.56527777777777777</v>
      </c>
      <c r="M2127" t="s">
        <v>32</v>
      </c>
      <c r="N2127" s="2">
        <v>136.13999999999999</v>
      </c>
      <c r="O2127" s="2">
        <v>6.8070000000000004</v>
      </c>
      <c r="P2127" s="3">
        <v>7.2</v>
      </c>
      <c r="Q2127" s="4">
        <f>MONTH(Tabla1[[#This Row],[Fecha]])</f>
        <v>2</v>
      </c>
    </row>
    <row r="2128" spans="1:17" x14ac:dyDescent="0.25">
      <c r="A2128" t="s">
        <v>2092</v>
      </c>
      <c r="B2128" t="s">
        <v>41</v>
      </c>
      <c r="C2128" t="s">
        <v>42</v>
      </c>
      <c r="D2128" t="s">
        <v>19</v>
      </c>
      <c r="E2128" t="s">
        <v>30</v>
      </c>
      <c r="F2128" t="s">
        <v>45</v>
      </c>
      <c r="G2128" s="2">
        <v>49.92</v>
      </c>
      <c r="H2128" s="4">
        <v>2</v>
      </c>
      <c r="I2128" s="2">
        <v>4.9920000000000009</v>
      </c>
      <c r="J2128" s="2">
        <v>104.83199999999999</v>
      </c>
      <c r="K2128" s="12">
        <v>43530</v>
      </c>
      <c r="L2128" s="5">
        <v>0.49652777777777773</v>
      </c>
      <c r="M2128" t="s">
        <v>32</v>
      </c>
      <c r="N2128" s="2">
        <v>99.84</v>
      </c>
      <c r="O2128" s="2">
        <v>4.992</v>
      </c>
      <c r="P2128" s="3">
        <v>7</v>
      </c>
      <c r="Q2128" s="4">
        <f>MONTH(Tabla1[[#This Row],[Fecha]])</f>
        <v>3</v>
      </c>
    </row>
    <row r="2129" spans="1:17" x14ac:dyDescent="0.25">
      <c r="A2129" t="s">
        <v>2093</v>
      </c>
      <c r="B2129" t="s">
        <v>17</v>
      </c>
      <c r="C2129" t="s">
        <v>18</v>
      </c>
      <c r="D2129" t="s">
        <v>26</v>
      </c>
      <c r="E2129" t="s">
        <v>30</v>
      </c>
      <c r="F2129" t="s">
        <v>35</v>
      </c>
      <c r="G2129" s="2">
        <v>63.69</v>
      </c>
      <c r="H2129" s="4">
        <v>1</v>
      </c>
      <c r="I2129" s="2">
        <v>3.1844999999999999</v>
      </c>
      <c r="J2129" s="2">
        <v>66.874499999999998</v>
      </c>
      <c r="K2129" s="12">
        <v>43521</v>
      </c>
      <c r="L2129" s="5">
        <v>0.68125000000000002</v>
      </c>
      <c r="M2129" t="s">
        <v>28</v>
      </c>
      <c r="N2129" s="2">
        <v>63.69</v>
      </c>
      <c r="O2129" s="2">
        <v>3.1844999999999999</v>
      </c>
      <c r="P2129" s="3">
        <v>6</v>
      </c>
      <c r="Q2129" s="4">
        <f>MONTH(Tabla1[[#This Row],[Fecha]])</f>
        <v>2</v>
      </c>
    </row>
    <row r="2130" spans="1:17" x14ac:dyDescent="0.25">
      <c r="A2130" t="s">
        <v>2094</v>
      </c>
      <c r="B2130" t="s">
        <v>17</v>
      </c>
      <c r="C2130" t="s">
        <v>18</v>
      </c>
      <c r="D2130" t="s">
        <v>19</v>
      </c>
      <c r="E2130" t="s">
        <v>20</v>
      </c>
      <c r="F2130" t="s">
        <v>43</v>
      </c>
      <c r="G2130" s="2">
        <v>91.61</v>
      </c>
      <c r="H2130" s="4">
        <v>1</v>
      </c>
      <c r="I2130" s="2">
        <v>4.5804999999999998</v>
      </c>
      <c r="J2130" s="2">
        <v>96.1905</v>
      </c>
      <c r="K2130" s="12">
        <v>43544</v>
      </c>
      <c r="L2130" s="5">
        <v>0.8222222222222223</v>
      </c>
      <c r="M2130" t="s">
        <v>28</v>
      </c>
      <c r="N2130" s="2">
        <v>91.61</v>
      </c>
      <c r="O2130" s="2">
        <v>4.5804999999999998</v>
      </c>
      <c r="P2130" s="3">
        <v>9.8000000000000007</v>
      </c>
      <c r="Q2130" s="4">
        <f>MONTH(Tabla1[[#This Row],[Fecha]])</f>
        <v>3</v>
      </c>
    </row>
    <row r="2131" spans="1:17" x14ac:dyDescent="0.25">
      <c r="A2131" t="s">
        <v>2095</v>
      </c>
      <c r="B2131" t="s">
        <v>41</v>
      </c>
      <c r="C2131" t="s">
        <v>42</v>
      </c>
      <c r="D2131" t="s">
        <v>26</v>
      </c>
      <c r="E2131" t="s">
        <v>30</v>
      </c>
      <c r="F2131" t="s">
        <v>27</v>
      </c>
      <c r="G2131" s="2">
        <v>28.38</v>
      </c>
      <c r="H2131" s="4">
        <v>5</v>
      </c>
      <c r="I2131" s="2">
        <v>7.0950000000000006</v>
      </c>
      <c r="J2131" s="2">
        <v>148.995</v>
      </c>
      <c r="K2131" s="12">
        <v>43530</v>
      </c>
      <c r="L2131" s="5">
        <v>0.87291666666666667</v>
      </c>
      <c r="M2131" t="s">
        <v>28</v>
      </c>
      <c r="N2131" s="2">
        <v>141.9</v>
      </c>
      <c r="O2131" s="2">
        <v>7.0949999999999998</v>
      </c>
      <c r="P2131" s="3">
        <v>9.4</v>
      </c>
      <c r="Q2131" s="4">
        <f>MONTH(Tabla1[[#This Row],[Fecha]])</f>
        <v>3</v>
      </c>
    </row>
    <row r="2132" spans="1:17" x14ac:dyDescent="0.25">
      <c r="A2132" t="s">
        <v>2096</v>
      </c>
      <c r="B2132" t="s">
        <v>17</v>
      </c>
      <c r="C2132" t="s">
        <v>18</v>
      </c>
      <c r="D2132" t="s">
        <v>19</v>
      </c>
      <c r="E2132" t="s">
        <v>20</v>
      </c>
      <c r="F2132" t="s">
        <v>21</v>
      </c>
      <c r="G2132" s="2">
        <v>39.619999999999997</v>
      </c>
      <c r="H2132" s="4">
        <v>9</v>
      </c>
      <c r="I2132" s="2">
        <v>17.829000000000001</v>
      </c>
      <c r="J2132" s="2">
        <v>374.40899999999999</v>
      </c>
      <c r="K2132" s="12">
        <v>43478</v>
      </c>
      <c r="L2132" s="5">
        <v>0.74583333333333324</v>
      </c>
      <c r="M2132" t="s">
        <v>32</v>
      </c>
      <c r="N2132" s="2">
        <v>356.58</v>
      </c>
      <c r="O2132" s="2">
        <v>17.829000000000001</v>
      </c>
      <c r="P2132" s="3">
        <v>6.8</v>
      </c>
      <c r="Q2132" s="4">
        <f>MONTH(Tabla1[[#This Row],[Fecha]])</f>
        <v>1</v>
      </c>
    </row>
    <row r="2133" spans="1:17" x14ac:dyDescent="0.25">
      <c r="A2133" t="s">
        <v>2097</v>
      </c>
      <c r="B2133" t="s">
        <v>24</v>
      </c>
      <c r="C2133" t="s">
        <v>25</v>
      </c>
      <c r="D2133" t="s">
        <v>26</v>
      </c>
      <c r="E2133" t="s">
        <v>20</v>
      </c>
      <c r="F2133" t="s">
        <v>27</v>
      </c>
      <c r="G2133" s="2">
        <v>30.24</v>
      </c>
      <c r="H2133" s="4">
        <v>1</v>
      </c>
      <c r="I2133" s="2">
        <v>1.512</v>
      </c>
      <c r="J2133" s="2">
        <v>31.751999999999999</v>
      </c>
      <c r="K2133" s="12">
        <v>43528</v>
      </c>
      <c r="L2133" s="5">
        <v>0.65555555555555556</v>
      </c>
      <c r="M2133" t="s">
        <v>28</v>
      </c>
      <c r="N2133" s="2">
        <v>30.24</v>
      </c>
      <c r="O2133" s="2">
        <v>1.512</v>
      </c>
      <c r="P2133" s="3">
        <v>8.4</v>
      </c>
      <c r="Q2133" s="4">
        <f>MONTH(Tabla1[[#This Row],[Fecha]])</f>
        <v>3</v>
      </c>
    </row>
    <row r="2134" spans="1:17" x14ac:dyDescent="0.25">
      <c r="A2134" t="s">
        <v>2098</v>
      </c>
      <c r="B2134" t="s">
        <v>24</v>
      </c>
      <c r="C2134" t="s">
        <v>25</v>
      </c>
      <c r="D2134" t="s">
        <v>19</v>
      </c>
      <c r="E2134" t="s">
        <v>20</v>
      </c>
      <c r="F2134" t="s">
        <v>45</v>
      </c>
      <c r="G2134" s="2">
        <v>31.9</v>
      </c>
      <c r="H2134" s="4">
        <v>1</v>
      </c>
      <c r="I2134" s="2">
        <v>1.595</v>
      </c>
      <c r="J2134" s="2">
        <v>33.494999999999997</v>
      </c>
      <c r="K2134" s="12">
        <v>43470</v>
      </c>
      <c r="L2134" s="5">
        <v>0.52777777777777779</v>
      </c>
      <c r="M2134" t="s">
        <v>22</v>
      </c>
      <c r="N2134" s="2">
        <v>31.9</v>
      </c>
      <c r="O2134" s="2">
        <v>1.595</v>
      </c>
      <c r="P2134" s="3">
        <v>9.1</v>
      </c>
      <c r="Q2134" s="4">
        <f>MONTH(Tabla1[[#This Row],[Fecha]])</f>
        <v>1</v>
      </c>
    </row>
    <row r="2135" spans="1:17" x14ac:dyDescent="0.25">
      <c r="A2135" t="s">
        <v>2099</v>
      </c>
      <c r="B2135" t="s">
        <v>41</v>
      </c>
      <c r="C2135" t="s">
        <v>42</v>
      </c>
      <c r="D2135" t="s">
        <v>26</v>
      </c>
      <c r="E2135" t="s">
        <v>20</v>
      </c>
      <c r="F2135" t="s">
        <v>43</v>
      </c>
      <c r="G2135" s="2">
        <v>48.51</v>
      </c>
      <c r="H2135" s="4">
        <v>7</v>
      </c>
      <c r="I2135" s="2">
        <v>16.9785</v>
      </c>
      <c r="J2135" s="2">
        <v>356.54849999999999</v>
      </c>
      <c r="K2135" s="12">
        <v>43490</v>
      </c>
      <c r="L2135" s="5">
        <v>0.5625</v>
      </c>
      <c r="M2135" t="s">
        <v>32</v>
      </c>
      <c r="N2135" s="2">
        <v>339.57</v>
      </c>
      <c r="O2135" s="2">
        <v>16.9785</v>
      </c>
      <c r="P2135" s="3">
        <v>5.2</v>
      </c>
      <c r="Q2135" s="4">
        <f>MONTH(Tabla1[[#This Row],[Fecha]])</f>
        <v>1</v>
      </c>
    </row>
    <row r="2136" spans="1:17" x14ac:dyDescent="0.25">
      <c r="A2136" t="s">
        <v>2100</v>
      </c>
      <c r="B2136" t="s">
        <v>24</v>
      </c>
      <c r="C2136" t="s">
        <v>25</v>
      </c>
      <c r="D2136" t="s">
        <v>26</v>
      </c>
      <c r="E2136" t="s">
        <v>20</v>
      </c>
      <c r="F2136" t="s">
        <v>45</v>
      </c>
      <c r="G2136" s="2">
        <v>12.19</v>
      </c>
      <c r="H2136" s="4">
        <v>8</v>
      </c>
      <c r="I2136" s="2">
        <v>4.8760000000000003</v>
      </c>
      <c r="J2136" s="2">
        <v>102.396</v>
      </c>
      <c r="K2136" s="12">
        <v>43537</v>
      </c>
      <c r="L2136" s="5">
        <v>0.53263888888888888</v>
      </c>
      <c r="M2136" t="s">
        <v>22</v>
      </c>
      <c r="N2136" s="2">
        <v>97.52</v>
      </c>
      <c r="O2136" s="2">
        <v>4.8760000000000003</v>
      </c>
      <c r="P2136" s="3">
        <v>6.8</v>
      </c>
      <c r="Q2136" s="4">
        <f>MONTH(Tabla1[[#This Row],[Fecha]])</f>
        <v>3</v>
      </c>
    </row>
    <row r="2137" spans="1:17" x14ac:dyDescent="0.25">
      <c r="A2137" t="s">
        <v>2101</v>
      </c>
      <c r="B2137" t="s">
        <v>24</v>
      </c>
      <c r="C2137" t="s">
        <v>25</v>
      </c>
      <c r="D2137" t="s">
        <v>26</v>
      </c>
      <c r="E2137" t="s">
        <v>30</v>
      </c>
      <c r="F2137" t="s">
        <v>45</v>
      </c>
      <c r="G2137" s="2">
        <v>78.55</v>
      </c>
      <c r="H2137" s="4">
        <v>9</v>
      </c>
      <c r="I2137" s="2">
        <v>35.347499999999997</v>
      </c>
      <c r="J2137" s="2">
        <v>742.29750000000001</v>
      </c>
      <c r="K2137" s="12">
        <v>43525</v>
      </c>
      <c r="L2137" s="5">
        <v>0.55694444444444446</v>
      </c>
      <c r="M2137" t="s">
        <v>28</v>
      </c>
      <c r="N2137" s="2">
        <v>706.95</v>
      </c>
      <c r="O2137" s="2">
        <v>35.347499999999997</v>
      </c>
      <c r="P2137" s="3">
        <v>7.2</v>
      </c>
      <c r="Q2137" s="4">
        <f>MONTH(Tabla1[[#This Row],[Fecha]])</f>
        <v>3</v>
      </c>
    </row>
    <row r="2138" spans="1:17" x14ac:dyDescent="0.25">
      <c r="A2138" t="s">
        <v>2102</v>
      </c>
      <c r="B2138" t="s">
        <v>41</v>
      </c>
      <c r="C2138" t="s">
        <v>42</v>
      </c>
      <c r="D2138" t="s">
        <v>19</v>
      </c>
      <c r="E2138" t="s">
        <v>30</v>
      </c>
      <c r="F2138" t="s">
        <v>35</v>
      </c>
      <c r="G2138" s="2">
        <v>88.31</v>
      </c>
      <c r="H2138" s="4">
        <v>1</v>
      </c>
      <c r="I2138" s="2">
        <v>4.4155000000000006</v>
      </c>
      <c r="J2138" s="2">
        <v>92.725499999999997</v>
      </c>
      <c r="K2138" s="12">
        <v>43511</v>
      </c>
      <c r="L2138" s="5">
        <v>0.73472222222222217</v>
      </c>
      <c r="M2138" t="s">
        <v>32</v>
      </c>
      <c r="N2138" s="2">
        <v>88.31</v>
      </c>
      <c r="O2138" s="2">
        <v>4.4154999999999998</v>
      </c>
      <c r="P2138" s="3">
        <v>5.2</v>
      </c>
      <c r="Q2138" s="4">
        <f>MONTH(Tabla1[[#This Row],[Fecha]])</f>
        <v>2</v>
      </c>
    </row>
    <row r="2139" spans="1:17" x14ac:dyDescent="0.25">
      <c r="A2139" t="s">
        <v>2103</v>
      </c>
      <c r="B2139" t="s">
        <v>41</v>
      </c>
      <c r="C2139" t="s">
        <v>42</v>
      </c>
      <c r="D2139" t="s">
        <v>26</v>
      </c>
      <c r="E2139" t="s">
        <v>20</v>
      </c>
      <c r="F2139" t="s">
        <v>21</v>
      </c>
      <c r="G2139" s="2">
        <v>58.24</v>
      </c>
      <c r="H2139" s="4">
        <v>9</v>
      </c>
      <c r="I2139" s="2">
        <v>26.207999999999998</v>
      </c>
      <c r="J2139" s="2">
        <v>550.36800000000005</v>
      </c>
      <c r="K2139" s="12">
        <v>43501</v>
      </c>
      <c r="L2139" s="5">
        <v>0.52361111111111114</v>
      </c>
      <c r="M2139" t="s">
        <v>28</v>
      </c>
      <c r="N2139" s="2">
        <v>524.16</v>
      </c>
      <c r="O2139" s="2">
        <v>26.207999999999998</v>
      </c>
      <c r="P2139" s="3">
        <v>9.6999999999999993</v>
      </c>
      <c r="Q2139" s="4">
        <f>MONTH(Tabla1[[#This Row],[Fecha]])</f>
        <v>2</v>
      </c>
    </row>
    <row r="2140" spans="1:17" x14ac:dyDescent="0.25">
      <c r="A2140" t="s">
        <v>2104</v>
      </c>
      <c r="B2140" t="s">
        <v>24</v>
      </c>
      <c r="C2140" t="s">
        <v>25</v>
      </c>
      <c r="D2140" t="s">
        <v>19</v>
      </c>
      <c r="E2140" t="s">
        <v>20</v>
      </c>
      <c r="F2140" t="s">
        <v>31</v>
      </c>
      <c r="G2140" s="2">
        <v>78.38</v>
      </c>
      <c r="H2140" s="4">
        <v>4</v>
      </c>
      <c r="I2140" s="2">
        <v>15.676</v>
      </c>
      <c r="J2140" s="2">
        <v>329.19600000000003</v>
      </c>
      <c r="K2140" s="12">
        <v>43548</v>
      </c>
      <c r="L2140" s="5">
        <v>0.74722222222222223</v>
      </c>
      <c r="M2140" t="s">
        <v>28</v>
      </c>
      <c r="N2140" s="2">
        <v>313.52</v>
      </c>
      <c r="O2140" s="2">
        <v>15.676</v>
      </c>
      <c r="P2140" s="3">
        <v>7.9</v>
      </c>
      <c r="Q2140" s="4">
        <f>MONTH(Tabla1[[#This Row],[Fecha]])</f>
        <v>3</v>
      </c>
    </row>
    <row r="2141" spans="1:17" x14ac:dyDescent="0.25">
      <c r="A2141" t="s">
        <v>2105</v>
      </c>
      <c r="B2141" t="s">
        <v>41</v>
      </c>
      <c r="C2141" t="s">
        <v>42</v>
      </c>
      <c r="D2141" t="s">
        <v>19</v>
      </c>
      <c r="E2141" t="s">
        <v>30</v>
      </c>
      <c r="F2141" t="s">
        <v>31</v>
      </c>
      <c r="G2141" s="2">
        <v>60.38</v>
      </c>
      <c r="H2141" s="4">
        <v>10</v>
      </c>
      <c r="I2141" s="2">
        <v>30.190000000000005</v>
      </c>
      <c r="J2141" s="2">
        <v>633.99</v>
      </c>
      <c r="K2141" s="12">
        <v>43508</v>
      </c>
      <c r="L2141" s="5">
        <v>0.67986111111111114</v>
      </c>
      <c r="M2141" t="s">
        <v>28</v>
      </c>
      <c r="N2141" s="2">
        <v>603.79999999999995</v>
      </c>
      <c r="O2141" s="2">
        <v>30.19</v>
      </c>
      <c r="P2141" s="3">
        <v>6</v>
      </c>
      <c r="Q2141" s="4">
        <f>MONTH(Tabla1[[#This Row],[Fecha]])</f>
        <v>2</v>
      </c>
    </row>
    <row r="2142" spans="1:17" x14ac:dyDescent="0.25">
      <c r="A2142" t="s">
        <v>2106</v>
      </c>
      <c r="B2142" t="s">
        <v>24</v>
      </c>
      <c r="C2142" t="s">
        <v>25</v>
      </c>
      <c r="D2142" t="s">
        <v>26</v>
      </c>
      <c r="E2142" t="s">
        <v>20</v>
      </c>
      <c r="F2142" t="s">
        <v>27</v>
      </c>
      <c r="G2142" s="2">
        <v>75.91</v>
      </c>
      <c r="H2142" s="4">
        <v>6</v>
      </c>
      <c r="I2142" s="2">
        <v>22.773</v>
      </c>
      <c r="J2142" s="2">
        <v>478.233</v>
      </c>
      <c r="K2142" s="12">
        <v>43533</v>
      </c>
      <c r="L2142" s="5">
        <v>0.76458333333333339</v>
      </c>
      <c r="M2142" t="s">
        <v>28</v>
      </c>
      <c r="N2142" s="2">
        <v>455.46</v>
      </c>
      <c r="O2142" s="2">
        <v>22.773</v>
      </c>
      <c r="P2142" s="3">
        <v>8.6999999999999993</v>
      </c>
      <c r="Q2142" s="4">
        <f>MONTH(Tabla1[[#This Row],[Fecha]])</f>
        <v>3</v>
      </c>
    </row>
    <row r="2143" spans="1:17" x14ac:dyDescent="0.25">
      <c r="A2143" t="s">
        <v>2107</v>
      </c>
      <c r="B2143" t="s">
        <v>41</v>
      </c>
      <c r="C2143" t="s">
        <v>42</v>
      </c>
      <c r="D2143" t="s">
        <v>26</v>
      </c>
      <c r="E2143" t="s">
        <v>20</v>
      </c>
      <c r="F2143" t="s">
        <v>35</v>
      </c>
      <c r="G2143" s="2">
        <v>67.430000000000007</v>
      </c>
      <c r="H2143" s="4">
        <v>5</v>
      </c>
      <c r="I2143" s="2">
        <v>16.857500000000002</v>
      </c>
      <c r="J2143" s="2">
        <v>354.00749999999999</v>
      </c>
      <c r="K2143" s="12">
        <v>43530</v>
      </c>
      <c r="L2143" s="5">
        <v>0.75902777777777775</v>
      </c>
      <c r="M2143" t="s">
        <v>22</v>
      </c>
      <c r="N2143" s="2">
        <v>337.15</v>
      </c>
      <c r="O2143" s="2">
        <v>16.857500000000002</v>
      </c>
      <c r="P2143" s="3">
        <v>6.3</v>
      </c>
      <c r="Q2143" s="4">
        <f>MONTH(Tabla1[[#This Row],[Fecha]])</f>
        <v>3</v>
      </c>
    </row>
    <row r="2144" spans="1:17" x14ac:dyDescent="0.25">
      <c r="A2144" t="s">
        <v>2108</v>
      </c>
      <c r="B2144" t="s">
        <v>41</v>
      </c>
      <c r="C2144" t="s">
        <v>42</v>
      </c>
      <c r="D2144" t="s">
        <v>26</v>
      </c>
      <c r="E2144" t="s">
        <v>30</v>
      </c>
      <c r="F2144" t="s">
        <v>31</v>
      </c>
      <c r="G2144" s="2">
        <v>68.97</v>
      </c>
      <c r="H2144" s="4">
        <v>3</v>
      </c>
      <c r="I2144" s="2">
        <v>10.345500000000001</v>
      </c>
      <c r="J2144" s="2">
        <v>217.25550000000001</v>
      </c>
      <c r="K2144" s="12">
        <v>43518</v>
      </c>
      <c r="L2144" s="5">
        <v>0.47638888888888892</v>
      </c>
      <c r="M2144" t="s">
        <v>22</v>
      </c>
      <c r="N2144" s="2">
        <v>206.91</v>
      </c>
      <c r="O2144" s="2">
        <v>10.345499999999999</v>
      </c>
      <c r="P2144" s="3">
        <v>8.6999999999999993</v>
      </c>
      <c r="Q2144" s="4">
        <f>MONTH(Tabla1[[#This Row],[Fecha]])</f>
        <v>2</v>
      </c>
    </row>
    <row r="2145" spans="1:17" x14ac:dyDescent="0.25">
      <c r="A2145" t="s">
        <v>2109</v>
      </c>
      <c r="B2145" t="s">
        <v>41</v>
      </c>
      <c r="C2145" t="s">
        <v>42</v>
      </c>
      <c r="D2145" t="s">
        <v>19</v>
      </c>
      <c r="E2145" t="s">
        <v>30</v>
      </c>
      <c r="F2145" t="s">
        <v>21</v>
      </c>
      <c r="G2145" s="2">
        <v>51.13</v>
      </c>
      <c r="H2145" s="4">
        <v>4</v>
      </c>
      <c r="I2145" s="2">
        <v>10.226000000000001</v>
      </c>
      <c r="J2145" s="2">
        <v>214.74600000000001</v>
      </c>
      <c r="K2145" s="12">
        <v>43490</v>
      </c>
      <c r="L2145" s="5">
        <v>0.42430555555555555</v>
      </c>
      <c r="M2145" t="s">
        <v>32</v>
      </c>
      <c r="N2145" s="2">
        <v>204.52</v>
      </c>
      <c r="O2145" s="2">
        <v>10.226000000000001</v>
      </c>
      <c r="P2145" s="3">
        <v>4</v>
      </c>
      <c r="Q2145" s="4">
        <f>MONTH(Tabla1[[#This Row],[Fecha]])</f>
        <v>1</v>
      </c>
    </row>
    <row r="2146" spans="1:17" x14ac:dyDescent="0.25">
      <c r="A2146" t="s">
        <v>2110</v>
      </c>
      <c r="B2146" t="s">
        <v>17</v>
      </c>
      <c r="C2146" t="s">
        <v>18</v>
      </c>
      <c r="D2146" t="s">
        <v>19</v>
      </c>
      <c r="E2146" t="s">
        <v>30</v>
      </c>
      <c r="F2146" t="s">
        <v>45</v>
      </c>
      <c r="G2146" s="2">
        <v>17.940000000000001</v>
      </c>
      <c r="H2146" s="4">
        <v>5</v>
      </c>
      <c r="I2146" s="2">
        <v>4.4850000000000003</v>
      </c>
      <c r="J2146" s="2">
        <v>94.185000000000002</v>
      </c>
      <c r="K2146" s="12">
        <v>43488</v>
      </c>
      <c r="L2146" s="5">
        <v>0.58611111111111114</v>
      </c>
      <c r="M2146" t="s">
        <v>22</v>
      </c>
      <c r="N2146" s="2">
        <v>89.7</v>
      </c>
      <c r="O2146" s="2">
        <v>4.4850000000000003</v>
      </c>
      <c r="P2146" s="3">
        <v>6.8</v>
      </c>
      <c r="Q2146" s="4">
        <f>MONTH(Tabla1[[#This Row],[Fecha]])</f>
        <v>1</v>
      </c>
    </row>
    <row r="2147" spans="1:17" x14ac:dyDescent="0.25">
      <c r="A2147" t="s">
        <v>2111</v>
      </c>
      <c r="B2147" t="s">
        <v>41</v>
      </c>
      <c r="C2147" t="s">
        <v>42</v>
      </c>
      <c r="D2147" t="s">
        <v>26</v>
      </c>
      <c r="E2147" t="s">
        <v>20</v>
      </c>
      <c r="F2147" t="s">
        <v>21</v>
      </c>
      <c r="G2147" s="2">
        <v>82.88</v>
      </c>
      <c r="H2147" s="4">
        <v>5</v>
      </c>
      <c r="I2147" s="2">
        <v>20.72</v>
      </c>
      <c r="J2147" s="2">
        <v>435.12</v>
      </c>
      <c r="K2147" s="12">
        <v>43548</v>
      </c>
      <c r="L2147" s="5">
        <v>0.58888888888888891</v>
      </c>
      <c r="M2147" t="s">
        <v>32</v>
      </c>
      <c r="N2147" s="2">
        <v>414.4</v>
      </c>
      <c r="O2147" s="2">
        <v>20.72</v>
      </c>
      <c r="P2147" s="3">
        <v>6.6</v>
      </c>
      <c r="Q2147" s="4">
        <f>MONTH(Tabla1[[#This Row],[Fecha]])</f>
        <v>3</v>
      </c>
    </row>
    <row r="2148" spans="1:17" x14ac:dyDescent="0.25">
      <c r="A2148" t="s">
        <v>1701</v>
      </c>
      <c r="B2148" t="s">
        <v>41</v>
      </c>
      <c r="C2148" t="s">
        <v>42</v>
      </c>
      <c r="D2148" t="s">
        <v>19</v>
      </c>
      <c r="E2148" t="s">
        <v>30</v>
      </c>
      <c r="F2148" t="s">
        <v>21</v>
      </c>
      <c r="G2148" s="2">
        <v>82.58</v>
      </c>
      <c r="H2148" s="4">
        <v>10</v>
      </c>
      <c r="I2148" s="2">
        <v>41.29</v>
      </c>
      <c r="J2148" s="2">
        <v>867.09</v>
      </c>
      <c r="K2148" s="12">
        <v>43538</v>
      </c>
      <c r="L2148" s="5">
        <v>0.6118055555555556</v>
      </c>
      <c r="M2148" t="s">
        <v>28</v>
      </c>
      <c r="N2148" s="2">
        <v>825.8</v>
      </c>
      <c r="O2148" s="2">
        <v>41.29</v>
      </c>
      <c r="P2148" s="3">
        <v>5</v>
      </c>
      <c r="Q2148" s="4">
        <f>MONTH(Tabla1[[#This Row],[Fecha]])</f>
        <v>3</v>
      </c>
    </row>
    <row r="2149" spans="1:17" x14ac:dyDescent="0.25">
      <c r="A2149" t="s">
        <v>2112</v>
      </c>
      <c r="B2149" t="s">
        <v>24</v>
      </c>
      <c r="C2149" t="s">
        <v>25</v>
      </c>
      <c r="D2149" t="s">
        <v>19</v>
      </c>
      <c r="E2149" t="s">
        <v>20</v>
      </c>
      <c r="F2149" t="s">
        <v>35</v>
      </c>
      <c r="G2149" s="2">
        <v>19.149999999999999</v>
      </c>
      <c r="H2149" s="4">
        <v>6</v>
      </c>
      <c r="I2149" s="2">
        <v>5.7450000000000001</v>
      </c>
      <c r="J2149" s="2">
        <v>120.645</v>
      </c>
      <c r="K2149" s="12">
        <v>43494</v>
      </c>
      <c r="L2149" s="5">
        <v>0.41736111111111113</v>
      </c>
      <c r="M2149" t="s">
        <v>32</v>
      </c>
      <c r="N2149" s="2">
        <v>114.9</v>
      </c>
      <c r="O2149" s="2">
        <v>5.7450000000000001</v>
      </c>
      <c r="P2149" s="3">
        <v>6.8</v>
      </c>
      <c r="Q2149" s="4">
        <f>MONTH(Tabla1[[#This Row],[Fecha]])</f>
        <v>1</v>
      </c>
    </row>
    <row r="2150" spans="1:17" x14ac:dyDescent="0.25">
      <c r="A2150" t="s">
        <v>2113</v>
      </c>
      <c r="B2150" t="s">
        <v>17</v>
      </c>
      <c r="C2150" t="s">
        <v>18</v>
      </c>
      <c r="D2150" t="s">
        <v>19</v>
      </c>
      <c r="E2150" t="s">
        <v>30</v>
      </c>
      <c r="F2150" t="s">
        <v>27</v>
      </c>
      <c r="G2150" s="2">
        <v>74.510000000000005</v>
      </c>
      <c r="H2150" s="4">
        <v>6</v>
      </c>
      <c r="I2150" s="2">
        <v>22.353000000000005</v>
      </c>
      <c r="J2150" s="2">
        <v>469.41300000000001</v>
      </c>
      <c r="K2150" s="12">
        <v>43544</v>
      </c>
      <c r="L2150" s="5">
        <v>0.63055555555555554</v>
      </c>
      <c r="M2150" t="s">
        <v>22</v>
      </c>
      <c r="N2150" s="2">
        <v>447.06</v>
      </c>
      <c r="O2150" s="2">
        <v>22.353000000000002</v>
      </c>
      <c r="P2150" s="3">
        <v>5</v>
      </c>
      <c r="Q2150" s="4">
        <f>MONTH(Tabla1[[#This Row],[Fecha]])</f>
        <v>3</v>
      </c>
    </row>
    <row r="2151" spans="1:17" x14ac:dyDescent="0.25">
      <c r="A2151" t="s">
        <v>2114</v>
      </c>
      <c r="B2151" t="s">
        <v>17</v>
      </c>
      <c r="C2151" t="s">
        <v>18</v>
      </c>
      <c r="D2151" t="s">
        <v>19</v>
      </c>
      <c r="E2151" t="s">
        <v>20</v>
      </c>
      <c r="F2151" t="s">
        <v>43</v>
      </c>
      <c r="G2151" s="2">
        <v>99.6</v>
      </c>
      <c r="H2151" s="4">
        <v>3</v>
      </c>
      <c r="I2151" s="2">
        <v>14.939999999999998</v>
      </c>
      <c r="J2151" s="2">
        <v>313.74</v>
      </c>
      <c r="K2151" s="12">
        <v>43521</v>
      </c>
      <c r="L2151" s="5">
        <v>0.78125</v>
      </c>
      <c r="M2151" t="s">
        <v>28</v>
      </c>
      <c r="N2151" s="2">
        <v>298.8</v>
      </c>
      <c r="O2151" s="2">
        <v>14.94</v>
      </c>
      <c r="P2151" s="3">
        <v>5.8</v>
      </c>
      <c r="Q2151" s="4">
        <f>MONTH(Tabla1[[#This Row],[Fecha]])</f>
        <v>2</v>
      </c>
    </row>
    <row r="2152" spans="1:17" x14ac:dyDescent="0.25">
      <c r="A2152" t="s">
        <v>2115</v>
      </c>
      <c r="B2152" t="s">
        <v>17</v>
      </c>
      <c r="C2152" t="s">
        <v>18</v>
      </c>
      <c r="D2152" t="s">
        <v>19</v>
      </c>
      <c r="E2152" t="s">
        <v>30</v>
      </c>
      <c r="F2152" t="s">
        <v>31</v>
      </c>
      <c r="G2152" s="2">
        <v>60.01</v>
      </c>
      <c r="H2152" s="4">
        <v>4</v>
      </c>
      <c r="I2152" s="2">
        <v>12.002000000000001</v>
      </c>
      <c r="J2152" s="2">
        <v>252.042</v>
      </c>
      <c r="K2152" s="12">
        <v>43490</v>
      </c>
      <c r="L2152" s="5">
        <v>0.66249999999999998</v>
      </c>
      <c r="M2152" t="s">
        <v>28</v>
      </c>
      <c r="N2152" s="2">
        <v>240.04</v>
      </c>
      <c r="O2152" s="2">
        <v>12.002000000000001</v>
      </c>
      <c r="P2152" s="3">
        <v>4.5</v>
      </c>
      <c r="Q2152" s="4">
        <f>MONTH(Tabla1[[#This Row],[Fecha]])</f>
        <v>1</v>
      </c>
    </row>
    <row r="2153" spans="1:17" x14ac:dyDescent="0.25">
      <c r="A2153" t="s">
        <v>2116</v>
      </c>
      <c r="B2153" t="s">
        <v>41</v>
      </c>
      <c r="C2153" t="s">
        <v>42</v>
      </c>
      <c r="D2153" t="s">
        <v>19</v>
      </c>
      <c r="E2153" t="s">
        <v>30</v>
      </c>
      <c r="F2153" t="s">
        <v>21</v>
      </c>
      <c r="G2153" s="2">
        <v>80.47</v>
      </c>
      <c r="H2153" s="4">
        <v>9</v>
      </c>
      <c r="I2153" s="2">
        <v>36.211500000000001</v>
      </c>
      <c r="J2153" s="2">
        <v>760.44150000000002</v>
      </c>
      <c r="K2153" s="12">
        <v>43471</v>
      </c>
      <c r="L2153" s="5">
        <v>0.47083333333333338</v>
      </c>
      <c r="M2153" t="s">
        <v>28</v>
      </c>
      <c r="N2153" s="2">
        <v>724.23</v>
      </c>
      <c r="O2153" s="2">
        <v>36.211500000000001</v>
      </c>
      <c r="P2153" s="3">
        <v>9.1999999999999993</v>
      </c>
      <c r="Q2153" s="4">
        <f>MONTH(Tabla1[[#This Row],[Fecha]])</f>
        <v>1</v>
      </c>
    </row>
    <row r="2154" spans="1:17" x14ac:dyDescent="0.25">
      <c r="A2154" t="s">
        <v>2117</v>
      </c>
      <c r="B2154" t="s">
        <v>17</v>
      </c>
      <c r="C2154" t="s">
        <v>18</v>
      </c>
      <c r="D2154" t="s">
        <v>26</v>
      </c>
      <c r="E2154" t="s">
        <v>30</v>
      </c>
      <c r="F2154" t="s">
        <v>27</v>
      </c>
      <c r="G2154" s="2">
        <v>26.23</v>
      </c>
      <c r="H2154" s="4">
        <v>9</v>
      </c>
      <c r="I2154" s="2">
        <v>11.8035</v>
      </c>
      <c r="J2154" s="2">
        <v>247.87350000000001</v>
      </c>
      <c r="K2154" s="12">
        <v>43490</v>
      </c>
      <c r="L2154" s="5">
        <v>0.85</v>
      </c>
      <c r="M2154" t="s">
        <v>22</v>
      </c>
      <c r="N2154" s="2">
        <v>236.07</v>
      </c>
      <c r="O2154" s="2">
        <v>11.8035</v>
      </c>
      <c r="P2154" s="3">
        <v>5.9</v>
      </c>
      <c r="Q2154" s="4">
        <f>MONTH(Tabla1[[#This Row],[Fecha]])</f>
        <v>1</v>
      </c>
    </row>
    <row r="2155" spans="1:17" x14ac:dyDescent="0.25">
      <c r="A2155" t="s">
        <v>1506</v>
      </c>
      <c r="B2155" t="s">
        <v>41</v>
      </c>
      <c r="C2155" t="s">
        <v>42</v>
      </c>
      <c r="D2155" t="s">
        <v>19</v>
      </c>
      <c r="E2155" t="s">
        <v>20</v>
      </c>
      <c r="F2155" t="s">
        <v>45</v>
      </c>
      <c r="G2155" s="2">
        <v>22.32</v>
      </c>
      <c r="H2155" s="4">
        <v>4</v>
      </c>
      <c r="I2155" s="2">
        <v>4.4640000000000004</v>
      </c>
      <c r="J2155" s="2">
        <v>93.744</v>
      </c>
      <c r="K2155" s="12">
        <v>43538</v>
      </c>
      <c r="L2155" s="5">
        <v>0.4694444444444445</v>
      </c>
      <c r="M2155" t="s">
        <v>22</v>
      </c>
      <c r="N2155" s="2">
        <v>89.28</v>
      </c>
      <c r="O2155" s="2">
        <v>4.4640000000000004</v>
      </c>
      <c r="P2155" s="3">
        <v>4.0999999999999996</v>
      </c>
      <c r="Q2155" s="4">
        <f>MONTH(Tabla1[[#This Row],[Fecha]])</f>
        <v>3</v>
      </c>
    </row>
    <row r="2156" spans="1:17" x14ac:dyDescent="0.25">
      <c r="A2156" t="s">
        <v>1141</v>
      </c>
      <c r="B2156" t="s">
        <v>17</v>
      </c>
      <c r="C2156" t="s">
        <v>18</v>
      </c>
      <c r="D2156" t="s">
        <v>26</v>
      </c>
      <c r="E2156" t="s">
        <v>30</v>
      </c>
      <c r="F2156" t="s">
        <v>21</v>
      </c>
      <c r="G2156" s="2">
        <v>96.58</v>
      </c>
      <c r="H2156" s="4">
        <v>2</v>
      </c>
      <c r="I2156" s="2">
        <v>9.6580000000000013</v>
      </c>
      <c r="J2156" s="2">
        <v>202.81800000000001</v>
      </c>
      <c r="K2156" s="12">
        <v>43539</v>
      </c>
      <c r="L2156" s="5">
        <v>0.42499999999999999</v>
      </c>
      <c r="M2156" t="s">
        <v>32</v>
      </c>
      <c r="N2156" s="2">
        <v>193.16</v>
      </c>
      <c r="O2156" s="2">
        <v>9.6579999999999995</v>
      </c>
      <c r="P2156" s="3">
        <v>5.0999999999999996</v>
      </c>
      <c r="Q2156" s="4">
        <f>MONTH(Tabla1[[#This Row],[Fecha]])</f>
        <v>3</v>
      </c>
    </row>
    <row r="2157" spans="1:17" x14ac:dyDescent="0.25">
      <c r="A2157" t="s">
        <v>2118</v>
      </c>
      <c r="B2157" t="s">
        <v>41</v>
      </c>
      <c r="C2157" t="s">
        <v>42</v>
      </c>
      <c r="D2157" t="s">
        <v>26</v>
      </c>
      <c r="E2157" t="s">
        <v>20</v>
      </c>
      <c r="F2157" t="s">
        <v>27</v>
      </c>
      <c r="G2157" s="2">
        <v>88.25</v>
      </c>
      <c r="H2157" s="4">
        <v>9</v>
      </c>
      <c r="I2157" s="2">
        <v>39.712500000000006</v>
      </c>
      <c r="J2157" s="2">
        <v>833.96249999999998</v>
      </c>
      <c r="K2157" s="12">
        <v>43511</v>
      </c>
      <c r="L2157" s="5">
        <v>0.86875000000000002</v>
      </c>
      <c r="M2157" t="s">
        <v>32</v>
      </c>
      <c r="N2157" s="2">
        <v>794.25</v>
      </c>
      <c r="O2157" s="2">
        <v>39.712499999999999</v>
      </c>
      <c r="P2157" s="3">
        <v>7.6</v>
      </c>
      <c r="Q2157" s="4">
        <f>MONTH(Tabla1[[#This Row],[Fecha]])</f>
        <v>2</v>
      </c>
    </row>
    <row r="2158" spans="1:17" x14ac:dyDescent="0.25">
      <c r="A2158" t="s">
        <v>2119</v>
      </c>
      <c r="B2158" t="s">
        <v>41</v>
      </c>
      <c r="C2158" t="s">
        <v>42</v>
      </c>
      <c r="D2158" t="s">
        <v>19</v>
      </c>
      <c r="E2158" t="s">
        <v>30</v>
      </c>
      <c r="F2158" t="s">
        <v>35</v>
      </c>
      <c r="G2158" s="2">
        <v>96.8</v>
      </c>
      <c r="H2158" s="4">
        <v>3</v>
      </c>
      <c r="I2158" s="2">
        <v>14.52</v>
      </c>
      <c r="J2158" s="2">
        <v>304.92</v>
      </c>
      <c r="K2158" s="12">
        <v>43539</v>
      </c>
      <c r="L2158" s="5">
        <v>0.54513888888888895</v>
      </c>
      <c r="M2158" t="s">
        <v>28</v>
      </c>
      <c r="N2158" s="2">
        <v>290.39999999999998</v>
      </c>
      <c r="O2158" s="2">
        <v>14.52</v>
      </c>
      <c r="P2158" s="3">
        <v>5.3</v>
      </c>
      <c r="Q2158" s="4">
        <f>MONTH(Tabla1[[#This Row],[Fecha]])</f>
        <v>3</v>
      </c>
    </row>
    <row r="2159" spans="1:17" x14ac:dyDescent="0.25">
      <c r="A2159" t="s">
        <v>2120</v>
      </c>
      <c r="B2159" t="s">
        <v>24</v>
      </c>
      <c r="C2159" t="s">
        <v>25</v>
      </c>
      <c r="D2159" t="s">
        <v>19</v>
      </c>
      <c r="E2159" t="s">
        <v>20</v>
      </c>
      <c r="F2159" t="s">
        <v>45</v>
      </c>
      <c r="G2159" s="2">
        <v>83.35</v>
      </c>
      <c r="H2159" s="4">
        <v>2</v>
      </c>
      <c r="I2159" s="2">
        <v>8.3349999999999991</v>
      </c>
      <c r="J2159" s="2">
        <v>175.035</v>
      </c>
      <c r="K2159" s="12">
        <v>43498</v>
      </c>
      <c r="L2159" s="5">
        <v>0.58680555555555558</v>
      </c>
      <c r="M2159" t="s">
        <v>32</v>
      </c>
      <c r="N2159" s="2">
        <v>166.7</v>
      </c>
      <c r="O2159" s="2">
        <v>8.3350000000000009</v>
      </c>
      <c r="P2159" s="3">
        <v>9.5</v>
      </c>
      <c r="Q2159" s="4">
        <f>MONTH(Tabla1[[#This Row],[Fecha]])</f>
        <v>2</v>
      </c>
    </row>
    <row r="2160" spans="1:17" x14ac:dyDescent="0.25">
      <c r="A2160" t="s">
        <v>2121</v>
      </c>
      <c r="B2160" t="s">
        <v>24</v>
      </c>
      <c r="C2160" t="s">
        <v>25</v>
      </c>
      <c r="D2160" t="s">
        <v>26</v>
      </c>
      <c r="E2160" t="s">
        <v>20</v>
      </c>
      <c r="F2160" t="s">
        <v>43</v>
      </c>
      <c r="G2160" s="2">
        <v>52.42</v>
      </c>
      <c r="H2160" s="4">
        <v>1</v>
      </c>
      <c r="I2160" s="2">
        <v>2.6210000000000004</v>
      </c>
      <c r="J2160" s="2">
        <v>55.040999999999997</v>
      </c>
      <c r="K2160" s="12">
        <v>43502</v>
      </c>
      <c r="L2160" s="5">
        <v>0.43194444444444446</v>
      </c>
      <c r="M2160" t="s">
        <v>32</v>
      </c>
      <c r="N2160" s="2">
        <v>52.42</v>
      </c>
      <c r="O2160" s="2">
        <v>2.621</v>
      </c>
      <c r="P2160" s="3">
        <v>6.3</v>
      </c>
      <c r="Q2160" s="4">
        <f>MONTH(Tabla1[[#This Row],[Fecha]])</f>
        <v>2</v>
      </c>
    </row>
    <row r="2161" spans="1:17" x14ac:dyDescent="0.25">
      <c r="A2161" t="s">
        <v>2122</v>
      </c>
      <c r="B2161" t="s">
        <v>17</v>
      </c>
      <c r="C2161" t="s">
        <v>18</v>
      </c>
      <c r="D2161" t="s">
        <v>26</v>
      </c>
      <c r="E2161" t="s">
        <v>20</v>
      </c>
      <c r="F2161" t="s">
        <v>27</v>
      </c>
      <c r="G2161" s="2">
        <v>46.61</v>
      </c>
      <c r="H2161" s="4">
        <v>2</v>
      </c>
      <c r="I2161" s="2">
        <v>4.6610000000000005</v>
      </c>
      <c r="J2161" s="2">
        <v>97.881</v>
      </c>
      <c r="K2161" s="12">
        <v>43522</v>
      </c>
      <c r="L2161" s="5">
        <v>0.51944444444444449</v>
      </c>
      <c r="M2161" t="s">
        <v>32</v>
      </c>
      <c r="N2161" s="2">
        <v>93.22</v>
      </c>
      <c r="O2161" s="2">
        <v>4.6609999999999996</v>
      </c>
      <c r="P2161" s="3">
        <v>6.6</v>
      </c>
      <c r="Q2161" s="4">
        <f>MONTH(Tabla1[[#This Row],[Fecha]])</f>
        <v>2</v>
      </c>
    </row>
    <row r="2162" spans="1:17" x14ac:dyDescent="0.25">
      <c r="A2162" t="s">
        <v>2123</v>
      </c>
      <c r="B2162" t="s">
        <v>17</v>
      </c>
      <c r="C2162" t="s">
        <v>18</v>
      </c>
      <c r="D2162" t="s">
        <v>26</v>
      </c>
      <c r="E2162" t="s">
        <v>30</v>
      </c>
      <c r="F2162" t="s">
        <v>31</v>
      </c>
      <c r="G2162" s="2">
        <v>34.729999999999997</v>
      </c>
      <c r="H2162" s="4">
        <v>2</v>
      </c>
      <c r="I2162" s="2">
        <v>3.4729999999999999</v>
      </c>
      <c r="J2162" s="2">
        <v>72.933000000000007</v>
      </c>
      <c r="K2162" s="12">
        <v>43525</v>
      </c>
      <c r="L2162" s="5">
        <v>0.7597222222222223</v>
      </c>
      <c r="M2162" t="s">
        <v>22</v>
      </c>
      <c r="N2162" s="2">
        <v>69.459999999999994</v>
      </c>
      <c r="O2162" s="2">
        <v>3.4729999999999999</v>
      </c>
      <c r="P2162" s="3">
        <v>9.6999999999999993</v>
      </c>
      <c r="Q2162" s="4">
        <f>MONTH(Tabla1[[#This Row],[Fecha]])</f>
        <v>3</v>
      </c>
    </row>
    <row r="2163" spans="1:17" x14ac:dyDescent="0.25">
      <c r="A2163" t="s">
        <v>2124</v>
      </c>
      <c r="B2163" t="s">
        <v>17</v>
      </c>
      <c r="C2163" t="s">
        <v>18</v>
      </c>
      <c r="D2163" t="s">
        <v>19</v>
      </c>
      <c r="E2163" t="s">
        <v>30</v>
      </c>
      <c r="F2163" t="s">
        <v>31</v>
      </c>
      <c r="G2163" s="2">
        <v>37.69</v>
      </c>
      <c r="H2163" s="4">
        <v>2</v>
      </c>
      <c r="I2163" s="2">
        <v>3.7690000000000001</v>
      </c>
      <c r="J2163" s="2">
        <v>79.149000000000001</v>
      </c>
      <c r="K2163" s="12">
        <v>43516</v>
      </c>
      <c r="L2163" s="5">
        <v>0.64513888888888882</v>
      </c>
      <c r="M2163" t="s">
        <v>22</v>
      </c>
      <c r="N2163" s="2">
        <v>75.38</v>
      </c>
      <c r="O2163" s="2">
        <v>3.7690000000000001</v>
      </c>
      <c r="P2163" s="3">
        <v>9.5</v>
      </c>
      <c r="Q2163" s="4">
        <f>MONTH(Tabla1[[#This Row],[Fecha]])</f>
        <v>2</v>
      </c>
    </row>
    <row r="2164" spans="1:17" x14ac:dyDescent="0.25">
      <c r="A2164" t="s">
        <v>2125</v>
      </c>
      <c r="B2164" t="s">
        <v>17</v>
      </c>
      <c r="C2164" t="s">
        <v>18</v>
      </c>
      <c r="D2164" t="s">
        <v>26</v>
      </c>
      <c r="E2164" t="s">
        <v>20</v>
      </c>
      <c r="F2164" t="s">
        <v>31</v>
      </c>
      <c r="G2164" s="2">
        <v>12.03</v>
      </c>
      <c r="H2164" s="4">
        <v>2</v>
      </c>
      <c r="I2164" s="2">
        <v>1.2030000000000001</v>
      </c>
      <c r="J2164" s="2">
        <v>25.263000000000002</v>
      </c>
      <c r="K2164" s="12">
        <v>43492</v>
      </c>
      <c r="L2164" s="5">
        <v>0.66041666666666665</v>
      </c>
      <c r="M2164" t="s">
        <v>28</v>
      </c>
      <c r="N2164" s="2">
        <v>24.06</v>
      </c>
      <c r="O2164" s="2">
        <v>1.2030000000000001</v>
      </c>
      <c r="P2164" s="3">
        <v>5.0999999999999996</v>
      </c>
      <c r="Q2164" s="4">
        <f>MONTH(Tabla1[[#This Row],[Fecha]])</f>
        <v>1</v>
      </c>
    </row>
    <row r="2165" spans="1:17" x14ac:dyDescent="0.25">
      <c r="A2165" t="s">
        <v>2126</v>
      </c>
      <c r="B2165" t="s">
        <v>41</v>
      </c>
      <c r="C2165" t="s">
        <v>42</v>
      </c>
      <c r="D2165" t="s">
        <v>19</v>
      </c>
      <c r="E2165" t="s">
        <v>20</v>
      </c>
      <c r="F2165" t="s">
        <v>27</v>
      </c>
      <c r="G2165" s="2">
        <v>39.479999999999997</v>
      </c>
      <c r="H2165" s="4">
        <v>1</v>
      </c>
      <c r="I2165" s="2">
        <v>1.974</v>
      </c>
      <c r="J2165" s="2">
        <v>41.454000000000001</v>
      </c>
      <c r="K2165" s="12">
        <v>43508</v>
      </c>
      <c r="L2165" s="5">
        <v>0.82152777777777775</v>
      </c>
      <c r="M2165" t="s">
        <v>28</v>
      </c>
      <c r="N2165" s="2">
        <v>39.479999999999997</v>
      </c>
      <c r="O2165" s="2">
        <v>1.974</v>
      </c>
      <c r="P2165" s="3">
        <v>6.5</v>
      </c>
      <c r="Q2165" s="4">
        <f>MONTH(Tabla1[[#This Row],[Fecha]])</f>
        <v>2</v>
      </c>
    </row>
    <row r="2166" spans="1:17" x14ac:dyDescent="0.25">
      <c r="A2166" t="s">
        <v>2081</v>
      </c>
      <c r="B2166" t="s">
        <v>41</v>
      </c>
      <c r="C2166" t="s">
        <v>42</v>
      </c>
      <c r="D2166" t="s">
        <v>19</v>
      </c>
      <c r="E2166" t="s">
        <v>20</v>
      </c>
      <c r="F2166" t="s">
        <v>43</v>
      </c>
      <c r="G2166" s="2">
        <v>74.599999999999994</v>
      </c>
      <c r="H2166" s="4">
        <v>10</v>
      </c>
      <c r="I2166" s="2">
        <v>37.300000000000004</v>
      </c>
      <c r="J2166" s="2">
        <v>783.3</v>
      </c>
      <c r="K2166" s="12">
        <v>43473</v>
      </c>
      <c r="L2166" s="5">
        <v>0.87152777777777779</v>
      </c>
      <c r="M2166" t="s">
        <v>28</v>
      </c>
      <c r="N2166" s="2">
        <v>746</v>
      </c>
      <c r="O2166" s="2">
        <v>37.299999999999997</v>
      </c>
      <c r="P2166" s="3">
        <v>9.5</v>
      </c>
      <c r="Q2166" s="4">
        <f>MONTH(Tabla1[[#This Row],[Fecha]])</f>
        <v>1</v>
      </c>
    </row>
    <row r="2167" spans="1:17" x14ac:dyDescent="0.25">
      <c r="A2167" t="s">
        <v>2127</v>
      </c>
      <c r="B2167" t="s">
        <v>24</v>
      </c>
      <c r="C2167" t="s">
        <v>25</v>
      </c>
      <c r="D2167" t="s">
        <v>26</v>
      </c>
      <c r="E2167" t="s">
        <v>30</v>
      </c>
      <c r="F2167" t="s">
        <v>43</v>
      </c>
      <c r="G2167" s="2">
        <v>19.25</v>
      </c>
      <c r="H2167" s="4">
        <v>8</v>
      </c>
      <c r="I2167" s="2">
        <v>7.7</v>
      </c>
      <c r="J2167" s="2">
        <v>161.69999999999999</v>
      </c>
      <c r="K2167" s="12">
        <v>43488</v>
      </c>
      <c r="L2167" s="5">
        <v>0.77569444444444446</v>
      </c>
      <c r="M2167" t="s">
        <v>22</v>
      </c>
      <c r="N2167" s="2">
        <v>154</v>
      </c>
      <c r="O2167" s="2">
        <v>7.7</v>
      </c>
      <c r="P2167" s="3">
        <v>6.6</v>
      </c>
      <c r="Q2167" s="4">
        <f>MONTH(Tabla1[[#This Row],[Fecha]])</f>
        <v>1</v>
      </c>
    </row>
    <row r="2168" spans="1:17" x14ac:dyDescent="0.25">
      <c r="A2168" t="s">
        <v>2128</v>
      </c>
      <c r="B2168" t="s">
        <v>17</v>
      </c>
      <c r="C2168" t="s">
        <v>18</v>
      </c>
      <c r="D2168" t="s">
        <v>26</v>
      </c>
      <c r="E2168" t="s">
        <v>30</v>
      </c>
      <c r="F2168" t="s">
        <v>27</v>
      </c>
      <c r="G2168" s="2">
        <v>26.02</v>
      </c>
      <c r="H2168" s="4">
        <v>7</v>
      </c>
      <c r="I2168" s="2">
        <v>9.1069999999999993</v>
      </c>
      <c r="J2168" s="2">
        <v>191.24700000000001</v>
      </c>
      <c r="K2168" s="12">
        <v>43552</v>
      </c>
      <c r="L2168" s="5">
        <v>0.73472222222222217</v>
      </c>
      <c r="M2168" t="s">
        <v>28</v>
      </c>
      <c r="N2168" s="2">
        <v>182.14</v>
      </c>
      <c r="O2168" s="2">
        <v>9.1069999999999993</v>
      </c>
      <c r="P2168" s="3">
        <v>5.0999999999999996</v>
      </c>
      <c r="Q2168" s="4">
        <f>MONTH(Tabla1[[#This Row],[Fecha]])</f>
        <v>3</v>
      </c>
    </row>
    <row r="2169" spans="1:17" x14ac:dyDescent="0.25">
      <c r="A2169" t="s">
        <v>2129</v>
      </c>
      <c r="B2169" t="s">
        <v>41</v>
      </c>
      <c r="C2169" t="s">
        <v>42</v>
      </c>
      <c r="D2169" t="s">
        <v>19</v>
      </c>
      <c r="E2169" t="s">
        <v>20</v>
      </c>
      <c r="F2169" t="s">
        <v>35</v>
      </c>
      <c r="G2169" s="2">
        <v>55.07</v>
      </c>
      <c r="H2169" s="4">
        <v>9</v>
      </c>
      <c r="I2169" s="2">
        <v>24.781500000000001</v>
      </c>
      <c r="J2169" s="2">
        <v>520.41150000000005</v>
      </c>
      <c r="K2169" s="12">
        <v>43499</v>
      </c>
      <c r="L2169" s="5">
        <v>0.56944444444444442</v>
      </c>
      <c r="M2169" t="s">
        <v>22</v>
      </c>
      <c r="N2169" s="2">
        <v>495.63</v>
      </c>
      <c r="O2169" s="2">
        <v>24.781500000000001</v>
      </c>
      <c r="P2169" s="3">
        <v>10</v>
      </c>
      <c r="Q2169" s="4">
        <f>MONTH(Tabla1[[#This Row],[Fecha]])</f>
        <v>2</v>
      </c>
    </row>
    <row r="2170" spans="1:17" x14ac:dyDescent="0.25">
      <c r="A2170" t="s">
        <v>2130</v>
      </c>
      <c r="B2170" t="s">
        <v>41</v>
      </c>
      <c r="C2170" t="s">
        <v>42</v>
      </c>
      <c r="D2170" t="s">
        <v>26</v>
      </c>
      <c r="E2170" t="s">
        <v>20</v>
      </c>
      <c r="F2170" t="s">
        <v>45</v>
      </c>
      <c r="G2170" s="2">
        <v>30.37</v>
      </c>
      <c r="H2170" s="4">
        <v>3</v>
      </c>
      <c r="I2170" s="2">
        <v>4.5555000000000003</v>
      </c>
      <c r="J2170" s="2">
        <v>95.665499999999994</v>
      </c>
      <c r="K2170" s="12">
        <v>43552</v>
      </c>
      <c r="L2170" s="5">
        <v>0.57013888888888886</v>
      </c>
      <c r="M2170" t="s">
        <v>22</v>
      </c>
      <c r="N2170" s="2">
        <v>91.11</v>
      </c>
      <c r="O2170" s="2">
        <v>4.5555000000000003</v>
      </c>
      <c r="P2170" s="3">
        <v>5.0999999999999996</v>
      </c>
      <c r="Q2170" s="4">
        <f>MONTH(Tabla1[[#This Row],[Fecha]])</f>
        <v>3</v>
      </c>
    </row>
    <row r="2171" spans="1:17" x14ac:dyDescent="0.25">
      <c r="A2171" t="s">
        <v>1037</v>
      </c>
      <c r="B2171" t="s">
        <v>24</v>
      </c>
      <c r="C2171" t="s">
        <v>25</v>
      </c>
      <c r="D2171" t="s">
        <v>26</v>
      </c>
      <c r="E2171" t="s">
        <v>20</v>
      </c>
      <c r="F2171" t="s">
        <v>35</v>
      </c>
      <c r="G2171" s="2">
        <v>95.44</v>
      </c>
      <c r="H2171" s="4">
        <v>10</v>
      </c>
      <c r="I2171" s="2">
        <v>47.72</v>
      </c>
      <c r="J2171" s="2">
        <v>1002.12</v>
      </c>
      <c r="K2171" s="12">
        <v>43474</v>
      </c>
      <c r="L2171" s="5">
        <v>0.57291666666666663</v>
      </c>
      <c r="M2171" t="s">
        <v>28</v>
      </c>
      <c r="N2171" s="2">
        <v>954.4</v>
      </c>
      <c r="O2171" s="2">
        <v>47.72</v>
      </c>
      <c r="P2171" s="3">
        <v>5.2</v>
      </c>
      <c r="Q2171" s="4">
        <f>MONTH(Tabla1[[#This Row],[Fecha]])</f>
        <v>1</v>
      </c>
    </row>
    <row r="2172" spans="1:17" x14ac:dyDescent="0.25">
      <c r="A2172" t="s">
        <v>2131</v>
      </c>
      <c r="B2172" t="s">
        <v>41</v>
      </c>
      <c r="C2172" t="s">
        <v>42</v>
      </c>
      <c r="D2172" t="s">
        <v>19</v>
      </c>
      <c r="E2172" t="s">
        <v>30</v>
      </c>
      <c r="F2172" t="s">
        <v>21</v>
      </c>
      <c r="G2172" s="2">
        <v>80.47</v>
      </c>
      <c r="H2172" s="4">
        <v>9</v>
      </c>
      <c r="I2172" s="2">
        <v>36.211500000000001</v>
      </c>
      <c r="J2172" s="2">
        <v>760.44150000000002</v>
      </c>
      <c r="K2172" s="12">
        <v>43471</v>
      </c>
      <c r="L2172" s="5">
        <v>0.47083333333333338</v>
      </c>
      <c r="M2172" t="s">
        <v>28</v>
      </c>
      <c r="N2172" s="2">
        <v>724.23</v>
      </c>
      <c r="O2172" s="2">
        <v>36.211500000000001</v>
      </c>
      <c r="P2172" s="3">
        <v>9.1999999999999993</v>
      </c>
      <c r="Q2172" s="4">
        <f>MONTH(Tabla1[[#This Row],[Fecha]])</f>
        <v>1</v>
      </c>
    </row>
    <row r="2173" spans="1:17" x14ac:dyDescent="0.25">
      <c r="A2173" t="s">
        <v>2132</v>
      </c>
      <c r="B2173" t="s">
        <v>17</v>
      </c>
      <c r="C2173" t="s">
        <v>18</v>
      </c>
      <c r="D2173" t="s">
        <v>26</v>
      </c>
      <c r="E2173" t="s">
        <v>20</v>
      </c>
      <c r="F2173" t="s">
        <v>21</v>
      </c>
      <c r="G2173" s="2">
        <v>71.38</v>
      </c>
      <c r="H2173" s="4">
        <v>10</v>
      </c>
      <c r="I2173" s="2">
        <v>35.69</v>
      </c>
      <c r="J2173" s="2">
        <v>749.49</v>
      </c>
      <c r="K2173" s="12">
        <v>43553</v>
      </c>
      <c r="L2173" s="5">
        <v>0.80625000000000002</v>
      </c>
      <c r="M2173" t="s">
        <v>28</v>
      </c>
      <c r="N2173" s="2">
        <v>713.8</v>
      </c>
      <c r="O2173" s="2">
        <v>35.69</v>
      </c>
      <c r="P2173" s="3">
        <v>5.7</v>
      </c>
      <c r="Q2173" s="4">
        <f>MONTH(Tabla1[[#This Row],[Fecha]])</f>
        <v>3</v>
      </c>
    </row>
    <row r="2174" spans="1:17" x14ac:dyDescent="0.25">
      <c r="A2174" t="s">
        <v>1238</v>
      </c>
      <c r="B2174" t="s">
        <v>41</v>
      </c>
      <c r="C2174" t="s">
        <v>42</v>
      </c>
      <c r="D2174" t="s">
        <v>26</v>
      </c>
      <c r="E2174" t="s">
        <v>20</v>
      </c>
      <c r="F2174" t="s">
        <v>21</v>
      </c>
      <c r="G2174" s="2">
        <v>34.21</v>
      </c>
      <c r="H2174" s="4">
        <v>10</v>
      </c>
      <c r="I2174" s="2">
        <v>17.105</v>
      </c>
      <c r="J2174" s="2">
        <v>359.20499999999998</v>
      </c>
      <c r="K2174" s="12">
        <v>43467</v>
      </c>
      <c r="L2174" s="5">
        <v>0.54166666666666663</v>
      </c>
      <c r="M2174" t="s">
        <v>28</v>
      </c>
      <c r="N2174" s="2">
        <v>342.1</v>
      </c>
      <c r="O2174" s="2">
        <v>17.105</v>
      </c>
      <c r="P2174" s="3">
        <v>5.0999999999999996</v>
      </c>
      <c r="Q2174" s="4">
        <f>MONTH(Tabla1[[#This Row],[Fecha]])</f>
        <v>1</v>
      </c>
    </row>
    <row r="2175" spans="1:17" x14ac:dyDescent="0.25">
      <c r="A2175" t="s">
        <v>2133</v>
      </c>
      <c r="B2175" t="s">
        <v>41</v>
      </c>
      <c r="C2175" t="s">
        <v>42</v>
      </c>
      <c r="D2175" t="s">
        <v>19</v>
      </c>
      <c r="E2175" t="s">
        <v>20</v>
      </c>
      <c r="F2175" t="s">
        <v>43</v>
      </c>
      <c r="G2175" s="2">
        <v>73.05</v>
      </c>
      <c r="H2175" s="4">
        <v>10</v>
      </c>
      <c r="I2175" s="2">
        <v>36.524999999999999</v>
      </c>
      <c r="J2175" s="2">
        <v>767.02499999999998</v>
      </c>
      <c r="K2175" s="12">
        <v>43527</v>
      </c>
      <c r="L2175" s="5">
        <v>0.51736111111111105</v>
      </c>
      <c r="M2175" t="s">
        <v>32</v>
      </c>
      <c r="N2175" s="2">
        <v>730.5</v>
      </c>
      <c r="O2175" s="2">
        <v>36.524999999999999</v>
      </c>
      <c r="P2175" s="3">
        <v>8.6999999999999993</v>
      </c>
      <c r="Q2175" s="4">
        <f>MONTH(Tabla1[[#This Row],[Fecha]])</f>
        <v>3</v>
      </c>
    </row>
    <row r="2176" spans="1:17" x14ac:dyDescent="0.25">
      <c r="A2176" t="s">
        <v>2134</v>
      </c>
      <c r="B2176" t="s">
        <v>41</v>
      </c>
      <c r="C2176" t="s">
        <v>42</v>
      </c>
      <c r="D2176" t="s">
        <v>26</v>
      </c>
      <c r="E2176" t="s">
        <v>30</v>
      </c>
      <c r="F2176" t="s">
        <v>31</v>
      </c>
      <c r="G2176" s="2">
        <v>22.02</v>
      </c>
      <c r="H2176" s="4">
        <v>9</v>
      </c>
      <c r="I2176" s="2">
        <v>9.9090000000000007</v>
      </c>
      <c r="J2176" s="2">
        <v>208.089</v>
      </c>
      <c r="K2176" s="12">
        <v>43503</v>
      </c>
      <c r="L2176" s="5">
        <v>0.78333333333333333</v>
      </c>
      <c r="M2176" t="s">
        <v>28</v>
      </c>
      <c r="N2176" s="2">
        <v>198.18</v>
      </c>
      <c r="O2176" s="2">
        <v>9.9090000000000007</v>
      </c>
      <c r="P2176" s="3">
        <v>6.8</v>
      </c>
      <c r="Q2176" s="4">
        <f>MONTH(Tabla1[[#This Row],[Fecha]])</f>
        <v>2</v>
      </c>
    </row>
    <row r="2177" spans="1:17" x14ac:dyDescent="0.25">
      <c r="A2177" t="s">
        <v>2135</v>
      </c>
      <c r="B2177" t="s">
        <v>17</v>
      </c>
      <c r="C2177" t="s">
        <v>18</v>
      </c>
      <c r="D2177" t="s">
        <v>19</v>
      </c>
      <c r="E2177" t="s">
        <v>20</v>
      </c>
      <c r="F2177" t="s">
        <v>43</v>
      </c>
      <c r="G2177" s="2">
        <v>79.540000000000006</v>
      </c>
      <c r="H2177" s="4">
        <v>2</v>
      </c>
      <c r="I2177" s="2">
        <v>7.9540000000000006</v>
      </c>
      <c r="J2177" s="2">
        <v>167.03399999999999</v>
      </c>
      <c r="K2177" s="12">
        <v>43551</v>
      </c>
      <c r="L2177" s="5">
        <v>0.6875</v>
      </c>
      <c r="M2177" t="s">
        <v>22</v>
      </c>
      <c r="N2177" s="2">
        <v>159.08000000000001</v>
      </c>
      <c r="O2177" s="2">
        <v>7.9539999999999997</v>
      </c>
      <c r="P2177" s="3">
        <v>6.2</v>
      </c>
      <c r="Q2177" s="4">
        <f>MONTH(Tabla1[[#This Row],[Fecha]])</f>
        <v>3</v>
      </c>
    </row>
    <row r="2178" spans="1:17" x14ac:dyDescent="0.25">
      <c r="A2178" t="s">
        <v>2136</v>
      </c>
      <c r="B2178" t="s">
        <v>41</v>
      </c>
      <c r="C2178" t="s">
        <v>42</v>
      </c>
      <c r="D2178" t="s">
        <v>19</v>
      </c>
      <c r="E2178" t="s">
        <v>30</v>
      </c>
      <c r="F2178" t="s">
        <v>27</v>
      </c>
      <c r="G2178" s="2">
        <v>40.299999999999997</v>
      </c>
      <c r="H2178" s="4">
        <v>10</v>
      </c>
      <c r="I2178" s="2">
        <v>20.150000000000002</v>
      </c>
      <c r="J2178" s="2">
        <v>423.15</v>
      </c>
      <c r="K2178" s="12">
        <v>43489</v>
      </c>
      <c r="L2178" s="5">
        <v>0.73402777777777783</v>
      </c>
      <c r="M2178" t="s">
        <v>32</v>
      </c>
      <c r="N2178" s="2">
        <v>403</v>
      </c>
      <c r="O2178" s="2">
        <v>20.149999999999999</v>
      </c>
      <c r="P2178" s="3">
        <v>7</v>
      </c>
      <c r="Q2178" s="4">
        <f>MONTH(Tabla1[[#This Row],[Fecha]])</f>
        <v>1</v>
      </c>
    </row>
    <row r="2179" spans="1:17" x14ac:dyDescent="0.25">
      <c r="A2179" t="s">
        <v>2088</v>
      </c>
      <c r="B2179" t="s">
        <v>41</v>
      </c>
      <c r="C2179" t="s">
        <v>42</v>
      </c>
      <c r="D2179" t="s">
        <v>26</v>
      </c>
      <c r="E2179" t="s">
        <v>20</v>
      </c>
      <c r="F2179" t="s">
        <v>31</v>
      </c>
      <c r="G2179" s="2">
        <v>63.15</v>
      </c>
      <c r="H2179" s="4">
        <v>6</v>
      </c>
      <c r="I2179" s="2">
        <v>18.945</v>
      </c>
      <c r="J2179" s="2">
        <v>397.84500000000003</v>
      </c>
      <c r="K2179" s="12">
        <v>43468</v>
      </c>
      <c r="L2179" s="5">
        <v>0.85</v>
      </c>
      <c r="M2179" t="s">
        <v>22</v>
      </c>
      <c r="N2179" s="2">
        <v>378.9</v>
      </c>
      <c r="O2179" s="2">
        <v>18.945</v>
      </c>
      <c r="P2179" s="3">
        <v>9.8000000000000007</v>
      </c>
      <c r="Q2179" s="4">
        <f>MONTH(Tabla1[[#This Row],[Fecha]])</f>
        <v>1</v>
      </c>
    </row>
    <row r="2180" spans="1:17" x14ac:dyDescent="0.25">
      <c r="A2180" t="s">
        <v>2137</v>
      </c>
      <c r="B2180" t="s">
        <v>41</v>
      </c>
      <c r="C2180" t="s">
        <v>42</v>
      </c>
      <c r="D2180" t="s">
        <v>19</v>
      </c>
      <c r="E2180" t="s">
        <v>30</v>
      </c>
      <c r="F2180" t="s">
        <v>45</v>
      </c>
      <c r="G2180" s="2">
        <v>81.31</v>
      </c>
      <c r="H2180" s="4">
        <v>7</v>
      </c>
      <c r="I2180" s="2">
        <v>28.458500000000004</v>
      </c>
      <c r="J2180" s="2">
        <v>597.62850000000003</v>
      </c>
      <c r="K2180" s="12">
        <v>43525</v>
      </c>
      <c r="L2180" s="5">
        <v>0.8256944444444444</v>
      </c>
      <c r="M2180" t="s">
        <v>22</v>
      </c>
      <c r="N2180" s="2">
        <v>569.16999999999996</v>
      </c>
      <c r="O2180" s="2">
        <v>28.458500000000001</v>
      </c>
      <c r="P2180" s="3">
        <v>6.3</v>
      </c>
      <c r="Q2180" s="4">
        <f>MONTH(Tabla1[[#This Row],[Fecha]])</f>
        <v>3</v>
      </c>
    </row>
    <row r="2181" spans="1:17" x14ac:dyDescent="0.25">
      <c r="A2181" t="s">
        <v>2138</v>
      </c>
      <c r="B2181" t="s">
        <v>17</v>
      </c>
      <c r="C2181" t="s">
        <v>18</v>
      </c>
      <c r="D2181" t="s">
        <v>19</v>
      </c>
      <c r="E2181" t="s">
        <v>30</v>
      </c>
      <c r="F2181" t="s">
        <v>31</v>
      </c>
      <c r="G2181" s="2">
        <v>65.94</v>
      </c>
      <c r="H2181" s="4">
        <v>4</v>
      </c>
      <c r="I2181" s="2">
        <v>13.188000000000001</v>
      </c>
      <c r="J2181" s="2">
        <v>276.94799999999998</v>
      </c>
      <c r="K2181" s="12">
        <v>43548</v>
      </c>
      <c r="L2181" s="5">
        <v>0.4368055555555555</v>
      </c>
      <c r="M2181" t="s">
        <v>28</v>
      </c>
      <c r="N2181" s="2">
        <v>263.76</v>
      </c>
      <c r="O2181" s="2">
        <v>13.188000000000001</v>
      </c>
      <c r="P2181" s="3">
        <v>6</v>
      </c>
      <c r="Q2181" s="4">
        <f>MONTH(Tabla1[[#This Row],[Fecha]])</f>
        <v>3</v>
      </c>
    </row>
    <row r="2182" spans="1:17" x14ac:dyDescent="0.25">
      <c r="A2182" t="s">
        <v>2139</v>
      </c>
      <c r="B2182" t="s">
        <v>41</v>
      </c>
      <c r="C2182" t="s">
        <v>42</v>
      </c>
      <c r="D2182" t="s">
        <v>26</v>
      </c>
      <c r="E2182" t="s">
        <v>20</v>
      </c>
      <c r="F2182" t="s">
        <v>43</v>
      </c>
      <c r="G2182" s="2">
        <v>57.34</v>
      </c>
      <c r="H2182" s="4">
        <v>3</v>
      </c>
      <c r="I2182" s="2">
        <v>8.6010000000000009</v>
      </c>
      <c r="J2182" s="2">
        <v>180.62100000000001</v>
      </c>
      <c r="K2182" s="12">
        <v>43534</v>
      </c>
      <c r="L2182" s="5">
        <v>0.7909722222222223</v>
      </c>
      <c r="M2182" t="s">
        <v>32</v>
      </c>
      <c r="N2182" s="2">
        <v>172.02</v>
      </c>
      <c r="O2182" s="2">
        <v>8.6010000000000009</v>
      </c>
      <c r="P2182" s="3">
        <v>7.9</v>
      </c>
      <c r="Q2182" s="4">
        <f>MONTH(Tabla1[[#This Row],[Fecha]])</f>
        <v>3</v>
      </c>
    </row>
    <row r="2183" spans="1:17" x14ac:dyDescent="0.25">
      <c r="A2183" t="s">
        <v>1315</v>
      </c>
      <c r="B2183" t="s">
        <v>17</v>
      </c>
      <c r="C2183" t="s">
        <v>18</v>
      </c>
      <c r="D2183" t="s">
        <v>26</v>
      </c>
      <c r="E2183" t="s">
        <v>30</v>
      </c>
      <c r="F2183" t="s">
        <v>43</v>
      </c>
      <c r="G2183" s="2">
        <v>24.94</v>
      </c>
      <c r="H2183" s="4">
        <v>9</v>
      </c>
      <c r="I2183" s="2">
        <v>11.223000000000001</v>
      </c>
      <c r="J2183" s="2">
        <v>235.68299999999999</v>
      </c>
      <c r="K2183" s="12">
        <v>43476</v>
      </c>
      <c r="L2183" s="5">
        <v>0.7006944444444444</v>
      </c>
      <c r="M2183" t="s">
        <v>32</v>
      </c>
      <c r="N2183" s="2">
        <v>224.46</v>
      </c>
      <c r="O2183" s="2">
        <v>11.223000000000001</v>
      </c>
      <c r="P2183" s="3">
        <v>5.6</v>
      </c>
      <c r="Q2183" s="4">
        <f>MONTH(Tabla1[[#This Row],[Fecha]])</f>
        <v>1</v>
      </c>
    </row>
    <row r="2184" spans="1:17" x14ac:dyDescent="0.25">
      <c r="A2184" t="s">
        <v>2140</v>
      </c>
      <c r="B2184" t="s">
        <v>24</v>
      </c>
      <c r="C2184" t="s">
        <v>25</v>
      </c>
      <c r="D2184" t="s">
        <v>26</v>
      </c>
      <c r="E2184" t="s">
        <v>20</v>
      </c>
      <c r="F2184" t="s">
        <v>27</v>
      </c>
      <c r="G2184" s="2">
        <v>47.65</v>
      </c>
      <c r="H2184" s="4">
        <v>3</v>
      </c>
      <c r="I2184" s="2">
        <v>7.1475</v>
      </c>
      <c r="J2184" s="2">
        <v>150.0975</v>
      </c>
      <c r="K2184" s="12">
        <v>43552</v>
      </c>
      <c r="L2184" s="5">
        <v>0.54027777777777775</v>
      </c>
      <c r="M2184" t="s">
        <v>32</v>
      </c>
      <c r="N2184" s="2">
        <v>142.94999999999999</v>
      </c>
      <c r="O2184" s="2">
        <v>7.1475</v>
      </c>
      <c r="P2184" s="3">
        <v>9.5</v>
      </c>
      <c r="Q2184" s="4">
        <f>MONTH(Tabla1[[#This Row],[Fecha]])</f>
        <v>3</v>
      </c>
    </row>
    <row r="2185" spans="1:17" x14ac:dyDescent="0.25">
      <c r="A2185" t="s">
        <v>2141</v>
      </c>
      <c r="B2185" t="s">
        <v>24</v>
      </c>
      <c r="C2185" t="s">
        <v>25</v>
      </c>
      <c r="D2185" t="s">
        <v>19</v>
      </c>
      <c r="E2185" t="s">
        <v>20</v>
      </c>
      <c r="F2185" t="s">
        <v>27</v>
      </c>
      <c r="G2185" s="2">
        <v>60.95</v>
      </c>
      <c r="H2185" s="4">
        <v>1</v>
      </c>
      <c r="I2185" s="2">
        <v>3.0475000000000003</v>
      </c>
      <c r="J2185" s="2">
        <v>63.997500000000002</v>
      </c>
      <c r="K2185" s="12">
        <v>43514</v>
      </c>
      <c r="L2185" s="5">
        <v>0.4861111111111111</v>
      </c>
      <c r="M2185" t="s">
        <v>22</v>
      </c>
      <c r="N2185" s="2">
        <v>60.95</v>
      </c>
      <c r="O2185" s="2">
        <v>3.0474999999999999</v>
      </c>
      <c r="P2185" s="3">
        <v>5.9</v>
      </c>
      <c r="Q2185" s="4">
        <f>MONTH(Tabla1[[#This Row],[Fecha]])</f>
        <v>2</v>
      </c>
    </row>
    <row r="2186" spans="1:17" x14ac:dyDescent="0.25">
      <c r="A2186" t="s">
        <v>2142</v>
      </c>
      <c r="B2186" t="s">
        <v>41</v>
      </c>
      <c r="C2186" t="s">
        <v>42</v>
      </c>
      <c r="D2186" t="s">
        <v>19</v>
      </c>
      <c r="E2186" t="s">
        <v>20</v>
      </c>
      <c r="F2186" t="s">
        <v>27</v>
      </c>
      <c r="G2186" s="2">
        <v>93.96</v>
      </c>
      <c r="H2186" s="4">
        <v>4</v>
      </c>
      <c r="I2186" s="2">
        <v>18.791999999999998</v>
      </c>
      <c r="J2186" s="2">
        <v>394.63200000000001</v>
      </c>
      <c r="K2186" s="12">
        <v>43533</v>
      </c>
      <c r="L2186" s="5">
        <v>0.75</v>
      </c>
      <c r="M2186" t="s">
        <v>28</v>
      </c>
      <c r="N2186" s="2">
        <v>375.84</v>
      </c>
      <c r="O2186" s="2">
        <v>18.792000000000002</v>
      </c>
      <c r="P2186" s="3">
        <v>9.5</v>
      </c>
      <c r="Q2186" s="4">
        <f>MONTH(Tabla1[[#This Row],[Fecha]])</f>
        <v>3</v>
      </c>
    </row>
    <row r="2187" spans="1:17" x14ac:dyDescent="0.25">
      <c r="A2187" t="s">
        <v>2143</v>
      </c>
      <c r="B2187" t="s">
        <v>41</v>
      </c>
      <c r="C2187" t="s">
        <v>42</v>
      </c>
      <c r="D2187" t="s">
        <v>19</v>
      </c>
      <c r="E2187" t="s">
        <v>20</v>
      </c>
      <c r="F2187" t="s">
        <v>31</v>
      </c>
      <c r="G2187" s="2">
        <v>77.680000000000007</v>
      </c>
      <c r="H2187" s="4">
        <v>9</v>
      </c>
      <c r="I2187" s="2">
        <v>34.95600000000001</v>
      </c>
      <c r="J2187" s="2">
        <v>734.07600000000002</v>
      </c>
      <c r="K2187" s="12">
        <v>43500</v>
      </c>
      <c r="L2187" s="5">
        <v>0.55625000000000002</v>
      </c>
      <c r="M2187" t="s">
        <v>22</v>
      </c>
      <c r="N2187" s="2">
        <v>699.12</v>
      </c>
      <c r="O2187" s="2">
        <v>34.956000000000003</v>
      </c>
      <c r="P2187" s="3">
        <v>9.8000000000000007</v>
      </c>
      <c r="Q2187" s="4">
        <f>MONTH(Tabla1[[#This Row],[Fecha]])</f>
        <v>2</v>
      </c>
    </row>
    <row r="2188" spans="1:17" x14ac:dyDescent="0.25">
      <c r="A2188" t="s">
        <v>2144</v>
      </c>
      <c r="B2188" t="s">
        <v>17</v>
      </c>
      <c r="C2188" t="s">
        <v>18</v>
      </c>
      <c r="D2188" t="s">
        <v>19</v>
      </c>
      <c r="E2188" t="s">
        <v>20</v>
      </c>
      <c r="F2188" t="s">
        <v>31</v>
      </c>
      <c r="G2188" s="2">
        <v>35.54</v>
      </c>
      <c r="H2188" s="4">
        <v>10</v>
      </c>
      <c r="I2188" s="2">
        <v>17.77</v>
      </c>
      <c r="J2188" s="2">
        <v>373.17</v>
      </c>
      <c r="K2188" s="12">
        <v>43469</v>
      </c>
      <c r="L2188" s="5">
        <v>0.56527777777777777</v>
      </c>
      <c r="M2188" t="s">
        <v>22</v>
      </c>
      <c r="N2188" s="2">
        <v>355.4</v>
      </c>
      <c r="O2188" s="2">
        <v>17.77</v>
      </c>
      <c r="P2188" s="3">
        <v>7</v>
      </c>
      <c r="Q2188" s="4">
        <f>MONTH(Tabla1[[#This Row],[Fecha]])</f>
        <v>1</v>
      </c>
    </row>
    <row r="2189" spans="1:17" x14ac:dyDescent="0.25">
      <c r="A2189" t="s">
        <v>2145</v>
      </c>
      <c r="B2189" t="s">
        <v>24</v>
      </c>
      <c r="C2189" t="s">
        <v>25</v>
      </c>
      <c r="D2189" t="s">
        <v>19</v>
      </c>
      <c r="E2189" t="s">
        <v>30</v>
      </c>
      <c r="F2189" t="s">
        <v>43</v>
      </c>
      <c r="G2189" s="2">
        <v>91.4</v>
      </c>
      <c r="H2189" s="4">
        <v>7</v>
      </c>
      <c r="I2189" s="2">
        <v>31.990000000000006</v>
      </c>
      <c r="J2189" s="2">
        <v>671.79</v>
      </c>
      <c r="K2189" s="12">
        <v>43499</v>
      </c>
      <c r="L2189" s="5">
        <v>0.42986111111111108</v>
      </c>
      <c r="M2189" t="s">
        <v>28</v>
      </c>
      <c r="N2189" s="2">
        <v>639.79999999999995</v>
      </c>
      <c r="O2189" s="2">
        <v>31.99</v>
      </c>
      <c r="P2189" s="3">
        <v>9.5</v>
      </c>
      <c r="Q2189" s="4">
        <f>MONTH(Tabla1[[#This Row],[Fecha]])</f>
        <v>2</v>
      </c>
    </row>
    <row r="2190" spans="1:17" x14ac:dyDescent="0.25">
      <c r="A2190" t="s">
        <v>2146</v>
      </c>
      <c r="B2190" t="s">
        <v>24</v>
      </c>
      <c r="C2190" t="s">
        <v>25</v>
      </c>
      <c r="D2190" t="s">
        <v>26</v>
      </c>
      <c r="E2190" t="s">
        <v>30</v>
      </c>
      <c r="F2190" t="s">
        <v>27</v>
      </c>
      <c r="G2190" s="2">
        <v>27.85</v>
      </c>
      <c r="H2190" s="4">
        <v>7</v>
      </c>
      <c r="I2190" s="2">
        <v>9.7475000000000023</v>
      </c>
      <c r="J2190" s="2">
        <v>204.69749999999999</v>
      </c>
      <c r="K2190" s="12">
        <v>43538</v>
      </c>
      <c r="L2190" s="5">
        <v>0.72222222222222221</v>
      </c>
      <c r="M2190" t="s">
        <v>22</v>
      </c>
      <c r="N2190" s="2">
        <v>194.95</v>
      </c>
      <c r="O2190" s="2">
        <v>9.7475000000000005</v>
      </c>
      <c r="P2190" s="3">
        <v>6</v>
      </c>
      <c r="Q2190" s="4">
        <f>MONTH(Tabla1[[#This Row],[Fecha]])</f>
        <v>3</v>
      </c>
    </row>
    <row r="2191" spans="1:17" x14ac:dyDescent="0.25">
      <c r="A2191" t="s">
        <v>2147</v>
      </c>
      <c r="B2191" t="s">
        <v>24</v>
      </c>
      <c r="C2191" t="s">
        <v>25</v>
      </c>
      <c r="D2191" t="s">
        <v>19</v>
      </c>
      <c r="E2191" t="s">
        <v>30</v>
      </c>
      <c r="F2191" t="s">
        <v>45</v>
      </c>
      <c r="G2191" s="2">
        <v>70.989999999999995</v>
      </c>
      <c r="H2191" s="4">
        <v>10</v>
      </c>
      <c r="I2191" s="2">
        <v>35.494999999999997</v>
      </c>
      <c r="J2191" s="2">
        <v>745.39499999999998</v>
      </c>
      <c r="K2191" s="12">
        <v>43544</v>
      </c>
      <c r="L2191" s="5">
        <v>0.68611111111111101</v>
      </c>
      <c r="M2191" t="s">
        <v>28</v>
      </c>
      <c r="N2191" s="2">
        <v>709.9</v>
      </c>
      <c r="O2191" s="2">
        <v>35.494999999999997</v>
      </c>
      <c r="P2191" s="3">
        <v>5.7</v>
      </c>
      <c r="Q2191" s="4">
        <f>MONTH(Tabla1[[#This Row],[Fecha]])</f>
        <v>3</v>
      </c>
    </row>
    <row r="2192" spans="1:17" x14ac:dyDescent="0.25">
      <c r="A2192" t="s">
        <v>2148</v>
      </c>
      <c r="B2192" t="s">
        <v>41</v>
      </c>
      <c r="C2192" t="s">
        <v>42</v>
      </c>
      <c r="D2192" t="s">
        <v>26</v>
      </c>
      <c r="E2192" t="s">
        <v>20</v>
      </c>
      <c r="F2192" t="s">
        <v>43</v>
      </c>
      <c r="G2192" s="2">
        <v>96.68</v>
      </c>
      <c r="H2192" s="4">
        <v>3</v>
      </c>
      <c r="I2192" s="2">
        <v>14.502000000000002</v>
      </c>
      <c r="J2192" s="2">
        <v>304.54199999999997</v>
      </c>
      <c r="K2192" s="12">
        <v>43491</v>
      </c>
      <c r="L2192" s="5">
        <v>0.8305555555555556</v>
      </c>
      <c r="M2192" t="s">
        <v>22</v>
      </c>
      <c r="N2192" s="2">
        <v>290.04000000000002</v>
      </c>
      <c r="O2192" s="2">
        <v>14.502000000000001</v>
      </c>
      <c r="P2192" s="3">
        <v>6.4</v>
      </c>
      <c r="Q2192" s="4">
        <f>MONTH(Tabla1[[#This Row],[Fecha]])</f>
        <v>1</v>
      </c>
    </row>
    <row r="2193" spans="1:17" x14ac:dyDescent="0.25">
      <c r="A2193" t="s">
        <v>2149</v>
      </c>
      <c r="B2193" t="s">
        <v>17</v>
      </c>
      <c r="C2193" t="s">
        <v>18</v>
      </c>
      <c r="D2193" t="s">
        <v>19</v>
      </c>
      <c r="E2193" t="s">
        <v>30</v>
      </c>
      <c r="F2193" t="s">
        <v>21</v>
      </c>
      <c r="G2193" s="2">
        <v>15.87</v>
      </c>
      <c r="H2193" s="4">
        <v>10</v>
      </c>
      <c r="I2193" s="2">
        <v>7.9349999999999996</v>
      </c>
      <c r="J2193" s="2">
        <v>166.63499999999999</v>
      </c>
      <c r="K2193" s="12">
        <v>43537</v>
      </c>
      <c r="L2193" s="5">
        <v>0.69444444444444453</v>
      </c>
      <c r="M2193" t="s">
        <v>28</v>
      </c>
      <c r="N2193" s="2">
        <v>158.69999999999999</v>
      </c>
      <c r="O2193" s="2">
        <v>7.9349999999999996</v>
      </c>
      <c r="P2193" s="3">
        <v>5.8</v>
      </c>
      <c r="Q2193" s="4">
        <f>MONTH(Tabla1[[#This Row],[Fecha]])</f>
        <v>3</v>
      </c>
    </row>
    <row r="2194" spans="1:17" x14ac:dyDescent="0.25">
      <c r="A2194" t="s">
        <v>1879</v>
      </c>
      <c r="B2194" t="s">
        <v>41</v>
      </c>
      <c r="C2194" t="s">
        <v>42</v>
      </c>
      <c r="D2194" t="s">
        <v>26</v>
      </c>
      <c r="E2194" t="s">
        <v>20</v>
      </c>
      <c r="F2194" t="s">
        <v>27</v>
      </c>
      <c r="G2194" s="2">
        <v>95.64</v>
      </c>
      <c r="H2194" s="4">
        <v>4</v>
      </c>
      <c r="I2194" s="2">
        <v>19.128</v>
      </c>
      <c r="J2194" s="2">
        <v>401.68799999999999</v>
      </c>
      <c r="K2194" s="12">
        <v>43540</v>
      </c>
      <c r="L2194" s="5">
        <v>0.78541666666666676</v>
      </c>
      <c r="M2194" t="s">
        <v>28</v>
      </c>
      <c r="N2194" s="2">
        <v>382.56</v>
      </c>
      <c r="O2194" s="2">
        <v>19.128</v>
      </c>
      <c r="P2194" s="3">
        <v>7.9</v>
      </c>
      <c r="Q2194" s="4">
        <f>MONTH(Tabla1[[#This Row],[Fecha]])</f>
        <v>3</v>
      </c>
    </row>
    <row r="2195" spans="1:17" x14ac:dyDescent="0.25">
      <c r="A2195" t="s">
        <v>2150</v>
      </c>
      <c r="B2195" t="s">
        <v>17</v>
      </c>
      <c r="C2195" t="s">
        <v>18</v>
      </c>
      <c r="D2195" t="s">
        <v>19</v>
      </c>
      <c r="E2195" t="s">
        <v>30</v>
      </c>
      <c r="F2195" t="s">
        <v>45</v>
      </c>
      <c r="G2195" s="2">
        <v>51.34</v>
      </c>
      <c r="H2195" s="4">
        <v>8</v>
      </c>
      <c r="I2195" s="2">
        <v>20.536000000000001</v>
      </c>
      <c r="J2195" s="2">
        <v>431.25599999999997</v>
      </c>
      <c r="K2195" s="12">
        <v>43496</v>
      </c>
      <c r="L2195" s="5">
        <v>0.41666666666666669</v>
      </c>
      <c r="M2195" t="s">
        <v>22</v>
      </c>
      <c r="N2195" s="2">
        <v>410.72</v>
      </c>
      <c r="O2195" s="2">
        <v>20.536000000000001</v>
      </c>
      <c r="P2195" s="3">
        <v>7.6</v>
      </c>
      <c r="Q2195" s="4">
        <f>MONTH(Tabla1[[#This Row],[Fecha]])</f>
        <v>1</v>
      </c>
    </row>
    <row r="2196" spans="1:17" x14ac:dyDescent="0.25">
      <c r="A2196" t="s">
        <v>2151</v>
      </c>
      <c r="B2196" t="s">
        <v>24</v>
      </c>
      <c r="C2196" t="s">
        <v>25</v>
      </c>
      <c r="D2196" t="s">
        <v>26</v>
      </c>
      <c r="E2196" t="s">
        <v>20</v>
      </c>
      <c r="F2196" t="s">
        <v>45</v>
      </c>
      <c r="G2196" s="2">
        <v>23.82</v>
      </c>
      <c r="H2196" s="4">
        <v>5</v>
      </c>
      <c r="I2196" s="2">
        <v>5.9550000000000001</v>
      </c>
      <c r="J2196" s="2">
        <v>125.05500000000001</v>
      </c>
      <c r="K2196" s="12">
        <v>43493</v>
      </c>
      <c r="L2196" s="5">
        <v>0.80833333333333324</v>
      </c>
      <c r="M2196" t="s">
        <v>22</v>
      </c>
      <c r="N2196" s="2">
        <v>119.1</v>
      </c>
      <c r="O2196" s="2">
        <v>5.9550000000000001</v>
      </c>
      <c r="P2196" s="3">
        <v>5.4</v>
      </c>
      <c r="Q2196" s="4">
        <f>MONTH(Tabla1[[#This Row],[Fecha]])</f>
        <v>1</v>
      </c>
    </row>
    <row r="2197" spans="1:17" x14ac:dyDescent="0.25">
      <c r="A2197" t="s">
        <v>2149</v>
      </c>
      <c r="B2197" t="s">
        <v>41</v>
      </c>
      <c r="C2197" t="s">
        <v>42</v>
      </c>
      <c r="D2197" t="s">
        <v>26</v>
      </c>
      <c r="E2197" t="s">
        <v>30</v>
      </c>
      <c r="F2197" t="s">
        <v>31</v>
      </c>
      <c r="G2197" s="2">
        <v>73.28</v>
      </c>
      <c r="H2197" s="4">
        <v>5</v>
      </c>
      <c r="I2197" s="2">
        <v>18.32</v>
      </c>
      <c r="J2197" s="2">
        <v>384.72</v>
      </c>
      <c r="K2197" s="12">
        <v>43489</v>
      </c>
      <c r="L2197" s="5">
        <v>0.62847222222222221</v>
      </c>
      <c r="M2197" t="s">
        <v>22</v>
      </c>
      <c r="N2197" s="2">
        <v>366.4</v>
      </c>
      <c r="O2197" s="2">
        <v>18.32</v>
      </c>
      <c r="P2197" s="3">
        <v>8.4</v>
      </c>
      <c r="Q2197" s="4">
        <f>MONTH(Tabla1[[#This Row],[Fecha]])</f>
        <v>1</v>
      </c>
    </row>
    <row r="2198" spans="1:17" x14ac:dyDescent="0.25">
      <c r="A2198" t="s">
        <v>2152</v>
      </c>
      <c r="B2198" t="s">
        <v>24</v>
      </c>
      <c r="C2198" t="s">
        <v>25</v>
      </c>
      <c r="D2198" t="s">
        <v>19</v>
      </c>
      <c r="E2198" t="s">
        <v>20</v>
      </c>
      <c r="F2198" t="s">
        <v>43</v>
      </c>
      <c r="G2198" s="2">
        <v>38.6</v>
      </c>
      <c r="H2198" s="4">
        <v>3</v>
      </c>
      <c r="I2198" s="2">
        <v>5.7900000000000009</v>
      </c>
      <c r="J2198" s="2">
        <v>121.59</v>
      </c>
      <c r="K2198" s="12">
        <v>43552</v>
      </c>
      <c r="L2198" s="5">
        <v>0.58124999999999993</v>
      </c>
      <c r="M2198" t="s">
        <v>22</v>
      </c>
      <c r="N2198" s="2">
        <v>115.8</v>
      </c>
      <c r="O2198" s="2">
        <v>5.79</v>
      </c>
      <c r="P2198" s="3">
        <v>7.5</v>
      </c>
      <c r="Q2198" s="4">
        <f>MONTH(Tabla1[[#This Row],[Fecha]])</f>
        <v>3</v>
      </c>
    </row>
    <row r="2199" spans="1:17" x14ac:dyDescent="0.25">
      <c r="A2199" t="s">
        <v>2153</v>
      </c>
      <c r="B2199" t="s">
        <v>41</v>
      </c>
      <c r="C2199" t="s">
        <v>42</v>
      </c>
      <c r="D2199" t="s">
        <v>19</v>
      </c>
      <c r="E2199" t="s">
        <v>20</v>
      </c>
      <c r="F2199" t="s">
        <v>31</v>
      </c>
      <c r="G2199" s="2">
        <v>94.49</v>
      </c>
      <c r="H2199" s="4">
        <v>8</v>
      </c>
      <c r="I2199" s="2">
        <v>37.795999999999999</v>
      </c>
      <c r="J2199" s="2">
        <v>793.71600000000001</v>
      </c>
      <c r="K2199" s="12">
        <v>43527</v>
      </c>
      <c r="L2199" s="5">
        <v>0.79166666666666663</v>
      </c>
      <c r="M2199" t="s">
        <v>22</v>
      </c>
      <c r="N2199" s="2">
        <v>755.92</v>
      </c>
      <c r="O2199" s="2">
        <v>37.795999999999999</v>
      </c>
      <c r="P2199" s="3">
        <v>7.5</v>
      </c>
      <c r="Q2199" s="4">
        <f>MONTH(Tabla1[[#This Row],[Fecha]])</f>
        <v>3</v>
      </c>
    </row>
    <row r="2200" spans="1:17" x14ac:dyDescent="0.25">
      <c r="A2200" t="s">
        <v>1233</v>
      </c>
      <c r="B2200" t="s">
        <v>17</v>
      </c>
      <c r="C2200" t="s">
        <v>18</v>
      </c>
      <c r="D2200" t="s">
        <v>26</v>
      </c>
      <c r="E2200" t="s">
        <v>30</v>
      </c>
      <c r="F2200" t="s">
        <v>27</v>
      </c>
      <c r="G2200" s="2">
        <v>97.16</v>
      </c>
      <c r="H2200" s="4">
        <v>1</v>
      </c>
      <c r="I2200" s="2">
        <v>4.8580000000000005</v>
      </c>
      <c r="J2200" s="2">
        <v>102.018</v>
      </c>
      <c r="K2200" s="12">
        <v>43532</v>
      </c>
      <c r="L2200" s="5">
        <v>0.85972222222222217</v>
      </c>
      <c r="M2200" t="s">
        <v>22</v>
      </c>
      <c r="N2200" s="2">
        <v>97.16</v>
      </c>
      <c r="O2200" s="2">
        <v>4.8579999999999997</v>
      </c>
      <c r="P2200" s="3">
        <v>7.2</v>
      </c>
      <c r="Q2200" s="4">
        <f>MONTH(Tabla1[[#This Row],[Fecha]])</f>
        <v>3</v>
      </c>
    </row>
    <row r="2201" spans="1:17" x14ac:dyDescent="0.25">
      <c r="A2201" t="s">
        <v>2154</v>
      </c>
      <c r="B2201" t="s">
        <v>41</v>
      </c>
      <c r="C2201" t="s">
        <v>42</v>
      </c>
      <c r="D2201" t="s">
        <v>19</v>
      </c>
      <c r="E2201" t="s">
        <v>30</v>
      </c>
      <c r="F2201" t="s">
        <v>35</v>
      </c>
      <c r="G2201" s="2">
        <v>88.31</v>
      </c>
      <c r="H2201" s="4">
        <v>1</v>
      </c>
      <c r="I2201" s="2">
        <v>4.4155000000000006</v>
      </c>
      <c r="J2201" s="2">
        <v>92.725499999999997</v>
      </c>
      <c r="K2201" s="12">
        <v>43511</v>
      </c>
      <c r="L2201" s="5">
        <v>0.73472222222222217</v>
      </c>
      <c r="M2201" t="s">
        <v>32</v>
      </c>
      <c r="N2201" s="2">
        <v>88.31</v>
      </c>
      <c r="O2201" s="2">
        <v>4.4154999999999998</v>
      </c>
      <c r="P2201" s="3">
        <v>5.2</v>
      </c>
      <c r="Q2201" s="4">
        <f>MONTH(Tabla1[[#This Row],[Fecha]])</f>
        <v>2</v>
      </c>
    </row>
    <row r="2202" spans="1:17" x14ac:dyDescent="0.25">
      <c r="A2202" t="s">
        <v>2155</v>
      </c>
      <c r="B2202" t="s">
        <v>24</v>
      </c>
      <c r="C2202" t="s">
        <v>25</v>
      </c>
      <c r="D2202" t="s">
        <v>26</v>
      </c>
      <c r="E2202" t="s">
        <v>30</v>
      </c>
      <c r="F2202" t="s">
        <v>43</v>
      </c>
      <c r="G2202" s="2">
        <v>77.56</v>
      </c>
      <c r="H2202" s="4">
        <v>10</v>
      </c>
      <c r="I2202" s="2">
        <v>38.78</v>
      </c>
      <c r="J2202" s="2">
        <v>814.38</v>
      </c>
      <c r="K2202" s="12">
        <v>43538</v>
      </c>
      <c r="L2202" s="5">
        <v>0.85763888888888884</v>
      </c>
      <c r="M2202" t="s">
        <v>22</v>
      </c>
      <c r="N2202" s="2">
        <v>775.6</v>
      </c>
      <c r="O2202" s="2">
        <v>38.78</v>
      </c>
      <c r="P2202" s="3">
        <v>6.9</v>
      </c>
      <c r="Q2202" s="4">
        <f>MONTH(Tabla1[[#This Row],[Fecha]])</f>
        <v>3</v>
      </c>
    </row>
    <row r="2203" spans="1:17" x14ac:dyDescent="0.25">
      <c r="A2203" t="s">
        <v>2156</v>
      </c>
      <c r="B2203" t="s">
        <v>41</v>
      </c>
      <c r="C2203" t="s">
        <v>42</v>
      </c>
      <c r="D2203" t="s">
        <v>26</v>
      </c>
      <c r="E2203" t="s">
        <v>20</v>
      </c>
      <c r="F2203" t="s">
        <v>45</v>
      </c>
      <c r="G2203" s="2">
        <v>47.44</v>
      </c>
      <c r="H2203" s="4">
        <v>1</v>
      </c>
      <c r="I2203" s="2">
        <v>2.3719999999999999</v>
      </c>
      <c r="J2203" s="2">
        <v>49.811999999999998</v>
      </c>
      <c r="K2203" s="12">
        <v>43518</v>
      </c>
      <c r="L2203" s="5">
        <v>0.7631944444444444</v>
      </c>
      <c r="M2203" t="s">
        <v>32</v>
      </c>
      <c r="N2203" s="2">
        <v>47.44</v>
      </c>
      <c r="O2203" s="2">
        <v>2.3719999999999999</v>
      </c>
      <c r="P2203" s="3">
        <v>6.8</v>
      </c>
      <c r="Q2203" s="4">
        <f>MONTH(Tabla1[[#This Row],[Fecha]])</f>
        <v>2</v>
      </c>
    </row>
    <row r="2204" spans="1:17" x14ac:dyDescent="0.25">
      <c r="A2204" t="s">
        <v>2157</v>
      </c>
      <c r="B2204" t="s">
        <v>24</v>
      </c>
      <c r="C2204" t="s">
        <v>25</v>
      </c>
      <c r="D2204" t="s">
        <v>26</v>
      </c>
      <c r="E2204" t="s">
        <v>20</v>
      </c>
      <c r="F2204" t="s">
        <v>45</v>
      </c>
      <c r="G2204" s="2">
        <v>12.19</v>
      </c>
      <c r="H2204" s="4">
        <v>8</v>
      </c>
      <c r="I2204" s="2">
        <v>4.8760000000000003</v>
      </c>
      <c r="J2204" s="2">
        <v>102.396</v>
      </c>
      <c r="K2204" s="12">
        <v>43537</v>
      </c>
      <c r="L2204" s="5">
        <v>0.53263888888888888</v>
      </c>
      <c r="M2204" t="s">
        <v>22</v>
      </c>
      <c r="N2204" s="2">
        <v>97.52</v>
      </c>
      <c r="O2204" s="2">
        <v>4.8760000000000003</v>
      </c>
      <c r="P2204" s="3">
        <v>6.8</v>
      </c>
      <c r="Q2204" s="4">
        <f>MONTH(Tabla1[[#This Row],[Fecha]])</f>
        <v>3</v>
      </c>
    </row>
    <row r="2205" spans="1:17" x14ac:dyDescent="0.25">
      <c r="A2205" t="s">
        <v>2047</v>
      </c>
      <c r="B2205" t="s">
        <v>17</v>
      </c>
      <c r="C2205" t="s">
        <v>18</v>
      </c>
      <c r="D2205" t="s">
        <v>19</v>
      </c>
      <c r="E2205" t="s">
        <v>30</v>
      </c>
      <c r="F2205" t="s">
        <v>43</v>
      </c>
      <c r="G2205" s="2">
        <v>18.850000000000001</v>
      </c>
      <c r="H2205" s="4">
        <v>10</v>
      </c>
      <c r="I2205" s="2">
        <v>9.4250000000000007</v>
      </c>
      <c r="J2205" s="2">
        <v>197.92500000000001</v>
      </c>
      <c r="K2205" s="12">
        <v>43523</v>
      </c>
      <c r="L2205" s="5">
        <v>0.76666666666666661</v>
      </c>
      <c r="M2205" t="s">
        <v>22</v>
      </c>
      <c r="N2205" s="2">
        <v>188.5</v>
      </c>
      <c r="O2205" s="2">
        <v>9.4250000000000007</v>
      </c>
      <c r="P2205" s="3">
        <v>5.6</v>
      </c>
      <c r="Q2205" s="4">
        <f>MONTH(Tabla1[[#This Row],[Fecha]])</f>
        <v>2</v>
      </c>
    </row>
    <row r="2206" spans="1:17" x14ac:dyDescent="0.25">
      <c r="A2206" t="s">
        <v>2158</v>
      </c>
      <c r="B2206" t="s">
        <v>41</v>
      </c>
      <c r="C2206" t="s">
        <v>42</v>
      </c>
      <c r="D2206" t="s">
        <v>26</v>
      </c>
      <c r="E2206" t="s">
        <v>20</v>
      </c>
      <c r="F2206" t="s">
        <v>45</v>
      </c>
      <c r="G2206" s="2">
        <v>41.09</v>
      </c>
      <c r="H2206" s="4">
        <v>10</v>
      </c>
      <c r="I2206" s="2">
        <v>20.545000000000002</v>
      </c>
      <c r="J2206" s="2">
        <v>431.44499999999999</v>
      </c>
      <c r="K2206" s="12">
        <v>43524</v>
      </c>
      <c r="L2206" s="5">
        <v>0.61249999999999993</v>
      </c>
      <c r="M2206" t="s">
        <v>28</v>
      </c>
      <c r="N2206" s="2">
        <v>410.9</v>
      </c>
      <c r="O2206" s="2">
        <v>20.545000000000002</v>
      </c>
      <c r="P2206" s="3">
        <v>7.3</v>
      </c>
      <c r="Q2206" s="4">
        <f>MONTH(Tabla1[[#This Row],[Fecha]])</f>
        <v>2</v>
      </c>
    </row>
    <row r="2207" spans="1:17" x14ac:dyDescent="0.25">
      <c r="A2207" t="s">
        <v>2159</v>
      </c>
      <c r="B2207" t="s">
        <v>24</v>
      </c>
      <c r="C2207" t="s">
        <v>25</v>
      </c>
      <c r="D2207" t="s">
        <v>26</v>
      </c>
      <c r="E2207" t="s">
        <v>30</v>
      </c>
      <c r="F2207" t="s">
        <v>45</v>
      </c>
      <c r="G2207" s="2">
        <v>99.82</v>
      </c>
      <c r="H2207" s="4">
        <v>2</v>
      </c>
      <c r="I2207" s="2">
        <v>9.9819999999999993</v>
      </c>
      <c r="J2207" s="2">
        <v>209.62200000000001</v>
      </c>
      <c r="K2207" s="12">
        <v>43467</v>
      </c>
      <c r="L2207" s="5">
        <v>0.75624999999999998</v>
      </c>
      <c r="M2207" t="s">
        <v>32</v>
      </c>
      <c r="N2207" s="2">
        <v>199.64</v>
      </c>
      <c r="O2207" s="2">
        <v>9.9819999999999993</v>
      </c>
      <c r="P2207" s="3">
        <v>6.7</v>
      </c>
      <c r="Q2207" s="4">
        <f>MONTH(Tabla1[[#This Row],[Fecha]])</f>
        <v>1</v>
      </c>
    </row>
    <row r="2208" spans="1:17" x14ac:dyDescent="0.25">
      <c r="A2208" t="s">
        <v>2160</v>
      </c>
      <c r="B2208" t="s">
        <v>24</v>
      </c>
      <c r="C2208" t="s">
        <v>25</v>
      </c>
      <c r="D2208" t="s">
        <v>19</v>
      </c>
      <c r="E2208" t="s">
        <v>30</v>
      </c>
      <c r="F2208" t="s">
        <v>45</v>
      </c>
      <c r="G2208" s="2">
        <v>48.71</v>
      </c>
      <c r="H2208" s="4">
        <v>1</v>
      </c>
      <c r="I2208" s="2">
        <v>2.4355000000000002</v>
      </c>
      <c r="J2208" s="2">
        <v>51.145499999999998</v>
      </c>
      <c r="K2208" s="12">
        <v>43550</v>
      </c>
      <c r="L2208" s="5">
        <v>0.80555555555555547</v>
      </c>
      <c r="M2208" t="s">
        <v>28</v>
      </c>
      <c r="N2208" s="2">
        <v>48.71</v>
      </c>
      <c r="O2208" s="2">
        <v>2.4355000000000002</v>
      </c>
      <c r="P2208" s="3">
        <v>4.0999999999999996</v>
      </c>
      <c r="Q2208" s="4">
        <f>MONTH(Tabla1[[#This Row],[Fecha]])</f>
        <v>3</v>
      </c>
    </row>
    <row r="2209" spans="1:17" x14ac:dyDescent="0.25">
      <c r="A2209" t="s">
        <v>2161</v>
      </c>
      <c r="B2209" t="s">
        <v>41</v>
      </c>
      <c r="C2209" t="s">
        <v>42</v>
      </c>
      <c r="D2209" t="s">
        <v>26</v>
      </c>
      <c r="E2209" t="s">
        <v>30</v>
      </c>
      <c r="F2209" t="s">
        <v>27</v>
      </c>
      <c r="G2209" s="2">
        <v>75.88</v>
      </c>
      <c r="H2209" s="4">
        <v>7</v>
      </c>
      <c r="I2209" s="2">
        <v>26.558</v>
      </c>
      <c r="J2209" s="2">
        <v>557.71799999999996</v>
      </c>
      <c r="K2209" s="12">
        <v>43489</v>
      </c>
      <c r="L2209" s="5">
        <v>0.44305555555555554</v>
      </c>
      <c r="M2209" t="s">
        <v>22</v>
      </c>
      <c r="N2209" s="2">
        <v>531.16</v>
      </c>
      <c r="O2209" s="2">
        <v>26.558</v>
      </c>
      <c r="P2209" s="3">
        <v>8.9</v>
      </c>
      <c r="Q2209" s="4">
        <f>MONTH(Tabla1[[#This Row],[Fecha]])</f>
        <v>1</v>
      </c>
    </row>
    <row r="2210" spans="1:17" x14ac:dyDescent="0.25">
      <c r="A2210" t="s">
        <v>1365</v>
      </c>
      <c r="B2210" t="s">
        <v>17</v>
      </c>
      <c r="C2210" t="s">
        <v>18</v>
      </c>
      <c r="D2210" t="s">
        <v>19</v>
      </c>
      <c r="E2210" t="s">
        <v>30</v>
      </c>
      <c r="F2210" t="s">
        <v>31</v>
      </c>
      <c r="G2210" s="2">
        <v>63.56</v>
      </c>
      <c r="H2210" s="4">
        <v>10</v>
      </c>
      <c r="I2210" s="2">
        <v>31.78</v>
      </c>
      <c r="J2210" s="2">
        <v>667.38</v>
      </c>
      <c r="K2210" s="12">
        <v>43481</v>
      </c>
      <c r="L2210" s="5">
        <v>0.74930555555555556</v>
      </c>
      <c r="M2210" t="s">
        <v>28</v>
      </c>
      <c r="N2210" s="2">
        <v>635.6</v>
      </c>
      <c r="O2210" s="2">
        <v>31.78</v>
      </c>
      <c r="P2210" s="3">
        <v>4.3</v>
      </c>
      <c r="Q2210" s="4">
        <f>MONTH(Tabla1[[#This Row],[Fecha]])</f>
        <v>1</v>
      </c>
    </row>
    <row r="2211" spans="1:17" x14ac:dyDescent="0.25">
      <c r="A2211" t="s">
        <v>2162</v>
      </c>
      <c r="B2211" t="s">
        <v>24</v>
      </c>
      <c r="C2211" t="s">
        <v>25</v>
      </c>
      <c r="D2211" t="s">
        <v>19</v>
      </c>
      <c r="E2211" t="s">
        <v>20</v>
      </c>
      <c r="F2211" t="s">
        <v>31</v>
      </c>
      <c r="G2211" s="2">
        <v>15.95</v>
      </c>
      <c r="H2211" s="4">
        <v>6</v>
      </c>
      <c r="I2211" s="2">
        <v>4.7849999999999993</v>
      </c>
      <c r="J2211" s="2">
        <v>100.485</v>
      </c>
      <c r="K2211" s="12">
        <v>43505</v>
      </c>
      <c r="L2211" s="5">
        <v>0.71875</v>
      </c>
      <c r="M2211" t="s">
        <v>32</v>
      </c>
      <c r="N2211" s="2">
        <v>95.7</v>
      </c>
      <c r="O2211" s="2">
        <v>4.7850000000000001</v>
      </c>
      <c r="P2211" s="3">
        <v>5.0999999999999996</v>
      </c>
      <c r="Q2211" s="4">
        <f>MONTH(Tabla1[[#This Row],[Fecha]])</f>
        <v>2</v>
      </c>
    </row>
    <row r="2212" spans="1:17" x14ac:dyDescent="0.25">
      <c r="A2212" t="s">
        <v>2163</v>
      </c>
      <c r="B2212" t="s">
        <v>17</v>
      </c>
      <c r="C2212" t="s">
        <v>18</v>
      </c>
      <c r="D2212" t="s">
        <v>19</v>
      </c>
      <c r="E2212" t="s">
        <v>30</v>
      </c>
      <c r="F2212" t="s">
        <v>31</v>
      </c>
      <c r="G2212" s="2">
        <v>60.01</v>
      </c>
      <c r="H2212" s="4">
        <v>4</v>
      </c>
      <c r="I2212" s="2">
        <v>12.002000000000001</v>
      </c>
      <c r="J2212" s="2">
        <v>252.042</v>
      </c>
      <c r="K2212" s="12">
        <v>43490</v>
      </c>
      <c r="L2212" s="5">
        <v>0.66249999999999998</v>
      </c>
      <c r="M2212" t="s">
        <v>28</v>
      </c>
      <c r="N2212" s="2">
        <v>240.04</v>
      </c>
      <c r="O2212" s="2">
        <v>12.002000000000001</v>
      </c>
      <c r="P2212" s="3">
        <v>4.5</v>
      </c>
      <c r="Q2212" s="4">
        <f>MONTH(Tabla1[[#This Row],[Fecha]])</f>
        <v>1</v>
      </c>
    </row>
    <row r="2213" spans="1:17" x14ac:dyDescent="0.25">
      <c r="A2213" t="s">
        <v>2164</v>
      </c>
      <c r="B2213" t="s">
        <v>41</v>
      </c>
      <c r="C2213" t="s">
        <v>42</v>
      </c>
      <c r="D2213" t="s">
        <v>26</v>
      </c>
      <c r="E2213" t="s">
        <v>20</v>
      </c>
      <c r="F2213" t="s">
        <v>45</v>
      </c>
      <c r="G2213" s="2">
        <v>73.52</v>
      </c>
      <c r="H2213" s="4">
        <v>2</v>
      </c>
      <c r="I2213" s="2">
        <v>7.3520000000000003</v>
      </c>
      <c r="J2213" s="2">
        <v>154.392</v>
      </c>
      <c r="K2213" s="12">
        <v>43480</v>
      </c>
      <c r="L2213" s="5">
        <v>0.57013888888888886</v>
      </c>
      <c r="M2213" t="s">
        <v>22</v>
      </c>
      <c r="N2213" s="2">
        <v>147.04</v>
      </c>
      <c r="O2213" s="2">
        <v>7.3520000000000003</v>
      </c>
      <c r="P2213" s="3">
        <v>4.5999999999999996</v>
      </c>
      <c r="Q2213" s="4">
        <f>MONTH(Tabla1[[#This Row],[Fecha]])</f>
        <v>1</v>
      </c>
    </row>
    <row r="2214" spans="1:17" x14ac:dyDescent="0.25">
      <c r="A2214" t="s">
        <v>2165</v>
      </c>
      <c r="B2214" t="s">
        <v>24</v>
      </c>
      <c r="C2214" t="s">
        <v>25</v>
      </c>
      <c r="D2214" t="s">
        <v>19</v>
      </c>
      <c r="E2214" t="s">
        <v>20</v>
      </c>
      <c r="F2214" t="s">
        <v>43</v>
      </c>
      <c r="G2214" s="2">
        <v>49.79</v>
      </c>
      <c r="H2214" s="4">
        <v>4</v>
      </c>
      <c r="I2214" s="2">
        <v>9.9580000000000002</v>
      </c>
      <c r="J2214" s="2">
        <v>209.11799999999999</v>
      </c>
      <c r="K2214" s="12">
        <v>43552</v>
      </c>
      <c r="L2214" s="5">
        <v>0.8027777777777777</v>
      </c>
      <c r="M2214" t="s">
        <v>32</v>
      </c>
      <c r="N2214" s="2">
        <v>199.16</v>
      </c>
      <c r="O2214" s="2">
        <v>9.9580000000000002</v>
      </c>
      <c r="P2214" s="3">
        <v>6.4</v>
      </c>
      <c r="Q2214" s="4">
        <f>MONTH(Tabla1[[#This Row],[Fecha]])</f>
        <v>3</v>
      </c>
    </row>
    <row r="2215" spans="1:17" x14ac:dyDescent="0.25">
      <c r="A2215" t="s">
        <v>1214</v>
      </c>
      <c r="B2215" t="s">
        <v>41</v>
      </c>
      <c r="C2215" t="s">
        <v>42</v>
      </c>
      <c r="D2215" t="s">
        <v>26</v>
      </c>
      <c r="E2215" t="s">
        <v>20</v>
      </c>
      <c r="F2215" t="s">
        <v>31</v>
      </c>
      <c r="G2215" s="2">
        <v>40.299999999999997</v>
      </c>
      <c r="H2215" s="4">
        <v>2</v>
      </c>
      <c r="I2215" s="2">
        <v>4.03</v>
      </c>
      <c r="J2215" s="2">
        <v>84.63</v>
      </c>
      <c r="K2215" s="12">
        <v>43535</v>
      </c>
      <c r="L2215" s="5">
        <v>0.64583333333333337</v>
      </c>
      <c r="M2215" t="s">
        <v>22</v>
      </c>
      <c r="N2215" s="2">
        <v>80.599999999999994</v>
      </c>
      <c r="O2215" s="2">
        <v>4.03</v>
      </c>
      <c r="P2215" s="3">
        <v>4.4000000000000004</v>
      </c>
      <c r="Q2215" s="4">
        <f>MONTH(Tabla1[[#This Row],[Fecha]])</f>
        <v>3</v>
      </c>
    </row>
    <row r="2216" spans="1:17" x14ac:dyDescent="0.25">
      <c r="A2216" t="s">
        <v>2166</v>
      </c>
      <c r="B2216" t="s">
        <v>24</v>
      </c>
      <c r="C2216" t="s">
        <v>25</v>
      </c>
      <c r="D2216" t="s">
        <v>19</v>
      </c>
      <c r="E2216" t="s">
        <v>30</v>
      </c>
      <c r="F2216" t="s">
        <v>43</v>
      </c>
      <c r="G2216" s="2">
        <v>17.04</v>
      </c>
      <c r="H2216" s="4">
        <v>4</v>
      </c>
      <c r="I2216" s="2">
        <v>3.4079999999999999</v>
      </c>
      <c r="J2216" s="2">
        <v>71.567999999999998</v>
      </c>
      <c r="K2216" s="12">
        <v>43532</v>
      </c>
      <c r="L2216" s="5">
        <v>0.84375</v>
      </c>
      <c r="M2216" t="s">
        <v>22</v>
      </c>
      <c r="N2216" s="2">
        <v>68.16</v>
      </c>
      <c r="O2216" s="2">
        <v>3.4079999999999999</v>
      </c>
      <c r="P2216" s="3">
        <v>7</v>
      </c>
      <c r="Q2216" s="4">
        <f>MONTH(Tabla1[[#This Row],[Fecha]])</f>
        <v>3</v>
      </c>
    </row>
    <row r="2217" spans="1:17" x14ac:dyDescent="0.25">
      <c r="A2217" t="s">
        <v>2167</v>
      </c>
      <c r="B2217" t="s">
        <v>24</v>
      </c>
      <c r="C2217" t="s">
        <v>25</v>
      </c>
      <c r="D2217" t="s">
        <v>26</v>
      </c>
      <c r="E2217" t="s">
        <v>30</v>
      </c>
      <c r="F2217" t="s">
        <v>21</v>
      </c>
      <c r="G2217" s="2">
        <v>66.14</v>
      </c>
      <c r="H2217" s="4">
        <v>4</v>
      </c>
      <c r="I2217" s="2">
        <v>13.228000000000002</v>
      </c>
      <c r="J2217" s="2">
        <v>277.78800000000001</v>
      </c>
      <c r="K2217" s="12">
        <v>43543</v>
      </c>
      <c r="L2217" s="5">
        <v>0.53194444444444444</v>
      </c>
      <c r="M2217" t="s">
        <v>32</v>
      </c>
      <c r="N2217" s="2">
        <v>264.56</v>
      </c>
      <c r="O2217" s="2">
        <v>13.228</v>
      </c>
      <c r="P2217" s="3">
        <v>5.6</v>
      </c>
      <c r="Q2217" s="4">
        <f>MONTH(Tabla1[[#This Row],[Fecha]])</f>
        <v>3</v>
      </c>
    </row>
    <row r="2218" spans="1:17" x14ac:dyDescent="0.25">
      <c r="A2218" t="s">
        <v>2168</v>
      </c>
      <c r="B2218" t="s">
        <v>24</v>
      </c>
      <c r="C2218" t="s">
        <v>25</v>
      </c>
      <c r="D2218" t="s">
        <v>19</v>
      </c>
      <c r="E2218" t="s">
        <v>30</v>
      </c>
      <c r="F2218" t="s">
        <v>27</v>
      </c>
      <c r="G2218" s="2">
        <v>96.82</v>
      </c>
      <c r="H2218" s="4">
        <v>3</v>
      </c>
      <c r="I2218" s="2">
        <v>14.523</v>
      </c>
      <c r="J2218" s="2">
        <v>304.983</v>
      </c>
      <c r="K2218" s="12">
        <v>43554</v>
      </c>
      <c r="L2218" s="5">
        <v>0.85902777777777783</v>
      </c>
      <c r="M2218" t="s">
        <v>28</v>
      </c>
      <c r="N2218" s="2">
        <v>290.45999999999998</v>
      </c>
      <c r="O2218" s="2">
        <v>14.523</v>
      </c>
      <c r="P2218" s="3">
        <v>6.7</v>
      </c>
      <c r="Q2218" s="4">
        <f>MONTH(Tabla1[[#This Row],[Fecha]])</f>
        <v>3</v>
      </c>
    </row>
    <row r="2219" spans="1:17" x14ac:dyDescent="0.25">
      <c r="A2219" t="s">
        <v>2169</v>
      </c>
      <c r="B2219" t="s">
        <v>17</v>
      </c>
      <c r="C2219" t="s">
        <v>18</v>
      </c>
      <c r="D2219" t="s">
        <v>19</v>
      </c>
      <c r="E2219" t="s">
        <v>20</v>
      </c>
      <c r="F2219" t="s">
        <v>45</v>
      </c>
      <c r="G2219" s="2">
        <v>19.66</v>
      </c>
      <c r="H2219" s="4">
        <v>10</v>
      </c>
      <c r="I2219" s="2">
        <v>9.83</v>
      </c>
      <c r="J2219" s="2">
        <v>206.43</v>
      </c>
      <c r="K2219" s="12">
        <v>43539</v>
      </c>
      <c r="L2219" s="5">
        <v>0.76388888888888884</v>
      </c>
      <c r="M2219" t="s">
        <v>32</v>
      </c>
      <c r="N2219" s="2">
        <v>196.6</v>
      </c>
      <c r="O2219" s="2">
        <v>9.83</v>
      </c>
      <c r="P2219" s="3">
        <v>7.2</v>
      </c>
      <c r="Q2219" s="4">
        <f>MONTH(Tabla1[[#This Row],[Fecha]])</f>
        <v>3</v>
      </c>
    </row>
    <row r="2220" spans="1:17" x14ac:dyDescent="0.25">
      <c r="A2220" t="s">
        <v>2170</v>
      </c>
      <c r="B2220" t="s">
        <v>41</v>
      </c>
      <c r="C2220" t="s">
        <v>42</v>
      </c>
      <c r="D2220" t="s">
        <v>19</v>
      </c>
      <c r="E2220" t="s">
        <v>20</v>
      </c>
      <c r="F2220" t="s">
        <v>21</v>
      </c>
      <c r="G2220" s="2">
        <v>25.32</v>
      </c>
      <c r="H2220" s="4">
        <v>8</v>
      </c>
      <c r="I2220" s="2">
        <v>10.128</v>
      </c>
      <c r="J2220" s="2">
        <v>212.68799999999999</v>
      </c>
      <c r="K2220" s="12">
        <v>43529</v>
      </c>
      <c r="L2220" s="5">
        <v>0.85</v>
      </c>
      <c r="M2220" t="s">
        <v>22</v>
      </c>
      <c r="N2220" s="2">
        <v>202.56</v>
      </c>
      <c r="O2220" s="2">
        <v>10.128</v>
      </c>
      <c r="P2220" s="3">
        <v>8.6999999999999993</v>
      </c>
      <c r="Q2220" s="4">
        <f>MONTH(Tabla1[[#This Row],[Fecha]])</f>
        <v>3</v>
      </c>
    </row>
    <row r="2221" spans="1:17" x14ac:dyDescent="0.25">
      <c r="A2221" t="s">
        <v>2171</v>
      </c>
      <c r="B2221" t="s">
        <v>41</v>
      </c>
      <c r="C2221" t="s">
        <v>42</v>
      </c>
      <c r="D2221" t="s">
        <v>19</v>
      </c>
      <c r="E2221" t="s">
        <v>20</v>
      </c>
      <c r="F2221" t="s">
        <v>35</v>
      </c>
      <c r="G2221" s="2">
        <v>98.13</v>
      </c>
      <c r="H2221" s="4">
        <v>1</v>
      </c>
      <c r="I2221" s="2">
        <v>4.9065000000000003</v>
      </c>
      <c r="J2221" s="2">
        <v>103.0365</v>
      </c>
      <c r="K2221" s="12">
        <v>43486</v>
      </c>
      <c r="L2221" s="5">
        <v>0.73333333333333339</v>
      </c>
      <c r="M2221" t="s">
        <v>28</v>
      </c>
      <c r="N2221" s="2">
        <v>98.13</v>
      </c>
      <c r="O2221" s="2">
        <v>4.9065000000000003</v>
      </c>
      <c r="P2221" s="3">
        <v>8.9</v>
      </c>
      <c r="Q2221" s="4">
        <f>MONTH(Tabla1[[#This Row],[Fecha]])</f>
        <v>1</v>
      </c>
    </row>
    <row r="2222" spans="1:17" x14ac:dyDescent="0.25">
      <c r="A2222" t="s">
        <v>1414</v>
      </c>
      <c r="B2222" t="s">
        <v>17</v>
      </c>
      <c r="C2222" t="s">
        <v>18</v>
      </c>
      <c r="D2222" t="s">
        <v>26</v>
      </c>
      <c r="E2222" t="s">
        <v>20</v>
      </c>
      <c r="F2222" t="s">
        <v>45</v>
      </c>
      <c r="G2222" s="2">
        <v>48.63</v>
      </c>
      <c r="H2222" s="4">
        <v>4</v>
      </c>
      <c r="I2222" s="2">
        <v>9.7260000000000009</v>
      </c>
      <c r="J2222" s="2">
        <v>204.24600000000001</v>
      </c>
      <c r="K2222" s="12">
        <v>43500</v>
      </c>
      <c r="L2222" s="5">
        <v>0.65555555555555556</v>
      </c>
      <c r="M2222" t="s">
        <v>22</v>
      </c>
      <c r="N2222" s="2">
        <v>194.52</v>
      </c>
      <c r="O2222" s="2">
        <v>9.7260000000000009</v>
      </c>
      <c r="P2222" s="3">
        <v>7.6</v>
      </c>
      <c r="Q2222" s="4">
        <f>MONTH(Tabla1[[#This Row],[Fecha]])</f>
        <v>2</v>
      </c>
    </row>
    <row r="2223" spans="1:17" x14ac:dyDescent="0.25">
      <c r="A2223" t="s">
        <v>2172</v>
      </c>
      <c r="B2223" t="s">
        <v>24</v>
      </c>
      <c r="C2223" t="s">
        <v>25</v>
      </c>
      <c r="D2223" t="s">
        <v>26</v>
      </c>
      <c r="E2223" t="s">
        <v>30</v>
      </c>
      <c r="F2223" t="s">
        <v>31</v>
      </c>
      <c r="G2223" s="2">
        <v>55.61</v>
      </c>
      <c r="H2223" s="4">
        <v>7</v>
      </c>
      <c r="I2223" s="2">
        <v>19.4635</v>
      </c>
      <c r="J2223" s="2">
        <v>408.73349999999999</v>
      </c>
      <c r="K2223" s="12">
        <v>43547</v>
      </c>
      <c r="L2223" s="5">
        <v>0.52847222222222223</v>
      </c>
      <c r="M2223" t="s">
        <v>28</v>
      </c>
      <c r="N2223" s="2">
        <v>389.27</v>
      </c>
      <c r="O2223" s="2">
        <v>19.4635</v>
      </c>
      <c r="P2223" s="3">
        <v>8.5</v>
      </c>
      <c r="Q2223" s="4">
        <f>MONTH(Tabla1[[#This Row],[Fecha]])</f>
        <v>3</v>
      </c>
    </row>
    <row r="2224" spans="1:17" x14ac:dyDescent="0.25">
      <c r="A2224" t="s">
        <v>2173</v>
      </c>
      <c r="B2224" t="s">
        <v>24</v>
      </c>
      <c r="C2224" t="s">
        <v>25</v>
      </c>
      <c r="D2224" t="s">
        <v>26</v>
      </c>
      <c r="E2224" t="s">
        <v>30</v>
      </c>
      <c r="F2224" t="s">
        <v>45</v>
      </c>
      <c r="G2224" s="2">
        <v>64.260000000000005</v>
      </c>
      <c r="H2224" s="4">
        <v>7</v>
      </c>
      <c r="I2224" s="2">
        <v>22.491000000000003</v>
      </c>
      <c r="J2224" s="2">
        <v>472.31099999999998</v>
      </c>
      <c r="K2224" s="12">
        <v>43505</v>
      </c>
      <c r="L2224" s="5">
        <v>0.41666666666666669</v>
      </c>
      <c r="M2224" t="s">
        <v>28</v>
      </c>
      <c r="N2224" s="2">
        <v>449.82</v>
      </c>
      <c r="O2224" s="2">
        <v>22.491</v>
      </c>
      <c r="P2224" s="3">
        <v>5.7</v>
      </c>
      <c r="Q2224" s="4">
        <f>MONTH(Tabla1[[#This Row],[Fecha]])</f>
        <v>2</v>
      </c>
    </row>
    <row r="2225" spans="1:17" x14ac:dyDescent="0.25">
      <c r="A2225" t="s">
        <v>2174</v>
      </c>
      <c r="B2225" t="s">
        <v>17</v>
      </c>
      <c r="C2225" t="s">
        <v>18</v>
      </c>
      <c r="D2225" t="s">
        <v>19</v>
      </c>
      <c r="E2225" t="s">
        <v>30</v>
      </c>
      <c r="F2225" t="s">
        <v>31</v>
      </c>
      <c r="G2225" s="2">
        <v>53.3</v>
      </c>
      <c r="H2225" s="4">
        <v>3</v>
      </c>
      <c r="I2225" s="2">
        <v>7.9949999999999992</v>
      </c>
      <c r="J2225" s="2">
        <v>167.89500000000001</v>
      </c>
      <c r="K2225" s="12">
        <v>43490</v>
      </c>
      <c r="L2225" s="5">
        <v>0.59652777777777777</v>
      </c>
      <c r="M2225" t="s">
        <v>22</v>
      </c>
      <c r="N2225" s="2">
        <v>159.9</v>
      </c>
      <c r="O2225" s="2">
        <v>7.9950000000000001</v>
      </c>
      <c r="P2225" s="3">
        <v>7.5</v>
      </c>
      <c r="Q2225" s="4">
        <f>MONTH(Tabla1[[#This Row],[Fecha]])</f>
        <v>1</v>
      </c>
    </row>
    <row r="2226" spans="1:17" x14ac:dyDescent="0.25">
      <c r="A2226" t="s">
        <v>2175</v>
      </c>
      <c r="B2226" t="s">
        <v>17</v>
      </c>
      <c r="C2226" t="s">
        <v>18</v>
      </c>
      <c r="D2226" t="s">
        <v>26</v>
      </c>
      <c r="E2226" t="s">
        <v>20</v>
      </c>
      <c r="F2226" t="s">
        <v>35</v>
      </c>
      <c r="G2226" s="2">
        <v>12.34</v>
      </c>
      <c r="H2226" s="4">
        <v>7</v>
      </c>
      <c r="I2226" s="2">
        <v>4.319</v>
      </c>
      <c r="J2226" s="2">
        <v>90.698999999999998</v>
      </c>
      <c r="K2226" s="12">
        <v>43528</v>
      </c>
      <c r="L2226" s="5">
        <v>0.47152777777777777</v>
      </c>
      <c r="M2226" t="s">
        <v>32</v>
      </c>
      <c r="N2226" s="2">
        <v>86.38</v>
      </c>
      <c r="O2226" s="2">
        <v>4.319</v>
      </c>
      <c r="P2226" s="3">
        <v>6.7</v>
      </c>
      <c r="Q2226" s="4">
        <f>MONTH(Tabla1[[#This Row],[Fecha]])</f>
        <v>3</v>
      </c>
    </row>
    <row r="2227" spans="1:17" x14ac:dyDescent="0.25">
      <c r="A2227" t="s">
        <v>2176</v>
      </c>
      <c r="B2227" t="s">
        <v>41</v>
      </c>
      <c r="C2227" t="s">
        <v>42</v>
      </c>
      <c r="D2227" t="s">
        <v>19</v>
      </c>
      <c r="E2227" t="s">
        <v>20</v>
      </c>
      <c r="F2227" t="s">
        <v>43</v>
      </c>
      <c r="G2227" s="2">
        <v>20.010000000000002</v>
      </c>
      <c r="H2227" s="4">
        <v>9</v>
      </c>
      <c r="I2227" s="2">
        <v>9.0045000000000002</v>
      </c>
      <c r="J2227" s="2">
        <v>189.09450000000001</v>
      </c>
      <c r="K2227" s="12">
        <v>43502</v>
      </c>
      <c r="L2227" s="5">
        <v>0.65763888888888888</v>
      </c>
      <c r="M2227" t="s">
        <v>22</v>
      </c>
      <c r="N2227" s="2">
        <v>180.09</v>
      </c>
      <c r="O2227" s="2">
        <v>9.0045000000000002</v>
      </c>
      <c r="P2227" s="3">
        <v>4.0999999999999996</v>
      </c>
      <c r="Q2227" s="4">
        <f>MONTH(Tabla1[[#This Row],[Fecha]])</f>
        <v>2</v>
      </c>
    </row>
    <row r="2228" spans="1:17" x14ac:dyDescent="0.25">
      <c r="A2228" t="s">
        <v>2177</v>
      </c>
      <c r="B2228" t="s">
        <v>24</v>
      </c>
      <c r="C2228" t="s">
        <v>25</v>
      </c>
      <c r="D2228" t="s">
        <v>19</v>
      </c>
      <c r="E2228" t="s">
        <v>20</v>
      </c>
      <c r="F2228" t="s">
        <v>31</v>
      </c>
      <c r="G2228" s="2">
        <v>60.87</v>
      </c>
      <c r="H2228" s="4">
        <v>1</v>
      </c>
      <c r="I2228" s="2">
        <v>3.0434999999999999</v>
      </c>
      <c r="J2228" s="2">
        <v>63.913499999999999</v>
      </c>
      <c r="K2228" s="12">
        <v>43489</v>
      </c>
      <c r="L2228" s="5">
        <v>0.55833333333333335</v>
      </c>
      <c r="M2228" t="s">
        <v>28</v>
      </c>
      <c r="N2228" s="2">
        <v>60.87</v>
      </c>
      <c r="O2228" s="2">
        <v>3.0434999999999999</v>
      </c>
      <c r="P2228" s="3">
        <v>5.5</v>
      </c>
      <c r="Q2228" s="4">
        <f>MONTH(Tabla1[[#This Row],[Fecha]])</f>
        <v>1</v>
      </c>
    </row>
    <row r="2229" spans="1:17" x14ac:dyDescent="0.25">
      <c r="A2229" t="s">
        <v>2178</v>
      </c>
      <c r="B2229" t="s">
        <v>24</v>
      </c>
      <c r="C2229" t="s">
        <v>25</v>
      </c>
      <c r="D2229" t="s">
        <v>26</v>
      </c>
      <c r="E2229" t="s">
        <v>30</v>
      </c>
      <c r="F2229" t="s">
        <v>21</v>
      </c>
      <c r="G2229" s="2">
        <v>89.75</v>
      </c>
      <c r="H2229" s="4">
        <v>1</v>
      </c>
      <c r="I2229" s="2">
        <v>4.4874999999999998</v>
      </c>
      <c r="J2229" s="2">
        <v>94.237499999999997</v>
      </c>
      <c r="K2229" s="12">
        <v>43502</v>
      </c>
      <c r="L2229" s="5">
        <v>0.83680555555555547</v>
      </c>
      <c r="M2229" t="s">
        <v>32</v>
      </c>
      <c r="N2229" s="2">
        <v>89.75</v>
      </c>
      <c r="O2229" s="2">
        <v>4.4874999999999998</v>
      </c>
      <c r="P2229" s="3">
        <v>6.6</v>
      </c>
      <c r="Q2229" s="4">
        <f>MONTH(Tabla1[[#This Row],[Fecha]])</f>
        <v>2</v>
      </c>
    </row>
    <row r="2230" spans="1:17" x14ac:dyDescent="0.25">
      <c r="A2230" t="s">
        <v>1815</v>
      </c>
      <c r="B2230" t="s">
        <v>17</v>
      </c>
      <c r="C2230" t="s">
        <v>18</v>
      </c>
      <c r="D2230" t="s">
        <v>19</v>
      </c>
      <c r="E2230" t="s">
        <v>20</v>
      </c>
      <c r="F2230" t="s">
        <v>35</v>
      </c>
      <c r="G2230" s="2">
        <v>38.72</v>
      </c>
      <c r="H2230" s="4">
        <v>9</v>
      </c>
      <c r="I2230" s="2">
        <v>17.424000000000003</v>
      </c>
      <c r="J2230" s="2">
        <v>365.904</v>
      </c>
      <c r="K2230" s="12">
        <v>43544</v>
      </c>
      <c r="L2230" s="5">
        <v>0.51666666666666672</v>
      </c>
      <c r="M2230" t="s">
        <v>22</v>
      </c>
      <c r="N2230" s="2">
        <v>348.48</v>
      </c>
      <c r="O2230" s="2">
        <v>17.423999999999999</v>
      </c>
      <c r="P2230" s="3">
        <v>4.2</v>
      </c>
      <c r="Q2230" s="4">
        <f>MONTH(Tabla1[[#This Row],[Fecha]])</f>
        <v>3</v>
      </c>
    </row>
    <row r="2231" spans="1:17" x14ac:dyDescent="0.25">
      <c r="A2231" t="s">
        <v>2179</v>
      </c>
      <c r="B2231" t="s">
        <v>41</v>
      </c>
      <c r="C2231" t="s">
        <v>42</v>
      </c>
      <c r="D2231" t="s">
        <v>26</v>
      </c>
      <c r="E2231" t="s">
        <v>30</v>
      </c>
      <c r="F2231" t="s">
        <v>21</v>
      </c>
      <c r="G2231" s="2">
        <v>10.75</v>
      </c>
      <c r="H2231" s="4">
        <v>8</v>
      </c>
      <c r="I2231" s="2">
        <v>4.3</v>
      </c>
      <c r="J2231" s="2">
        <v>90.3</v>
      </c>
      <c r="K2231" s="12">
        <v>43539</v>
      </c>
      <c r="L2231" s="5">
        <v>0.60972222222222217</v>
      </c>
      <c r="M2231" t="s">
        <v>22</v>
      </c>
      <c r="N2231" s="2">
        <v>86</v>
      </c>
      <c r="O2231" s="2">
        <v>4.3</v>
      </c>
      <c r="P2231" s="3">
        <v>6.2</v>
      </c>
      <c r="Q2231" s="4">
        <f>MONTH(Tabla1[[#This Row],[Fecha]])</f>
        <v>3</v>
      </c>
    </row>
    <row r="2232" spans="1:17" x14ac:dyDescent="0.25">
      <c r="A2232" t="s">
        <v>2180</v>
      </c>
      <c r="B2232" t="s">
        <v>41</v>
      </c>
      <c r="C2232" t="s">
        <v>42</v>
      </c>
      <c r="D2232" t="s">
        <v>19</v>
      </c>
      <c r="E2232" t="s">
        <v>20</v>
      </c>
      <c r="F2232" t="s">
        <v>45</v>
      </c>
      <c r="G2232" s="2">
        <v>54.73</v>
      </c>
      <c r="H2232" s="4">
        <v>7</v>
      </c>
      <c r="I2232" s="2">
        <v>19.1555</v>
      </c>
      <c r="J2232" s="2">
        <v>402.26549999999997</v>
      </c>
      <c r="K2232" s="12">
        <v>43538</v>
      </c>
      <c r="L2232" s="5">
        <v>0.79305555555555562</v>
      </c>
      <c r="M2232" t="s">
        <v>32</v>
      </c>
      <c r="N2232" s="2">
        <v>383.11</v>
      </c>
      <c r="O2232" s="2">
        <v>19.1555</v>
      </c>
      <c r="P2232" s="3">
        <v>8.5</v>
      </c>
      <c r="Q2232" s="4">
        <f>MONTH(Tabla1[[#This Row],[Fecha]])</f>
        <v>3</v>
      </c>
    </row>
    <row r="2233" spans="1:17" x14ac:dyDescent="0.25">
      <c r="A2233" t="s">
        <v>2181</v>
      </c>
      <c r="B2233" t="s">
        <v>24</v>
      </c>
      <c r="C2233" t="s">
        <v>25</v>
      </c>
      <c r="D2233" t="s">
        <v>26</v>
      </c>
      <c r="E2233" t="s">
        <v>30</v>
      </c>
      <c r="F2233" t="s">
        <v>27</v>
      </c>
      <c r="G2233" s="2">
        <v>61.41</v>
      </c>
      <c r="H2233" s="4">
        <v>7</v>
      </c>
      <c r="I2233" s="2">
        <v>21.493500000000001</v>
      </c>
      <c r="J2233" s="2">
        <v>451.36349999999999</v>
      </c>
      <c r="K2233" s="12">
        <v>43479</v>
      </c>
      <c r="L2233" s="5">
        <v>0.41805555555555557</v>
      </c>
      <c r="M2233" t="s">
        <v>28</v>
      </c>
      <c r="N2233" s="2">
        <v>429.87</v>
      </c>
      <c r="O2233" s="2">
        <v>21.493500000000001</v>
      </c>
      <c r="P2233" s="3">
        <v>9.8000000000000007</v>
      </c>
      <c r="Q2233" s="4">
        <f>MONTH(Tabla1[[#This Row],[Fecha]])</f>
        <v>1</v>
      </c>
    </row>
    <row r="2234" spans="1:17" x14ac:dyDescent="0.25">
      <c r="A2234" t="s">
        <v>1712</v>
      </c>
      <c r="B2234" t="s">
        <v>17</v>
      </c>
      <c r="C2234" t="s">
        <v>18</v>
      </c>
      <c r="D2234" t="s">
        <v>19</v>
      </c>
      <c r="E2234" t="s">
        <v>30</v>
      </c>
      <c r="F2234" t="s">
        <v>31</v>
      </c>
      <c r="G2234" s="2">
        <v>23.29</v>
      </c>
      <c r="H2234" s="4">
        <v>4</v>
      </c>
      <c r="I2234" s="2">
        <v>4.6580000000000004</v>
      </c>
      <c r="J2234" s="2">
        <v>97.817999999999998</v>
      </c>
      <c r="K2234" s="12">
        <v>43543</v>
      </c>
      <c r="L2234" s="5">
        <v>0.49444444444444446</v>
      </c>
      <c r="M2234" t="s">
        <v>32</v>
      </c>
      <c r="N2234" s="2">
        <v>93.16</v>
      </c>
      <c r="O2234" s="2">
        <v>4.6580000000000004</v>
      </c>
      <c r="P2234" s="3">
        <v>5.9</v>
      </c>
      <c r="Q2234" s="4">
        <f>MONTH(Tabla1[[#This Row],[Fecha]])</f>
        <v>3</v>
      </c>
    </row>
    <row r="2235" spans="1:17" x14ac:dyDescent="0.25">
      <c r="A2235" t="s">
        <v>2182</v>
      </c>
      <c r="B2235" t="s">
        <v>24</v>
      </c>
      <c r="C2235" t="s">
        <v>25</v>
      </c>
      <c r="D2235" t="s">
        <v>19</v>
      </c>
      <c r="E2235" t="s">
        <v>20</v>
      </c>
      <c r="F2235" t="s">
        <v>43</v>
      </c>
      <c r="G2235" s="2">
        <v>14.87</v>
      </c>
      <c r="H2235" s="4">
        <v>2</v>
      </c>
      <c r="I2235" s="2">
        <v>1.4870000000000001</v>
      </c>
      <c r="J2235" s="2">
        <v>31.227</v>
      </c>
      <c r="K2235" s="12">
        <v>43509</v>
      </c>
      <c r="L2235" s="5">
        <v>0.76041666666666663</v>
      </c>
      <c r="M2235" t="s">
        <v>32</v>
      </c>
      <c r="N2235" s="2">
        <v>29.74</v>
      </c>
      <c r="O2235" s="2">
        <v>1.4870000000000001</v>
      </c>
      <c r="P2235" s="3">
        <v>8.9</v>
      </c>
      <c r="Q2235" s="4">
        <f>MONTH(Tabla1[[#This Row],[Fecha]])</f>
        <v>2</v>
      </c>
    </row>
    <row r="2236" spans="1:17" x14ac:dyDescent="0.25">
      <c r="A2236" t="s">
        <v>2183</v>
      </c>
      <c r="B2236" t="s">
        <v>17</v>
      </c>
      <c r="C2236" t="s">
        <v>18</v>
      </c>
      <c r="D2236" t="s">
        <v>26</v>
      </c>
      <c r="E2236" t="s">
        <v>20</v>
      </c>
      <c r="F2236" t="s">
        <v>31</v>
      </c>
      <c r="G2236" s="2">
        <v>93.12</v>
      </c>
      <c r="H2236" s="4">
        <v>8</v>
      </c>
      <c r="I2236" s="2">
        <v>37.248000000000005</v>
      </c>
      <c r="J2236" s="2">
        <v>782.20799999999997</v>
      </c>
      <c r="K2236" s="12">
        <v>43503</v>
      </c>
      <c r="L2236" s="5">
        <v>0.42291666666666666</v>
      </c>
      <c r="M2236" t="s">
        <v>28</v>
      </c>
      <c r="N2236" s="2">
        <v>744.96</v>
      </c>
      <c r="O2236" s="2">
        <v>37.247999999999998</v>
      </c>
      <c r="P2236" s="3">
        <v>6.8</v>
      </c>
      <c r="Q2236" s="4">
        <f>MONTH(Tabla1[[#This Row],[Fecha]])</f>
        <v>2</v>
      </c>
    </row>
    <row r="2237" spans="1:17" x14ac:dyDescent="0.25">
      <c r="A2237" t="s">
        <v>1204</v>
      </c>
      <c r="B2237" t="s">
        <v>17</v>
      </c>
      <c r="C2237" t="s">
        <v>18</v>
      </c>
      <c r="D2237" t="s">
        <v>19</v>
      </c>
      <c r="E2237" t="s">
        <v>20</v>
      </c>
      <c r="F2237" t="s">
        <v>35</v>
      </c>
      <c r="G2237" s="2">
        <v>91.41</v>
      </c>
      <c r="H2237" s="4">
        <v>5</v>
      </c>
      <c r="I2237" s="2">
        <v>22.852499999999999</v>
      </c>
      <c r="J2237" s="2">
        <v>479.90249999999997</v>
      </c>
      <c r="K2237" s="12">
        <v>43521</v>
      </c>
      <c r="L2237" s="5">
        <v>0.66875000000000007</v>
      </c>
      <c r="M2237" t="s">
        <v>22</v>
      </c>
      <c r="N2237" s="2">
        <v>457.05</v>
      </c>
      <c r="O2237" s="2">
        <v>22.852499999999999</v>
      </c>
      <c r="P2237" s="3">
        <v>7.1</v>
      </c>
      <c r="Q2237" s="4">
        <f>MONTH(Tabla1[[#This Row],[Fecha]])</f>
        <v>2</v>
      </c>
    </row>
    <row r="2238" spans="1:17" x14ac:dyDescent="0.25">
      <c r="A2238" t="s">
        <v>2184</v>
      </c>
      <c r="B2238" t="s">
        <v>24</v>
      </c>
      <c r="C2238" t="s">
        <v>25</v>
      </c>
      <c r="D2238" t="s">
        <v>19</v>
      </c>
      <c r="E2238" t="s">
        <v>20</v>
      </c>
      <c r="F2238" t="s">
        <v>27</v>
      </c>
      <c r="G2238" s="2">
        <v>98.84</v>
      </c>
      <c r="H2238" s="4">
        <v>1</v>
      </c>
      <c r="I2238" s="2">
        <v>4.9420000000000002</v>
      </c>
      <c r="J2238" s="2">
        <v>103.782</v>
      </c>
      <c r="K2238" s="12">
        <v>43511</v>
      </c>
      <c r="L2238" s="5">
        <v>0.47291666666666665</v>
      </c>
      <c r="M2238" t="s">
        <v>28</v>
      </c>
      <c r="N2238" s="2">
        <v>98.84</v>
      </c>
      <c r="O2238" s="2">
        <v>4.9420000000000002</v>
      </c>
      <c r="P2238" s="3">
        <v>8.4</v>
      </c>
      <c r="Q2238" s="4">
        <f>MONTH(Tabla1[[#This Row],[Fecha]])</f>
        <v>2</v>
      </c>
    </row>
    <row r="2239" spans="1:17" x14ac:dyDescent="0.25">
      <c r="A2239" t="s">
        <v>2185</v>
      </c>
      <c r="B2239" t="s">
        <v>24</v>
      </c>
      <c r="C2239" t="s">
        <v>25</v>
      </c>
      <c r="D2239" t="s">
        <v>19</v>
      </c>
      <c r="E2239" t="s">
        <v>20</v>
      </c>
      <c r="F2239" t="s">
        <v>43</v>
      </c>
      <c r="G2239" s="2">
        <v>98.7</v>
      </c>
      <c r="H2239" s="4">
        <v>8</v>
      </c>
      <c r="I2239" s="2">
        <v>39.480000000000004</v>
      </c>
      <c r="J2239" s="2">
        <v>829.08</v>
      </c>
      <c r="K2239" s="12">
        <v>43528</v>
      </c>
      <c r="L2239" s="5">
        <v>0.86041666666666661</v>
      </c>
      <c r="M2239" t="s">
        <v>28</v>
      </c>
      <c r="N2239" s="2">
        <v>789.6</v>
      </c>
      <c r="O2239" s="2">
        <v>39.479999999999997</v>
      </c>
      <c r="P2239" s="3">
        <v>7.6</v>
      </c>
      <c r="Q2239" s="4">
        <f>MONTH(Tabla1[[#This Row],[Fecha]])</f>
        <v>3</v>
      </c>
    </row>
    <row r="2240" spans="1:17" x14ac:dyDescent="0.25">
      <c r="A2240" t="s">
        <v>2186</v>
      </c>
      <c r="B2240" t="s">
        <v>24</v>
      </c>
      <c r="C2240" t="s">
        <v>25</v>
      </c>
      <c r="D2240" t="s">
        <v>26</v>
      </c>
      <c r="E2240" t="s">
        <v>20</v>
      </c>
      <c r="F2240" t="s">
        <v>45</v>
      </c>
      <c r="G2240" s="2">
        <v>62.18</v>
      </c>
      <c r="H2240" s="4">
        <v>10</v>
      </c>
      <c r="I2240" s="2">
        <v>31.09</v>
      </c>
      <c r="J2240" s="2">
        <v>652.89</v>
      </c>
      <c r="K2240" s="12">
        <v>43496</v>
      </c>
      <c r="L2240" s="5">
        <v>0.43958333333333338</v>
      </c>
      <c r="M2240" t="s">
        <v>22</v>
      </c>
      <c r="N2240" s="2">
        <v>621.79999999999995</v>
      </c>
      <c r="O2240" s="2">
        <v>31.09</v>
      </c>
      <c r="P2240" s="3">
        <v>6</v>
      </c>
      <c r="Q2240" s="4">
        <f>MONTH(Tabla1[[#This Row],[Fecha]])</f>
        <v>1</v>
      </c>
    </row>
    <row r="2241" spans="1:17" x14ac:dyDescent="0.25">
      <c r="A2241" t="s">
        <v>2187</v>
      </c>
      <c r="B2241" t="s">
        <v>41</v>
      </c>
      <c r="C2241" t="s">
        <v>42</v>
      </c>
      <c r="D2241" t="s">
        <v>19</v>
      </c>
      <c r="E2241" t="s">
        <v>30</v>
      </c>
      <c r="F2241" t="s">
        <v>35</v>
      </c>
      <c r="G2241" s="2">
        <v>79.930000000000007</v>
      </c>
      <c r="H2241" s="4">
        <v>6</v>
      </c>
      <c r="I2241" s="2">
        <v>23.979000000000003</v>
      </c>
      <c r="J2241" s="2">
        <v>503.55900000000003</v>
      </c>
      <c r="K2241" s="12">
        <v>43496</v>
      </c>
      <c r="L2241" s="5">
        <v>0.58611111111111114</v>
      </c>
      <c r="M2241" t="s">
        <v>28</v>
      </c>
      <c r="N2241" s="2">
        <v>479.58</v>
      </c>
      <c r="O2241" s="2">
        <v>23.978999999999999</v>
      </c>
      <c r="P2241" s="3">
        <v>5.5</v>
      </c>
      <c r="Q2241" s="4">
        <f>MONTH(Tabla1[[#This Row],[Fecha]])</f>
        <v>1</v>
      </c>
    </row>
    <row r="2242" spans="1:17" x14ac:dyDescent="0.25">
      <c r="A2242" t="s">
        <v>2188</v>
      </c>
      <c r="B2242" t="s">
        <v>17</v>
      </c>
      <c r="C2242" t="s">
        <v>18</v>
      </c>
      <c r="D2242" t="s">
        <v>19</v>
      </c>
      <c r="E2242" t="s">
        <v>30</v>
      </c>
      <c r="F2242" t="s">
        <v>31</v>
      </c>
      <c r="G2242" s="2">
        <v>65.94</v>
      </c>
      <c r="H2242" s="4">
        <v>4</v>
      </c>
      <c r="I2242" s="2">
        <v>13.188000000000001</v>
      </c>
      <c r="J2242" s="2">
        <v>276.94799999999998</v>
      </c>
      <c r="K2242" s="12">
        <v>43548</v>
      </c>
      <c r="L2242" s="5">
        <v>0.4368055555555555</v>
      </c>
      <c r="M2242" t="s">
        <v>28</v>
      </c>
      <c r="N2242" s="2">
        <v>263.76</v>
      </c>
      <c r="O2242" s="2">
        <v>13.188000000000001</v>
      </c>
      <c r="P2242" s="3">
        <v>6</v>
      </c>
      <c r="Q2242" s="4">
        <f>MONTH(Tabla1[[#This Row],[Fecha]])</f>
        <v>3</v>
      </c>
    </row>
    <row r="2243" spans="1:17" x14ac:dyDescent="0.25">
      <c r="A2243" t="s">
        <v>2189</v>
      </c>
      <c r="B2243" t="s">
        <v>41</v>
      </c>
      <c r="C2243" t="s">
        <v>42</v>
      </c>
      <c r="D2243" t="s">
        <v>19</v>
      </c>
      <c r="E2243" t="s">
        <v>20</v>
      </c>
      <c r="F2243" t="s">
        <v>43</v>
      </c>
      <c r="G2243" s="2">
        <v>89.14</v>
      </c>
      <c r="H2243" s="4">
        <v>4</v>
      </c>
      <c r="I2243" s="2">
        <v>17.827999999999999</v>
      </c>
      <c r="J2243" s="2">
        <v>374.38799999999998</v>
      </c>
      <c r="K2243" s="12">
        <v>43472</v>
      </c>
      <c r="L2243" s="5">
        <v>0.51388888888888895</v>
      </c>
      <c r="M2243" t="s">
        <v>32</v>
      </c>
      <c r="N2243" s="2">
        <v>356.56</v>
      </c>
      <c r="O2243" s="2">
        <v>17.827999999999999</v>
      </c>
      <c r="P2243" s="3">
        <v>7.8</v>
      </c>
      <c r="Q2243" s="4">
        <f>MONTH(Tabla1[[#This Row],[Fecha]])</f>
        <v>1</v>
      </c>
    </row>
    <row r="2244" spans="1:17" x14ac:dyDescent="0.25">
      <c r="A2244" t="s">
        <v>2190</v>
      </c>
      <c r="B2244" t="s">
        <v>17</v>
      </c>
      <c r="C2244" t="s">
        <v>18</v>
      </c>
      <c r="D2244" t="s">
        <v>19</v>
      </c>
      <c r="E2244" t="s">
        <v>20</v>
      </c>
      <c r="F2244" t="s">
        <v>21</v>
      </c>
      <c r="G2244" s="2">
        <v>27.73</v>
      </c>
      <c r="H2244" s="4">
        <v>5</v>
      </c>
      <c r="I2244" s="2">
        <v>6.932500000000001</v>
      </c>
      <c r="J2244" s="2">
        <v>145.58250000000001</v>
      </c>
      <c r="K2244" s="12">
        <v>43550</v>
      </c>
      <c r="L2244" s="5">
        <v>0.84791666666666676</v>
      </c>
      <c r="M2244" t="s">
        <v>32</v>
      </c>
      <c r="N2244" s="2">
        <v>138.65</v>
      </c>
      <c r="O2244" s="2">
        <v>6.9325000000000001</v>
      </c>
      <c r="P2244" s="3">
        <v>4.2</v>
      </c>
      <c r="Q2244" s="4">
        <f>MONTH(Tabla1[[#This Row],[Fecha]])</f>
        <v>3</v>
      </c>
    </row>
    <row r="2245" spans="1:17" x14ac:dyDescent="0.25">
      <c r="A2245" t="s">
        <v>2191</v>
      </c>
      <c r="B2245" t="s">
        <v>41</v>
      </c>
      <c r="C2245" t="s">
        <v>42</v>
      </c>
      <c r="D2245" t="s">
        <v>26</v>
      </c>
      <c r="E2245" t="s">
        <v>30</v>
      </c>
      <c r="F2245" t="s">
        <v>27</v>
      </c>
      <c r="G2245" s="2">
        <v>75.66</v>
      </c>
      <c r="H2245" s="4">
        <v>5</v>
      </c>
      <c r="I2245" s="2">
        <v>18.914999999999999</v>
      </c>
      <c r="J2245" s="2">
        <v>397.21499999999997</v>
      </c>
      <c r="K2245" s="12">
        <v>43480</v>
      </c>
      <c r="L2245" s="5">
        <v>0.76527777777777783</v>
      </c>
      <c r="M2245" t="s">
        <v>22</v>
      </c>
      <c r="N2245" s="2">
        <v>378.3</v>
      </c>
      <c r="O2245" s="2">
        <v>18.914999999999999</v>
      </c>
      <c r="P2245" s="3">
        <v>7.8</v>
      </c>
      <c r="Q2245" s="4">
        <f>MONTH(Tabla1[[#This Row],[Fecha]])</f>
        <v>1</v>
      </c>
    </row>
    <row r="2246" spans="1:17" x14ac:dyDescent="0.25">
      <c r="A2246" t="s">
        <v>1857</v>
      </c>
      <c r="B2246" t="s">
        <v>41</v>
      </c>
      <c r="C2246" t="s">
        <v>42</v>
      </c>
      <c r="D2246" t="s">
        <v>26</v>
      </c>
      <c r="E2246" t="s">
        <v>30</v>
      </c>
      <c r="F2246" t="s">
        <v>43</v>
      </c>
      <c r="G2246" s="2">
        <v>33.33</v>
      </c>
      <c r="H2246" s="4">
        <v>2</v>
      </c>
      <c r="I2246" s="2">
        <v>3.3330000000000002</v>
      </c>
      <c r="J2246" s="2">
        <v>69.992999999999995</v>
      </c>
      <c r="K2246" s="12">
        <v>43491</v>
      </c>
      <c r="L2246" s="5">
        <v>0.6118055555555556</v>
      </c>
      <c r="M2246" t="s">
        <v>32</v>
      </c>
      <c r="N2246" s="2">
        <v>66.66</v>
      </c>
      <c r="O2246" s="2">
        <v>3.3330000000000002</v>
      </c>
      <c r="P2246" s="3">
        <v>6.4</v>
      </c>
      <c r="Q2246" s="4">
        <f>MONTH(Tabla1[[#This Row],[Fecha]])</f>
        <v>1</v>
      </c>
    </row>
    <row r="2247" spans="1:17" x14ac:dyDescent="0.25">
      <c r="A2247" t="s">
        <v>2192</v>
      </c>
      <c r="B2247" t="s">
        <v>41</v>
      </c>
      <c r="C2247" t="s">
        <v>42</v>
      </c>
      <c r="D2247" t="s">
        <v>19</v>
      </c>
      <c r="E2247" t="s">
        <v>30</v>
      </c>
      <c r="F2247" t="s">
        <v>35</v>
      </c>
      <c r="G2247" s="2">
        <v>72.599999999999994</v>
      </c>
      <c r="H2247" s="4">
        <v>6</v>
      </c>
      <c r="I2247" s="2">
        <v>21.78</v>
      </c>
      <c r="J2247" s="2">
        <v>457.38</v>
      </c>
      <c r="K2247" s="12">
        <v>43478</v>
      </c>
      <c r="L2247" s="5">
        <v>0.82708333333333339</v>
      </c>
      <c r="M2247" t="s">
        <v>28</v>
      </c>
      <c r="N2247" s="2">
        <v>435.6</v>
      </c>
      <c r="O2247" s="2">
        <v>21.78</v>
      </c>
      <c r="P2247" s="3">
        <v>6.9</v>
      </c>
      <c r="Q2247" s="4">
        <f>MONTH(Tabla1[[#This Row],[Fecha]])</f>
        <v>1</v>
      </c>
    </row>
    <row r="2248" spans="1:17" x14ac:dyDescent="0.25">
      <c r="A2248" t="s">
        <v>2193</v>
      </c>
      <c r="B2248" t="s">
        <v>41</v>
      </c>
      <c r="C2248" t="s">
        <v>42</v>
      </c>
      <c r="D2248" t="s">
        <v>19</v>
      </c>
      <c r="E2248" t="s">
        <v>20</v>
      </c>
      <c r="F2248" t="s">
        <v>35</v>
      </c>
      <c r="G2248" s="2">
        <v>23.08</v>
      </c>
      <c r="H2248" s="4">
        <v>6</v>
      </c>
      <c r="I2248" s="2">
        <v>6.9239999999999995</v>
      </c>
      <c r="J2248" s="2">
        <v>145.404</v>
      </c>
      <c r="K2248" s="12">
        <v>43489</v>
      </c>
      <c r="L2248" s="5">
        <v>0.80555555555555547</v>
      </c>
      <c r="M2248" t="s">
        <v>22</v>
      </c>
      <c r="N2248" s="2">
        <v>138.47999999999999</v>
      </c>
      <c r="O2248" s="2">
        <v>6.9240000000000004</v>
      </c>
      <c r="P2248" s="3">
        <v>4.9000000000000004</v>
      </c>
      <c r="Q2248" s="4">
        <f>MONTH(Tabla1[[#This Row],[Fecha]])</f>
        <v>1</v>
      </c>
    </row>
    <row r="2249" spans="1:17" x14ac:dyDescent="0.25">
      <c r="A2249" t="s">
        <v>2194</v>
      </c>
      <c r="B2249" t="s">
        <v>41</v>
      </c>
      <c r="C2249" t="s">
        <v>42</v>
      </c>
      <c r="D2249" t="s">
        <v>19</v>
      </c>
      <c r="E2249" t="s">
        <v>30</v>
      </c>
      <c r="F2249" t="s">
        <v>45</v>
      </c>
      <c r="G2249" s="2">
        <v>51.36</v>
      </c>
      <c r="H2249" s="4">
        <v>1</v>
      </c>
      <c r="I2249" s="2">
        <v>2.5680000000000001</v>
      </c>
      <c r="J2249" s="2">
        <v>53.927999999999997</v>
      </c>
      <c r="K2249" s="12">
        <v>43481</v>
      </c>
      <c r="L2249" s="5">
        <v>0.6430555555555556</v>
      </c>
      <c r="M2249" t="s">
        <v>22</v>
      </c>
      <c r="N2249" s="2">
        <v>51.36</v>
      </c>
      <c r="O2249" s="2">
        <v>2.5680000000000001</v>
      </c>
      <c r="P2249" s="3">
        <v>5.2</v>
      </c>
      <c r="Q2249" s="4">
        <f>MONTH(Tabla1[[#This Row],[Fecha]])</f>
        <v>1</v>
      </c>
    </row>
    <row r="2250" spans="1:17" x14ac:dyDescent="0.25">
      <c r="A2250" t="s">
        <v>2195</v>
      </c>
      <c r="B2250" t="s">
        <v>41</v>
      </c>
      <c r="C2250" t="s">
        <v>42</v>
      </c>
      <c r="D2250" t="s">
        <v>26</v>
      </c>
      <c r="E2250" t="s">
        <v>20</v>
      </c>
      <c r="F2250" t="s">
        <v>27</v>
      </c>
      <c r="G2250" s="2">
        <v>13.78</v>
      </c>
      <c r="H2250" s="4">
        <v>4</v>
      </c>
      <c r="I2250" s="2">
        <v>2.7560000000000002</v>
      </c>
      <c r="J2250" s="2">
        <v>57.875999999999998</v>
      </c>
      <c r="K2250" s="12">
        <v>43475</v>
      </c>
      <c r="L2250" s="5">
        <v>0.46527777777777773</v>
      </c>
      <c r="M2250" t="s">
        <v>22</v>
      </c>
      <c r="N2250" s="2">
        <v>55.12</v>
      </c>
      <c r="O2250" s="2">
        <v>2.7559999999999998</v>
      </c>
      <c r="P2250" s="3">
        <v>9</v>
      </c>
      <c r="Q2250" s="4">
        <f>MONTH(Tabla1[[#This Row],[Fecha]])</f>
        <v>1</v>
      </c>
    </row>
    <row r="2251" spans="1:17" x14ac:dyDescent="0.25">
      <c r="A2251" t="s">
        <v>2196</v>
      </c>
      <c r="B2251" t="s">
        <v>41</v>
      </c>
      <c r="C2251" t="s">
        <v>42</v>
      </c>
      <c r="D2251" t="s">
        <v>26</v>
      </c>
      <c r="E2251" t="s">
        <v>20</v>
      </c>
      <c r="F2251" t="s">
        <v>35</v>
      </c>
      <c r="G2251" s="2">
        <v>34.840000000000003</v>
      </c>
      <c r="H2251" s="4">
        <v>4</v>
      </c>
      <c r="I2251" s="2">
        <v>6.9680000000000009</v>
      </c>
      <c r="J2251" s="2">
        <v>146.328</v>
      </c>
      <c r="K2251" s="12">
        <v>43506</v>
      </c>
      <c r="L2251" s="5">
        <v>0.77500000000000002</v>
      </c>
      <c r="M2251" t="s">
        <v>28</v>
      </c>
      <c r="N2251" s="2">
        <v>139.36000000000001</v>
      </c>
      <c r="O2251" s="2">
        <v>6.968</v>
      </c>
      <c r="P2251" s="3">
        <v>7.4</v>
      </c>
      <c r="Q2251" s="4">
        <f>MONTH(Tabla1[[#This Row],[Fecha]])</f>
        <v>2</v>
      </c>
    </row>
    <row r="2252" spans="1:17" x14ac:dyDescent="0.25">
      <c r="A2252" t="s">
        <v>2197</v>
      </c>
      <c r="B2252" t="s">
        <v>24</v>
      </c>
      <c r="C2252" t="s">
        <v>25</v>
      </c>
      <c r="D2252" t="s">
        <v>26</v>
      </c>
      <c r="E2252" t="s">
        <v>20</v>
      </c>
      <c r="F2252" t="s">
        <v>27</v>
      </c>
      <c r="G2252" s="2">
        <v>63.22</v>
      </c>
      <c r="H2252" s="4">
        <v>2</v>
      </c>
      <c r="I2252" s="2">
        <v>6.3220000000000001</v>
      </c>
      <c r="J2252" s="2">
        <v>132.762</v>
      </c>
      <c r="K2252" s="12">
        <v>43466</v>
      </c>
      <c r="L2252" s="5">
        <v>0.66041666666666665</v>
      </c>
      <c r="M2252" t="s">
        <v>28</v>
      </c>
      <c r="N2252" s="2">
        <v>126.44</v>
      </c>
      <c r="O2252" s="2">
        <v>6.3220000000000001</v>
      </c>
      <c r="P2252" s="3">
        <v>8.5</v>
      </c>
      <c r="Q2252" s="4">
        <f>MONTH(Tabla1[[#This Row],[Fecha]])</f>
        <v>1</v>
      </c>
    </row>
    <row r="2253" spans="1:17" x14ac:dyDescent="0.25">
      <c r="A2253" t="s">
        <v>2198</v>
      </c>
      <c r="B2253" t="s">
        <v>24</v>
      </c>
      <c r="C2253" t="s">
        <v>25</v>
      </c>
      <c r="D2253" t="s">
        <v>26</v>
      </c>
      <c r="E2253" t="s">
        <v>30</v>
      </c>
      <c r="F2253" t="s">
        <v>31</v>
      </c>
      <c r="G2253" s="2">
        <v>37</v>
      </c>
      <c r="H2253" s="4">
        <v>1</v>
      </c>
      <c r="I2253" s="2">
        <v>1.85</v>
      </c>
      <c r="J2253" s="2">
        <v>38.85</v>
      </c>
      <c r="K2253" s="12">
        <v>43530</v>
      </c>
      <c r="L2253" s="5">
        <v>0.56180555555555556</v>
      </c>
      <c r="M2253" t="s">
        <v>32</v>
      </c>
      <c r="N2253" s="2">
        <v>37</v>
      </c>
      <c r="O2253" s="2">
        <v>1.85</v>
      </c>
      <c r="P2253" s="3">
        <v>7.9</v>
      </c>
      <c r="Q2253" s="4">
        <f>MONTH(Tabla1[[#This Row],[Fecha]])</f>
        <v>3</v>
      </c>
    </row>
    <row r="2254" spans="1:17" x14ac:dyDescent="0.25">
      <c r="A2254" t="s">
        <v>2199</v>
      </c>
      <c r="B2254" t="s">
        <v>41</v>
      </c>
      <c r="C2254" t="s">
        <v>42</v>
      </c>
      <c r="D2254" t="s">
        <v>26</v>
      </c>
      <c r="E2254" t="s">
        <v>20</v>
      </c>
      <c r="F2254" t="s">
        <v>31</v>
      </c>
      <c r="G2254" s="2">
        <v>77.040000000000006</v>
      </c>
      <c r="H2254" s="4">
        <v>3</v>
      </c>
      <c r="I2254" s="2">
        <v>11.556000000000001</v>
      </c>
      <c r="J2254" s="2">
        <v>242.67599999999999</v>
      </c>
      <c r="K2254" s="12">
        <v>43507</v>
      </c>
      <c r="L2254" s="5">
        <v>0.44375000000000003</v>
      </c>
      <c r="M2254" t="s">
        <v>32</v>
      </c>
      <c r="N2254" s="2">
        <v>231.12</v>
      </c>
      <c r="O2254" s="2">
        <v>11.555999999999999</v>
      </c>
      <c r="P2254" s="3">
        <v>7.2</v>
      </c>
      <c r="Q2254" s="4">
        <f>MONTH(Tabla1[[#This Row],[Fecha]])</f>
        <v>2</v>
      </c>
    </row>
    <row r="2255" spans="1:17" x14ac:dyDescent="0.25">
      <c r="A2255" t="s">
        <v>2200</v>
      </c>
      <c r="B2255" t="s">
        <v>24</v>
      </c>
      <c r="C2255" t="s">
        <v>25</v>
      </c>
      <c r="D2255" t="s">
        <v>26</v>
      </c>
      <c r="E2255" t="s">
        <v>30</v>
      </c>
      <c r="F2255" t="s">
        <v>27</v>
      </c>
      <c r="G2255" s="2">
        <v>83.08</v>
      </c>
      <c r="H2255" s="4">
        <v>1</v>
      </c>
      <c r="I2255" s="2">
        <v>4.1539999999999999</v>
      </c>
      <c r="J2255" s="2">
        <v>87.233999999999995</v>
      </c>
      <c r="K2255" s="12">
        <v>43488</v>
      </c>
      <c r="L2255" s="5">
        <v>0.71944444444444444</v>
      </c>
      <c r="M2255" t="s">
        <v>22</v>
      </c>
      <c r="N2255" s="2">
        <v>83.08</v>
      </c>
      <c r="O2255" s="2">
        <v>4.1539999999999999</v>
      </c>
      <c r="P2255" s="3">
        <v>6.4</v>
      </c>
      <c r="Q2255" s="4">
        <f>MONTH(Tabla1[[#This Row],[Fecha]])</f>
        <v>1</v>
      </c>
    </row>
    <row r="2256" spans="1:17" x14ac:dyDescent="0.25">
      <c r="A2256" t="s">
        <v>2201</v>
      </c>
      <c r="B2256" t="s">
        <v>41</v>
      </c>
      <c r="C2256" t="s">
        <v>42</v>
      </c>
      <c r="D2256" t="s">
        <v>26</v>
      </c>
      <c r="E2256" t="s">
        <v>20</v>
      </c>
      <c r="F2256" t="s">
        <v>45</v>
      </c>
      <c r="G2256" s="2">
        <v>30.37</v>
      </c>
      <c r="H2256" s="4">
        <v>3</v>
      </c>
      <c r="I2256" s="2">
        <v>4.5555000000000003</v>
      </c>
      <c r="J2256" s="2">
        <v>95.665499999999994</v>
      </c>
      <c r="K2256" s="12">
        <v>43552</v>
      </c>
      <c r="L2256" s="5">
        <v>0.57013888888888886</v>
      </c>
      <c r="M2256" t="s">
        <v>22</v>
      </c>
      <c r="N2256" s="2">
        <v>91.11</v>
      </c>
      <c r="O2256" s="2">
        <v>4.5555000000000003</v>
      </c>
      <c r="P2256" s="3">
        <v>5.0999999999999996</v>
      </c>
      <c r="Q2256" s="4">
        <f>MONTH(Tabla1[[#This Row],[Fecha]])</f>
        <v>3</v>
      </c>
    </row>
    <row r="2257" spans="1:17" x14ac:dyDescent="0.25">
      <c r="A2257" t="s">
        <v>2202</v>
      </c>
      <c r="B2257" t="s">
        <v>17</v>
      </c>
      <c r="C2257" t="s">
        <v>18</v>
      </c>
      <c r="D2257" t="s">
        <v>26</v>
      </c>
      <c r="E2257" t="s">
        <v>30</v>
      </c>
      <c r="F2257" t="s">
        <v>43</v>
      </c>
      <c r="G2257" s="2">
        <v>11.53</v>
      </c>
      <c r="H2257" s="4">
        <v>7</v>
      </c>
      <c r="I2257" s="2">
        <v>4.0354999999999999</v>
      </c>
      <c r="J2257" s="2">
        <v>84.745500000000007</v>
      </c>
      <c r="K2257" s="12">
        <v>43493</v>
      </c>
      <c r="L2257" s="5">
        <v>0.73263888888888884</v>
      </c>
      <c r="M2257" t="s">
        <v>28</v>
      </c>
      <c r="N2257" s="2">
        <v>80.709999999999994</v>
      </c>
      <c r="O2257" s="2">
        <v>4.0354999999999999</v>
      </c>
      <c r="P2257" s="3">
        <v>8.1</v>
      </c>
      <c r="Q2257" s="4">
        <f>MONTH(Tabla1[[#This Row],[Fecha]])</f>
        <v>1</v>
      </c>
    </row>
    <row r="2258" spans="1:17" x14ac:dyDescent="0.25">
      <c r="A2258" t="s">
        <v>1956</v>
      </c>
      <c r="B2258" t="s">
        <v>17</v>
      </c>
      <c r="C2258" t="s">
        <v>18</v>
      </c>
      <c r="D2258" t="s">
        <v>19</v>
      </c>
      <c r="E2258" t="s">
        <v>30</v>
      </c>
      <c r="F2258" t="s">
        <v>43</v>
      </c>
      <c r="G2258" s="2">
        <v>41.66</v>
      </c>
      <c r="H2258" s="4">
        <v>6</v>
      </c>
      <c r="I2258" s="2">
        <v>12.497999999999999</v>
      </c>
      <c r="J2258" s="2">
        <v>262.45800000000003</v>
      </c>
      <c r="K2258" s="12">
        <v>43467</v>
      </c>
      <c r="L2258" s="5">
        <v>0.64166666666666672</v>
      </c>
      <c r="M2258" t="s">
        <v>22</v>
      </c>
      <c r="N2258" s="2">
        <v>249.96</v>
      </c>
      <c r="O2258" s="2">
        <v>12.497999999999999</v>
      </c>
      <c r="P2258" s="3">
        <v>5.6</v>
      </c>
      <c r="Q2258" s="4">
        <f>MONTH(Tabla1[[#This Row],[Fecha]])</f>
        <v>1</v>
      </c>
    </row>
    <row r="2259" spans="1:17" x14ac:dyDescent="0.25">
      <c r="A2259" t="s">
        <v>1546</v>
      </c>
      <c r="B2259" t="s">
        <v>17</v>
      </c>
      <c r="C2259" t="s">
        <v>18</v>
      </c>
      <c r="D2259" t="s">
        <v>26</v>
      </c>
      <c r="E2259" t="s">
        <v>30</v>
      </c>
      <c r="F2259" t="s">
        <v>21</v>
      </c>
      <c r="G2259" s="2">
        <v>59.77</v>
      </c>
      <c r="H2259" s="4">
        <v>2</v>
      </c>
      <c r="I2259" s="2">
        <v>5.9770000000000003</v>
      </c>
      <c r="J2259" s="2">
        <v>125.517</v>
      </c>
      <c r="K2259" s="12">
        <v>43535</v>
      </c>
      <c r="L2259" s="5">
        <v>0.50069444444444444</v>
      </c>
      <c r="M2259" t="s">
        <v>32</v>
      </c>
      <c r="N2259" s="2">
        <v>119.54</v>
      </c>
      <c r="O2259" s="2">
        <v>5.9770000000000003</v>
      </c>
      <c r="P2259" s="3">
        <v>5.8</v>
      </c>
      <c r="Q2259" s="4">
        <f>MONTH(Tabla1[[#This Row],[Fecha]])</f>
        <v>3</v>
      </c>
    </row>
    <row r="2260" spans="1:17" x14ac:dyDescent="0.25">
      <c r="A2260" t="s">
        <v>2203</v>
      </c>
      <c r="B2260" t="s">
        <v>17</v>
      </c>
      <c r="C2260" t="s">
        <v>18</v>
      </c>
      <c r="D2260" t="s">
        <v>19</v>
      </c>
      <c r="E2260" t="s">
        <v>20</v>
      </c>
      <c r="F2260" t="s">
        <v>43</v>
      </c>
      <c r="G2260" s="2">
        <v>98.66</v>
      </c>
      <c r="H2260" s="4">
        <v>9</v>
      </c>
      <c r="I2260" s="2">
        <v>44.396999999999998</v>
      </c>
      <c r="J2260" s="2">
        <v>932.33699999999999</v>
      </c>
      <c r="K2260" s="12">
        <v>43515</v>
      </c>
      <c r="L2260" s="5">
        <v>0.62986111111111109</v>
      </c>
      <c r="M2260" t="s">
        <v>28</v>
      </c>
      <c r="N2260" s="2">
        <v>887.94</v>
      </c>
      <c r="O2260" s="2">
        <v>44.396999999999998</v>
      </c>
      <c r="P2260" s="3">
        <v>8.4</v>
      </c>
      <c r="Q2260" s="4">
        <f>MONTH(Tabla1[[#This Row],[Fecha]])</f>
        <v>2</v>
      </c>
    </row>
    <row r="2261" spans="1:17" x14ac:dyDescent="0.25">
      <c r="A2261" t="s">
        <v>2204</v>
      </c>
      <c r="B2261" t="s">
        <v>41</v>
      </c>
      <c r="C2261" t="s">
        <v>42</v>
      </c>
      <c r="D2261" t="s">
        <v>26</v>
      </c>
      <c r="E2261" t="s">
        <v>30</v>
      </c>
      <c r="F2261" t="s">
        <v>45</v>
      </c>
      <c r="G2261" s="2">
        <v>94.13</v>
      </c>
      <c r="H2261" s="4">
        <v>5</v>
      </c>
      <c r="I2261" s="2">
        <v>23.532499999999999</v>
      </c>
      <c r="J2261" s="2">
        <v>494.1825</v>
      </c>
      <c r="K2261" s="12">
        <v>43521</v>
      </c>
      <c r="L2261" s="5">
        <v>0.81874999999999998</v>
      </c>
      <c r="M2261" t="s">
        <v>32</v>
      </c>
      <c r="N2261" s="2">
        <v>470.65</v>
      </c>
      <c r="O2261" s="2">
        <v>23.532499999999999</v>
      </c>
      <c r="P2261" s="3">
        <v>4.8</v>
      </c>
      <c r="Q2261" s="4">
        <f>MONTH(Tabla1[[#This Row],[Fecha]])</f>
        <v>2</v>
      </c>
    </row>
    <row r="2262" spans="1:17" x14ac:dyDescent="0.25">
      <c r="A2262" t="s">
        <v>1533</v>
      </c>
      <c r="B2262" t="s">
        <v>41</v>
      </c>
      <c r="C2262" t="s">
        <v>42</v>
      </c>
      <c r="D2262" t="s">
        <v>26</v>
      </c>
      <c r="E2262" t="s">
        <v>30</v>
      </c>
      <c r="F2262" t="s">
        <v>35</v>
      </c>
      <c r="G2262" s="2">
        <v>93.39</v>
      </c>
      <c r="H2262" s="4">
        <v>6</v>
      </c>
      <c r="I2262" s="2">
        <v>28.017000000000003</v>
      </c>
      <c r="J2262" s="2">
        <v>588.35699999999997</v>
      </c>
      <c r="K2262" s="12">
        <v>43551</v>
      </c>
      <c r="L2262" s="5">
        <v>0.8041666666666667</v>
      </c>
      <c r="M2262" t="s">
        <v>22</v>
      </c>
      <c r="N2262" s="2">
        <v>560.34</v>
      </c>
      <c r="O2262" s="2">
        <v>28.016999999999999</v>
      </c>
      <c r="P2262" s="3">
        <v>10</v>
      </c>
      <c r="Q2262" s="4">
        <f>MONTH(Tabla1[[#This Row],[Fecha]])</f>
        <v>3</v>
      </c>
    </row>
    <row r="2263" spans="1:17" x14ac:dyDescent="0.25">
      <c r="A2263" t="s">
        <v>2205</v>
      </c>
      <c r="B2263" t="s">
        <v>17</v>
      </c>
      <c r="C2263" t="s">
        <v>18</v>
      </c>
      <c r="D2263" t="s">
        <v>26</v>
      </c>
      <c r="E2263" t="s">
        <v>30</v>
      </c>
      <c r="F2263" t="s">
        <v>27</v>
      </c>
      <c r="G2263" s="2">
        <v>97.16</v>
      </c>
      <c r="H2263" s="4">
        <v>1</v>
      </c>
      <c r="I2263" s="2">
        <v>4.8580000000000005</v>
      </c>
      <c r="J2263" s="2">
        <v>102.018</v>
      </c>
      <c r="K2263" s="12">
        <v>43532</v>
      </c>
      <c r="L2263" s="5">
        <v>0.85972222222222217</v>
      </c>
      <c r="M2263" t="s">
        <v>22</v>
      </c>
      <c r="N2263" s="2">
        <v>97.16</v>
      </c>
      <c r="O2263" s="2">
        <v>4.8579999999999997</v>
      </c>
      <c r="P2263" s="3">
        <v>7.2</v>
      </c>
      <c r="Q2263" s="4">
        <f>MONTH(Tabla1[[#This Row],[Fecha]])</f>
        <v>3</v>
      </c>
    </row>
    <row r="2264" spans="1:17" x14ac:dyDescent="0.25">
      <c r="A2264" t="s">
        <v>2206</v>
      </c>
      <c r="B2264" t="s">
        <v>41</v>
      </c>
      <c r="C2264" t="s">
        <v>42</v>
      </c>
      <c r="D2264" t="s">
        <v>19</v>
      </c>
      <c r="E2264" t="s">
        <v>20</v>
      </c>
      <c r="F2264" t="s">
        <v>31</v>
      </c>
      <c r="G2264" s="2">
        <v>21.9</v>
      </c>
      <c r="H2264" s="4">
        <v>3</v>
      </c>
      <c r="I2264" s="2">
        <v>3.2849999999999997</v>
      </c>
      <c r="J2264" s="2">
        <v>68.984999999999999</v>
      </c>
      <c r="K2264" s="12">
        <v>43474</v>
      </c>
      <c r="L2264" s="5">
        <v>0.77986111111111101</v>
      </c>
      <c r="M2264" t="s">
        <v>22</v>
      </c>
      <c r="N2264" s="2">
        <v>65.7</v>
      </c>
      <c r="O2264" s="2">
        <v>3.2850000000000001</v>
      </c>
      <c r="P2264" s="3">
        <v>4.7</v>
      </c>
      <c r="Q2264" s="4">
        <f>MONTH(Tabla1[[#This Row],[Fecha]])</f>
        <v>1</v>
      </c>
    </row>
    <row r="2265" spans="1:17" x14ac:dyDescent="0.25">
      <c r="A2265" t="s">
        <v>2207</v>
      </c>
      <c r="B2265" t="s">
        <v>17</v>
      </c>
      <c r="C2265" t="s">
        <v>18</v>
      </c>
      <c r="D2265" t="s">
        <v>19</v>
      </c>
      <c r="E2265" t="s">
        <v>30</v>
      </c>
      <c r="F2265" t="s">
        <v>43</v>
      </c>
      <c r="G2265" s="2">
        <v>49.38</v>
      </c>
      <c r="H2265" s="4">
        <v>7</v>
      </c>
      <c r="I2265" s="2">
        <v>17.283000000000001</v>
      </c>
      <c r="J2265" s="2">
        <v>362.94299999999998</v>
      </c>
      <c r="K2265" s="12">
        <v>43551</v>
      </c>
      <c r="L2265" s="5">
        <v>0.85763888888888884</v>
      </c>
      <c r="M2265" t="s">
        <v>32</v>
      </c>
      <c r="N2265" s="2">
        <v>345.66</v>
      </c>
      <c r="O2265" s="2">
        <v>17.283000000000001</v>
      </c>
      <c r="P2265" s="3">
        <v>7.3</v>
      </c>
      <c r="Q2265" s="4">
        <f>MONTH(Tabla1[[#This Row],[Fecha]])</f>
        <v>3</v>
      </c>
    </row>
    <row r="2266" spans="1:17" x14ac:dyDescent="0.25">
      <c r="A2266" t="s">
        <v>2208</v>
      </c>
      <c r="B2266" t="s">
        <v>17</v>
      </c>
      <c r="C2266" t="s">
        <v>18</v>
      </c>
      <c r="D2266" t="s">
        <v>26</v>
      </c>
      <c r="E2266" t="s">
        <v>30</v>
      </c>
      <c r="F2266" t="s">
        <v>43</v>
      </c>
      <c r="G2266" s="2">
        <v>33.880000000000003</v>
      </c>
      <c r="H2266" s="4">
        <v>8</v>
      </c>
      <c r="I2266" s="2">
        <v>13.552000000000001</v>
      </c>
      <c r="J2266" s="2">
        <v>284.59199999999998</v>
      </c>
      <c r="K2266" s="12">
        <v>43484</v>
      </c>
      <c r="L2266" s="5">
        <v>0.8534722222222223</v>
      </c>
      <c r="M2266" t="s">
        <v>22</v>
      </c>
      <c r="N2266" s="2">
        <v>271.04000000000002</v>
      </c>
      <c r="O2266" s="2">
        <v>13.552</v>
      </c>
      <c r="P2266" s="3">
        <v>9.6</v>
      </c>
      <c r="Q2266" s="4">
        <f>MONTH(Tabla1[[#This Row],[Fecha]])</f>
        <v>1</v>
      </c>
    </row>
    <row r="2267" spans="1:17" x14ac:dyDescent="0.25">
      <c r="A2267" t="s">
        <v>2209</v>
      </c>
      <c r="B2267" t="s">
        <v>24</v>
      </c>
      <c r="C2267" t="s">
        <v>25</v>
      </c>
      <c r="D2267" t="s">
        <v>19</v>
      </c>
      <c r="E2267" t="s">
        <v>20</v>
      </c>
      <c r="F2267" t="s">
        <v>35</v>
      </c>
      <c r="G2267" s="2">
        <v>35.22</v>
      </c>
      <c r="H2267" s="4">
        <v>6</v>
      </c>
      <c r="I2267" s="2">
        <v>10.566000000000001</v>
      </c>
      <c r="J2267" s="2">
        <v>221.886</v>
      </c>
      <c r="K2267" s="12">
        <v>43538</v>
      </c>
      <c r="L2267" s="5">
        <v>0.5756944444444444</v>
      </c>
      <c r="M2267" t="s">
        <v>22</v>
      </c>
      <c r="N2267" s="2">
        <v>211.32</v>
      </c>
      <c r="O2267" s="2">
        <v>10.566000000000001</v>
      </c>
      <c r="P2267" s="3">
        <v>6.5</v>
      </c>
      <c r="Q2267" s="4">
        <f>MONTH(Tabla1[[#This Row],[Fecha]])</f>
        <v>3</v>
      </c>
    </row>
    <row r="2268" spans="1:17" x14ac:dyDescent="0.25">
      <c r="A2268" t="s">
        <v>2210</v>
      </c>
      <c r="B2268" t="s">
        <v>24</v>
      </c>
      <c r="C2268" t="s">
        <v>25</v>
      </c>
      <c r="D2268" t="s">
        <v>26</v>
      </c>
      <c r="E2268" t="s">
        <v>30</v>
      </c>
      <c r="F2268" t="s">
        <v>27</v>
      </c>
      <c r="G2268" s="2">
        <v>55.87</v>
      </c>
      <c r="H2268" s="4">
        <v>10</v>
      </c>
      <c r="I2268" s="2">
        <v>27.934999999999999</v>
      </c>
      <c r="J2268" s="2">
        <v>586.63499999999999</v>
      </c>
      <c r="K2268" s="12">
        <v>43480</v>
      </c>
      <c r="L2268" s="5">
        <v>0.62569444444444444</v>
      </c>
      <c r="M2268" t="s">
        <v>28</v>
      </c>
      <c r="N2268" s="2">
        <v>558.70000000000005</v>
      </c>
      <c r="O2268" s="2">
        <v>27.934999999999999</v>
      </c>
      <c r="P2268" s="3">
        <v>5.8</v>
      </c>
      <c r="Q2268" s="4">
        <f>MONTH(Tabla1[[#This Row],[Fecha]])</f>
        <v>1</v>
      </c>
    </row>
    <row r="2269" spans="1:17" x14ac:dyDescent="0.25">
      <c r="A2269" t="s">
        <v>1064</v>
      </c>
      <c r="B2269" t="s">
        <v>41</v>
      </c>
      <c r="C2269" t="s">
        <v>42</v>
      </c>
      <c r="D2269" t="s">
        <v>19</v>
      </c>
      <c r="E2269" t="s">
        <v>30</v>
      </c>
      <c r="F2269" t="s">
        <v>43</v>
      </c>
      <c r="G2269" s="2">
        <v>93.4</v>
      </c>
      <c r="H2269" s="4">
        <v>2</v>
      </c>
      <c r="I2269" s="2">
        <v>9.3400000000000016</v>
      </c>
      <c r="J2269" s="2">
        <v>196.14</v>
      </c>
      <c r="K2269" s="12">
        <v>43554</v>
      </c>
      <c r="L2269" s="5">
        <v>0.69027777777777777</v>
      </c>
      <c r="M2269" t="s">
        <v>28</v>
      </c>
      <c r="N2269" s="2">
        <v>186.8</v>
      </c>
      <c r="O2269" s="2">
        <v>9.34</v>
      </c>
      <c r="P2269" s="3">
        <v>5.5</v>
      </c>
      <c r="Q2269" s="4">
        <f>MONTH(Tabla1[[#This Row],[Fecha]])</f>
        <v>3</v>
      </c>
    </row>
    <row r="2270" spans="1:17" x14ac:dyDescent="0.25">
      <c r="A2270" t="s">
        <v>2211</v>
      </c>
      <c r="B2270" t="s">
        <v>17</v>
      </c>
      <c r="C2270" t="s">
        <v>18</v>
      </c>
      <c r="D2270" t="s">
        <v>26</v>
      </c>
      <c r="E2270" t="s">
        <v>30</v>
      </c>
      <c r="F2270" t="s">
        <v>27</v>
      </c>
      <c r="G2270" s="2">
        <v>34.56</v>
      </c>
      <c r="H2270" s="4">
        <v>5</v>
      </c>
      <c r="I2270" s="2">
        <v>8.64</v>
      </c>
      <c r="J2270" s="2">
        <v>181.44</v>
      </c>
      <c r="K2270" s="12">
        <v>43513</v>
      </c>
      <c r="L2270" s="5">
        <v>0.46875</v>
      </c>
      <c r="M2270" t="s">
        <v>22</v>
      </c>
      <c r="N2270" s="2">
        <v>172.8</v>
      </c>
      <c r="O2270" s="2">
        <v>8.64</v>
      </c>
      <c r="P2270" s="3">
        <v>9.9</v>
      </c>
      <c r="Q2270" s="4">
        <f>MONTH(Tabla1[[#This Row],[Fecha]])</f>
        <v>2</v>
      </c>
    </row>
    <row r="2271" spans="1:17" x14ac:dyDescent="0.25">
      <c r="A2271" t="s">
        <v>1306</v>
      </c>
      <c r="B2271" t="s">
        <v>41</v>
      </c>
      <c r="C2271" t="s">
        <v>42</v>
      </c>
      <c r="D2271" t="s">
        <v>19</v>
      </c>
      <c r="E2271" t="s">
        <v>30</v>
      </c>
      <c r="F2271" t="s">
        <v>31</v>
      </c>
      <c r="G2271" s="2">
        <v>36.909999999999997</v>
      </c>
      <c r="H2271" s="4">
        <v>7</v>
      </c>
      <c r="I2271" s="2">
        <v>12.918500000000002</v>
      </c>
      <c r="J2271" s="2">
        <v>271.2885</v>
      </c>
      <c r="K2271" s="12">
        <v>43506</v>
      </c>
      <c r="L2271" s="5">
        <v>0.57708333333333328</v>
      </c>
      <c r="M2271" t="s">
        <v>22</v>
      </c>
      <c r="N2271" s="2">
        <v>258.37</v>
      </c>
      <c r="O2271" s="2">
        <v>12.9185</v>
      </c>
      <c r="P2271" s="3">
        <v>6.7</v>
      </c>
      <c r="Q2271" s="4">
        <f>MONTH(Tabla1[[#This Row],[Fecha]])</f>
        <v>2</v>
      </c>
    </row>
    <row r="2272" spans="1:17" x14ac:dyDescent="0.25">
      <c r="A2272" t="s">
        <v>2212</v>
      </c>
      <c r="B2272" t="s">
        <v>24</v>
      </c>
      <c r="C2272" t="s">
        <v>25</v>
      </c>
      <c r="D2272" t="s">
        <v>19</v>
      </c>
      <c r="E2272" t="s">
        <v>20</v>
      </c>
      <c r="F2272" t="s">
        <v>21</v>
      </c>
      <c r="G2272" s="2">
        <v>10.16</v>
      </c>
      <c r="H2272" s="4">
        <v>5</v>
      </c>
      <c r="I2272" s="2">
        <v>2.54</v>
      </c>
      <c r="J2272" s="2">
        <v>53.34</v>
      </c>
      <c r="K2272" s="12">
        <v>43520</v>
      </c>
      <c r="L2272" s="5">
        <v>0.54722222222222217</v>
      </c>
      <c r="M2272" t="s">
        <v>22</v>
      </c>
      <c r="N2272" s="2">
        <v>50.8</v>
      </c>
      <c r="O2272" s="2">
        <v>2.54</v>
      </c>
      <c r="P2272" s="3">
        <v>4.0999999999999996</v>
      </c>
      <c r="Q2272" s="4">
        <f>MONTH(Tabla1[[#This Row],[Fecha]])</f>
        <v>2</v>
      </c>
    </row>
    <row r="2273" spans="1:17" x14ac:dyDescent="0.25">
      <c r="A2273" t="s">
        <v>1726</v>
      </c>
      <c r="B2273" t="s">
        <v>24</v>
      </c>
      <c r="C2273" t="s">
        <v>25</v>
      </c>
      <c r="D2273" t="s">
        <v>19</v>
      </c>
      <c r="E2273" t="s">
        <v>20</v>
      </c>
      <c r="F2273" t="s">
        <v>27</v>
      </c>
      <c r="G2273" s="2">
        <v>60.95</v>
      </c>
      <c r="H2273" s="4">
        <v>1</v>
      </c>
      <c r="I2273" s="2">
        <v>3.0475000000000003</v>
      </c>
      <c r="J2273" s="2">
        <v>63.997500000000002</v>
      </c>
      <c r="K2273" s="12">
        <v>43514</v>
      </c>
      <c r="L2273" s="5">
        <v>0.4861111111111111</v>
      </c>
      <c r="M2273" t="s">
        <v>22</v>
      </c>
      <c r="N2273" s="2">
        <v>60.95</v>
      </c>
      <c r="O2273" s="2">
        <v>3.0474999999999999</v>
      </c>
      <c r="P2273" s="3">
        <v>5.9</v>
      </c>
      <c r="Q2273" s="4">
        <f>MONTH(Tabla1[[#This Row],[Fecha]])</f>
        <v>2</v>
      </c>
    </row>
    <row r="2274" spans="1:17" x14ac:dyDescent="0.25">
      <c r="A2274" t="s">
        <v>2213</v>
      </c>
      <c r="B2274" t="s">
        <v>41</v>
      </c>
      <c r="C2274" t="s">
        <v>42</v>
      </c>
      <c r="D2274" t="s">
        <v>26</v>
      </c>
      <c r="E2274" t="s">
        <v>30</v>
      </c>
      <c r="F2274" t="s">
        <v>21</v>
      </c>
      <c r="G2274" s="2">
        <v>18.11</v>
      </c>
      <c r="H2274" s="4">
        <v>10</v>
      </c>
      <c r="I2274" s="2">
        <v>9.0549999999999997</v>
      </c>
      <c r="J2274" s="2">
        <v>190.155</v>
      </c>
      <c r="K2274" s="12">
        <v>43537</v>
      </c>
      <c r="L2274" s="5">
        <v>0.49027777777777781</v>
      </c>
      <c r="M2274" t="s">
        <v>22</v>
      </c>
      <c r="N2274" s="2">
        <v>181.1</v>
      </c>
      <c r="O2274" s="2">
        <v>9.0549999999999997</v>
      </c>
      <c r="P2274" s="3">
        <v>5.9</v>
      </c>
      <c r="Q2274" s="4">
        <f>MONTH(Tabla1[[#This Row],[Fecha]])</f>
        <v>3</v>
      </c>
    </row>
    <row r="2275" spans="1:17" x14ac:dyDescent="0.25">
      <c r="A2275" t="s">
        <v>2214</v>
      </c>
      <c r="B2275" t="s">
        <v>41</v>
      </c>
      <c r="C2275" t="s">
        <v>42</v>
      </c>
      <c r="D2275" t="s">
        <v>26</v>
      </c>
      <c r="E2275" t="s">
        <v>30</v>
      </c>
      <c r="F2275" t="s">
        <v>27</v>
      </c>
      <c r="G2275" s="2">
        <v>22.01</v>
      </c>
      <c r="H2275" s="4">
        <v>6</v>
      </c>
      <c r="I2275" s="2">
        <v>6.6030000000000006</v>
      </c>
      <c r="J2275" s="2">
        <v>138.66300000000001</v>
      </c>
      <c r="K2275" s="12">
        <v>43467</v>
      </c>
      <c r="L2275" s="5">
        <v>0.78472222222222221</v>
      </c>
      <c r="M2275" t="s">
        <v>28</v>
      </c>
      <c r="N2275" s="2">
        <v>132.06</v>
      </c>
      <c r="O2275" s="2">
        <v>6.6029999999999998</v>
      </c>
      <c r="P2275" s="3">
        <v>7.6</v>
      </c>
      <c r="Q2275" s="4">
        <f>MONTH(Tabla1[[#This Row],[Fecha]])</f>
        <v>1</v>
      </c>
    </row>
    <row r="2276" spans="1:17" x14ac:dyDescent="0.25">
      <c r="A2276" t="s">
        <v>2215</v>
      </c>
      <c r="B2276" t="s">
        <v>24</v>
      </c>
      <c r="C2276" t="s">
        <v>25</v>
      </c>
      <c r="D2276" t="s">
        <v>26</v>
      </c>
      <c r="E2276" t="s">
        <v>20</v>
      </c>
      <c r="F2276" t="s">
        <v>43</v>
      </c>
      <c r="G2276" s="2">
        <v>39.43</v>
      </c>
      <c r="H2276" s="4">
        <v>6</v>
      </c>
      <c r="I2276" s="2">
        <v>11.829000000000001</v>
      </c>
      <c r="J2276" s="2">
        <v>248.40899999999999</v>
      </c>
      <c r="K2276" s="12">
        <v>43549</v>
      </c>
      <c r="L2276" s="5">
        <v>0.84583333333333333</v>
      </c>
      <c r="M2276" t="s">
        <v>32</v>
      </c>
      <c r="N2276" s="2">
        <v>236.58</v>
      </c>
      <c r="O2276" s="2">
        <v>11.829000000000001</v>
      </c>
      <c r="P2276" s="3">
        <v>9.4</v>
      </c>
      <c r="Q2276" s="4">
        <f>MONTH(Tabla1[[#This Row],[Fecha]])</f>
        <v>3</v>
      </c>
    </row>
    <row r="2277" spans="1:17" x14ac:dyDescent="0.25">
      <c r="A2277" t="s">
        <v>2216</v>
      </c>
      <c r="B2277" t="s">
        <v>41</v>
      </c>
      <c r="C2277" t="s">
        <v>42</v>
      </c>
      <c r="D2277" t="s">
        <v>19</v>
      </c>
      <c r="E2277" t="s">
        <v>30</v>
      </c>
      <c r="F2277" t="s">
        <v>31</v>
      </c>
      <c r="G2277" s="2">
        <v>36.909999999999997</v>
      </c>
      <c r="H2277" s="4">
        <v>7</v>
      </c>
      <c r="I2277" s="2">
        <v>12.918500000000002</v>
      </c>
      <c r="J2277" s="2">
        <v>271.2885</v>
      </c>
      <c r="K2277" s="12">
        <v>43506</v>
      </c>
      <c r="L2277" s="5">
        <v>0.57708333333333328</v>
      </c>
      <c r="M2277" t="s">
        <v>22</v>
      </c>
      <c r="N2277" s="2">
        <v>258.37</v>
      </c>
      <c r="O2277" s="2">
        <v>12.9185</v>
      </c>
      <c r="P2277" s="3">
        <v>6.7</v>
      </c>
      <c r="Q2277" s="4">
        <f>MONTH(Tabla1[[#This Row],[Fecha]])</f>
        <v>2</v>
      </c>
    </row>
    <row r="2278" spans="1:17" x14ac:dyDescent="0.25">
      <c r="A2278" t="s">
        <v>2217</v>
      </c>
      <c r="B2278" t="s">
        <v>17</v>
      </c>
      <c r="C2278" t="s">
        <v>18</v>
      </c>
      <c r="D2278" t="s">
        <v>19</v>
      </c>
      <c r="E2278" t="s">
        <v>30</v>
      </c>
      <c r="F2278" t="s">
        <v>31</v>
      </c>
      <c r="G2278" s="2">
        <v>62.65</v>
      </c>
      <c r="H2278" s="4">
        <v>4</v>
      </c>
      <c r="I2278" s="2">
        <v>12.530000000000001</v>
      </c>
      <c r="J2278" s="2">
        <v>263.13</v>
      </c>
      <c r="K2278" s="12">
        <v>43470</v>
      </c>
      <c r="L2278" s="5">
        <v>0.47569444444444442</v>
      </c>
      <c r="M2278" t="s">
        <v>28</v>
      </c>
      <c r="N2278" s="2">
        <v>250.6</v>
      </c>
      <c r="O2278" s="2">
        <v>12.53</v>
      </c>
      <c r="P2278" s="3">
        <v>4.2</v>
      </c>
      <c r="Q2278" s="4">
        <f>MONTH(Tabla1[[#This Row],[Fecha]])</f>
        <v>1</v>
      </c>
    </row>
    <row r="2279" spans="1:17" x14ac:dyDescent="0.25">
      <c r="A2279" t="s">
        <v>2218</v>
      </c>
      <c r="B2279" t="s">
        <v>41</v>
      </c>
      <c r="C2279" t="s">
        <v>42</v>
      </c>
      <c r="D2279" t="s">
        <v>19</v>
      </c>
      <c r="E2279" t="s">
        <v>20</v>
      </c>
      <c r="F2279" t="s">
        <v>21</v>
      </c>
      <c r="G2279" s="2">
        <v>72.11</v>
      </c>
      <c r="H2279" s="4">
        <v>9</v>
      </c>
      <c r="I2279" s="2">
        <v>32.4495</v>
      </c>
      <c r="J2279" s="2">
        <v>681.43949999999995</v>
      </c>
      <c r="K2279" s="12">
        <v>43493</v>
      </c>
      <c r="L2279" s="5">
        <v>0.57847222222222217</v>
      </c>
      <c r="M2279" t="s">
        <v>32</v>
      </c>
      <c r="N2279" s="2">
        <v>648.99</v>
      </c>
      <c r="O2279" s="2">
        <v>32.4495</v>
      </c>
      <c r="P2279" s="3">
        <v>7.7</v>
      </c>
      <c r="Q2279" s="4">
        <f>MONTH(Tabla1[[#This Row],[Fecha]])</f>
        <v>1</v>
      </c>
    </row>
    <row r="2280" spans="1:17" x14ac:dyDescent="0.25">
      <c r="A2280" t="s">
        <v>2219</v>
      </c>
      <c r="B2280" t="s">
        <v>24</v>
      </c>
      <c r="C2280" t="s">
        <v>25</v>
      </c>
      <c r="D2280" t="s">
        <v>26</v>
      </c>
      <c r="E2280" t="s">
        <v>20</v>
      </c>
      <c r="F2280" t="s">
        <v>45</v>
      </c>
      <c r="G2280" s="2">
        <v>12.19</v>
      </c>
      <c r="H2280" s="4">
        <v>8</v>
      </c>
      <c r="I2280" s="2">
        <v>4.8760000000000003</v>
      </c>
      <c r="J2280" s="2">
        <v>102.396</v>
      </c>
      <c r="K2280" s="12">
        <v>43537</v>
      </c>
      <c r="L2280" s="5">
        <v>0.53263888888888888</v>
      </c>
      <c r="M2280" t="s">
        <v>22</v>
      </c>
      <c r="N2280" s="2">
        <v>97.52</v>
      </c>
      <c r="O2280" s="2">
        <v>4.8760000000000003</v>
      </c>
      <c r="P2280" s="3">
        <v>6.8</v>
      </c>
      <c r="Q2280" s="4">
        <f>MONTH(Tabla1[[#This Row],[Fecha]])</f>
        <v>3</v>
      </c>
    </row>
    <row r="2281" spans="1:17" x14ac:dyDescent="0.25">
      <c r="A2281" t="s">
        <v>2220</v>
      </c>
      <c r="B2281" t="s">
        <v>24</v>
      </c>
      <c r="C2281" t="s">
        <v>25</v>
      </c>
      <c r="D2281" t="s">
        <v>26</v>
      </c>
      <c r="E2281" t="s">
        <v>30</v>
      </c>
      <c r="F2281" t="s">
        <v>27</v>
      </c>
      <c r="G2281" s="2">
        <v>96.37</v>
      </c>
      <c r="H2281" s="4">
        <v>7</v>
      </c>
      <c r="I2281" s="2">
        <v>33.729500000000002</v>
      </c>
      <c r="J2281" s="2">
        <v>708.31949999999995</v>
      </c>
      <c r="K2281" s="12">
        <v>43474</v>
      </c>
      <c r="L2281" s="5">
        <v>0.4861111111111111</v>
      </c>
      <c r="M2281" t="s">
        <v>28</v>
      </c>
      <c r="N2281" s="2">
        <v>674.59</v>
      </c>
      <c r="O2281" s="2">
        <v>33.729500000000002</v>
      </c>
      <c r="P2281" s="3">
        <v>6</v>
      </c>
      <c r="Q2281" s="4">
        <f>MONTH(Tabla1[[#This Row],[Fecha]])</f>
        <v>1</v>
      </c>
    </row>
    <row r="2282" spans="1:17" x14ac:dyDescent="0.25">
      <c r="A2282" t="s">
        <v>2221</v>
      </c>
      <c r="B2282" t="s">
        <v>41</v>
      </c>
      <c r="C2282" t="s">
        <v>42</v>
      </c>
      <c r="D2282" t="s">
        <v>19</v>
      </c>
      <c r="E2282" t="s">
        <v>20</v>
      </c>
      <c r="F2282" t="s">
        <v>43</v>
      </c>
      <c r="G2282" s="2">
        <v>29.15</v>
      </c>
      <c r="H2282" s="4">
        <v>3</v>
      </c>
      <c r="I2282" s="2">
        <v>4.3724999999999996</v>
      </c>
      <c r="J2282" s="2">
        <v>91.822500000000005</v>
      </c>
      <c r="K2282" s="12">
        <v>43551</v>
      </c>
      <c r="L2282" s="5">
        <v>0.8534722222222223</v>
      </c>
      <c r="M2282" t="s">
        <v>32</v>
      </c>
      <c r="N2282" s="2">
        <v>87.45</v>
      </c>
      <c r="O2282" s="2">
        <v>4.3724999999999996</v>
      </c>
      <c r="P2282" s="3">
        <v>7.3</v>
      </c>
      <c r="Q2282" s="4">
        <f>MONTH(Tabla1[[#This Row],[Fecha]])</f>
        <v>3</v>
      </c>
    </row>
    <row r="2283" spans="1:17" x14ac:dyDescent="0.25">
      <c r="A2283" t="s">
        <v>2222</v>
      </c>
      <c r="B2283" t="s">
        <v>17</v>
      </c>
      <c r="C2283" t="s">
        <v>18</v>
      </c>
      <c r="D2283" t="s">
        <v>26</v>
      </c>
      <c r="E2283" t="s">
        <v>20</v>
      </c>
      <c r="F2283" t="s">
        <v>27</v>
      </c>
      <c r="G2283" s="2">
        <v>28.96</v>
      </c>
      <c r="H2283" s="4">
        <v>1</v>
      </c>
      <c r="I2283" s="2">
        <v>1.4480000000000002</v>
      </c>
      <c r="J2283" s="2">
        <v>30.408000000000001</v>
      </c>
      <c r="K2283" s="12">
        <v>43503</v>
      </c>
      <c r="L2283" s="5">
        <v>0.4291666666666667</v>
      </c>
      <c r="M2283" t="s">
        <v>32</v>
      </c>
      <c r="N2283" s="2">
        <v>28.96</v>
      </c>
      <c r="O2283" s="2">
        <v>1.448</v>
      </c>
      <c r="P2283" s="3">
        <v>6.2</v>
      </c>
      <c r="Q2283" s="4">
        <f>MONTH(Tabla1[[#This Row],[Fecha]])</f>
        <v>2</v>
      </c>
    </row>
    <row r="2284" spans="1:17" x14ac:dyDescent="0.25">
      <c r="A2284" t="s">
        <v>2223</v>
      </c>
      <c r="B2284" t="s">
        <v>41</v>
      </c>
      <c r="C2284" t="s">
        <v>42</v>
      </c>
      <c r="D2284" t="s">
        <v>26</v>
      </c>
      <c r="E2284" t="s">
        <v>30</v>
      </c>
      <c r="F2284" t="s">
        <v>35</v>
      </c>
      <c r="G2284" s="2">
        <v>13.69</v>
      </c>
      <c r="H2284" s="4">
        <v>6</v>
      </c>
      <c r="I2284" s="2">
        <v>4.1070000000000002</v>
      </c>
      <c r="J2284" s="2">
        <v>86.247</v>
      </c>
      <c r="K2284" s="12">
        <v>43509</v>
      </c>
      <c r="L2284" s="5">
        <v>0.58263888888888882</v>
      </c>
      <c r="M2284" t="s">
        <v>28</v>
      </c>
      <c r="N2284" s="2">
        <v>82.14</v>
      </c>
      <c r="O2284" s="2">
        <v>4.1070000000000002</v>
      </c>
      <c r="P2284" s="3">
        <v>6.3</v>
      </c>
      <c r="Q2284" s="4">
        <f>MONTH(Tabla1[[#This Row],[Fecha]])</f>
        <v>2</v>
      </c>
    </row>
    <row r="2285" spans="1:17" x14ac:dyDescent="0.25">
      <c r="A2285" t="s">
        <v>1608</v>
      </c>
      <c r="B2285" t="s">
        <v>41</v>
      </c>
      <c r="C2285" t="s">
        <v>42</v>
      </c>
      <c r="D2285" t="s">
        <v>26</v>
      </c>
      <c r="E2285" t="s">
        <v>30</v>
      </c>
      <c r="F2285" t="s">
        <v>21</v>
      </c>
      <c r="G2285" s="2">
        <v>87.87</v>
      </c>
      <c r="H2285" s="4">
        <v>10</v>
      </c>
      <c r="I2285" s="2">
        <v>43.935000000000002</v>
      </c>
      <c r="J2285" s="2">
        <v>922.63499999999999</v>
      </c>
      <c r="K2285" s="12">
        <v>43553</v>
      </c>
      <c r="L2285" s="5">
        <v>0.43402777777777773</v>
      </c>
      <c r="M2285" t="s">
        <v>22</v>
      </c>
      <c r="N2285" s="2">
        <v>878.7</v>
      </c>
      <c r="O2285" s="2">
        <v>43.935000000000002</v>
      </c>
      <c r="P2285" s="3">
        <v>5.0999999999999996</v>
      </c>
      <c r="Q2285" s="4">
        <f>MONTH(Tabla1[[#This Row],[Fecha]])</f>
        <v>3</v>
      </c>
    </row>
    <row r="2286" spans="1:17" x14ac:dyDescent="0.25">
      <c r="A2286" t="s">
        <v>2224</v>
      </c>
      <c r="B2286" t="s">
        <v>24</v>
      </c>
      <c r="C2286" t="s">
        <v>25</v>
      </c>
      <c r="D2286" t="s">
        <v>19</v>
      </c>
      <c r="E2286" t="s">
        <v>30</v>
      </c>
      <c r="F2286" t="s">
        <v>21</v>
      </c>
      <c r="G2286" s="2">
        <v>60.47</v>
      </c>
      <c r="H2286" s="4">
        <v>3</v>
      </c>
      <c r="I2286" s="2">
        <v>9.0705000000000009</v>
      </c>
      <c r="J2286" s="2">
        <v>190.48050000000001</v>
      </c>
      <c r="K2286" s="12">
        <v>43479</v>
      </c>
      <c r="L2286" s="5">
        <v>0.4548611111111111</v>
      </c>
      <c r="M2286" t="s">
        <v>32</v>
      </c>
      <c r="N2286" s="2">
        <v>181.41</v>
      </c>
      <c r="O2286" s="2">
        <v>9.0704999999999991</v>
      </c>
      <c r="P2286" s="3">
        <v>5.6</v>
      </c>
      <c r="Q2286" s="4">
        <f>MONTH(Tabla1[[#This Row],[Fecha]])</f>
        <v>1</v>
      </c>
    </row>
    <row r="2287" spans="1:17" x14ac:dyDescent="0.25">
      <c r="A2287" t="s">
        <v>2225</v>
      </c>
      <c r="B2287" t="s">
        <v>41</v>
      </c>
      <c r="C2287" t="s">
        <v>42</v>
      </c>
      <c r="D2287" t="s">
        <v>26</v>
      </c>
      <c r="E2287" t="s">
        <v>30</v>
      </c>
      <c r="F2287" t="s">
        <v>45</v>
      </c>
      <c r="G2287" s="2">
        <v>99.89</v>
      </c>
      <c r="H2287" s="4">
        <v>2</v>
      </c>
      <c r="I2287" s="2">
        <v>9.9890000000000008</v>
      </c>
      <c r="J2287" s="2">
        <v>209.76900000000001</v>
      </c>
      <c r="K2287" s="12">
        <v>43522</v>
      </c>
      <c r="L2287" s="5">
        <v>0.4916666666666667</v>
      </c>
      <c r="M2287" t="s">
        <v>22</v>
      </c>
      <c r="N2287" s="2">
        <v>199.78</v>
      </c>
      <c r="O2287" s="2">
        <v>9.9890000000000008</v>
      </c>
      <c r="P2287" s="3">
        <v>7.1</v>
      </c>
      <c r="Q2287" s="4">
        <f>MONTH(Tabla1[[#This Row],[Fecha]])</f>
        <v>2</v>
      </c>
    </row>
    <row r="2288" spans="1:17" x14ac:dyDescent="0.25">
      <c r="A2288" t="s">
        <v>2226</v>
      </c>
      <c r="B2288" t="s">
        <v>17</v>
      </c>
      <c r="C2288" t="s">
        <v>18</v>
      </c>
      <c r="D2288" t="s">
        <v>26</v>
      </c>
      <c r="E2288" t="s">
        <v>20</v>
      </c>
      <c r="F2288" t="s">
        <v>45</v>
      </c>
      <c r="G2288" s="2">
        <v>94.67</v>
      </c>
      <c r="H2288" s="4">
        <v>4</v>
      </c>
      <c r="I2288" s="2">
        <v>18.934000000000001</v>
      </c>
      <c r="J2288" s="2">
        <v>397.61399999999998</v>
      </c>
      <c r="K2288" s="12">
        <v>43535</v>
      </c>
      <c r="L2288" s="5">
        <v>0.50277777777777777</v>
      </c>
      <c r="M2288" t="s">
        <v>28</v>
      </c>
      <c r="N2288" s="2">
        <v>378.68</v>
      </c>
      <c r="O2288" s="2">
        <v>18.934000000000001</v>
      </c>
      <c r="P2288" s="3">
        <v>6.8</v>
      </c>
      <c r="Q2288" s="4">
        <f>MONTH(Tabla1[[#This Row],[Fecha]])</f>
        <v>3</v>
      </c>
    </row>
    <row r="2289" spans="1:17" x14ac:dyDescent="0.25">
      <c r="A2289" t="s">
        <v>2227</v>
      </c>
      <c r="B2289" t="s">
        <v>24</v>
      </c>
      <c r="C2289" t="s">
        <v>25</v>
      </c>
      <c r="D2289" t="s">
        <v>19</v>
      </c>
      <c r="E2289" t="s">
        <v>30</v>
      </c>
      <c r="F2289" t="s">
        <v>31</v>
      </c>
      <c r="G2289" s="2">
        <v>56.11</v>
      </c>
      <c r="H2289" s="4">
        <v>2</v>
      </c>
      <c r="I2289" s="2">
        <v>5.6110000000000007</v>
      </c>
      <c r="J2289" s="2">
        <v>117.831</v>
      </c>
      <c r="K2289" s="12">
        <v>43498</v>
      </c>
      <c r="L2289" s="5">
        <v>0.42430555555555555</v>
      </c>
      <c r="M2289" t="s">
        <v>28</v>
      </c>
      <c r="N2289" s="2">
        <v>112.22</v>
      </c>
      <c r="O2289" s="2">
        <v>5.6109999999999998</v>
      </c>
      <c r="P2289" s="3">
        <v>6.3</v>
      </c>
      <c r="Q2289" s="4">
        <f>MONTH(Tabla1[[#This Row],[Fecha]])</f>
        <v>2</v>
      </c>
    </row>
    <row r="2290" spans="1:17" x14ac:dyDescent="0.25">
      <c r="A2290" t="s">
        <v>2228</v>
      </c>
      <c r="B2290" t="s">
        <v>41</v>
      </c>
      <c r="C2290" t="s">
        <v>42</v>
      </c>
      <c r="D2290" t="s">
        <v>19</v>
      </c>
      <c r="E2290" t="s">
        <v>20</v>
      </c>
      <c r="F2290" t="s">
        <v>27</v>
      </c>
      <c r="G2290" s="2">
        <v>26.26</v>
      </c>
      <c r="H2290" s="4">
        <v>7</v>
      </c>
      <c r="I2290" s="2">
        <v>9.1910000000000007</v>
      </c>
      <c r="J2290" s="2">
        <v>193.011</v>
      </c>
      <c r="K2290" s="12">
        <v>43498</v>
      </c>
      <c r="L2290" s="5">
        <v>0.81944444444444453</v>
      </c>
      <c r="M2290" t="s">
        <v>28</v>
      </c>
      <c r="N2290" s="2">
        <v>183.82</v>
      </c>
      <c r="O2290" s="2">
        <v>9.1910000000000007</v>
      </c>
      <c r="P2290" s="3">
        <v>9.9</v>
      </c>
      <c r="Q2290" s="4">
        <f>MONTH(Tabla1[[#This Row],[Fecha]])</f>
        <v>2</v>
      </c>
    </row>
    <row r="2291" spans="1:17" x14ac:dyDescent="0.25">
      <c r="A2291" t="s">
        <v>2229</v>
      </c>
      <c r="B2291" t="s">
        <v>24</v>
      </c>
      <c r="C2291" t="s">
        <v>25</v>
      </c>
      <c r="D2291" t="s">
        <v>26</v>
      </c>
      <c r="E2291" t="s">
        <v>30</v>
      </c>
      <c r="F2291" t="s">
        <v>35</v>
      </c>
      <c r="G2291" s="2">
        <v>95.49</v>
      </c>
      <c r="H2291" s="4">
        <v>7</v>
      </c>
      <c r="I2291" s="2">
        <v>33.421500000000002</v>
      </c>
      <c r="J2291" s="2">
        <v>701.85149999999999</v>
      </c>
      <c r="K2291" s="12">
        <v>43518</v>
      </c>
      <c r="L2291" s="5">
        <v>0.76180555555555562</v>
      </c>
      <c r="M2291" t="s">
        <v>22</v>
      </c>
      <c r="N2291" s="2">
        <v>668.43</v>
      </c>
      <c r="O2291" s="2">
        <v>33.421500000000002</v>
      </c>
      <c r="P2291" s="3">
        <v>8.6999999999999993</v>
      </c>
      <c r="Q2291" s="4">
        <f>MONTH(Tabla1[[#This Row],[Fecha]])</f>
        <v>2</v>
      </c>
    </row>
    <row r="2292" spans="1:17" x14ac:dyDescent="0.25">
      <c r="A2292" t="s">
        <v>2230</v>
      </c>
      <c r="B2292" t="s">
        <v>17</v>
      </c>
      <c r="C2292" t="s">
        <v>18</v>
      </c>
      <c r="D2292" t="s">
        <v>26</v>
      </c>
      <c r="E2292" t="s">
        <v>20</v>
      </c>
      <c r="F2292" t="s">
        <v>43</v>
      </c>
      <c r="G2292" s="2">
        <v>10.96</v>
      </c>
      <c r="H2292" s="4">
        <v>10</v>
      </c>
      <c r="I2292" s="2">
        <v>5.48</v>
      </c>
      <c r="J2292" s="2">
        <v>115.08</v>
      </c>
      <c r="K2292" s="12">
        <v>43498</v>
      </c>
      <c r="L2292" s="5">
        <v>0.8666666666666667</v>
      </c>
      <c r="M2292" t="s">
        <v>22</v>
      </c>
      <c r="N2292" s="2">
        <v>109.6</v>
      </c>
      <c r="O2292" s="2">
        <v>5.48</v>
      </c>
      <c r="P2292" s="3">
        <v>6</v>
      </c>
      <c r="Q2292" s="4">
        <f>MONTH(Tabla1[[#This Row],[Fecha]])</f>
        <v>2</v>
      </c>
    </row>
    <row r="2293" spans="1:17" x14ac:dyDescent="0.25">
      <c r="A2293" t="s">
        <v>2231</v>
      </c>
      <c r="B2293" t="s">
        <v>24</v>
      </c>
      <c r="C2293" t="s">
        <v>25</v>
      </c>
      <c r="D2293" t="s">
        <v>26</v>
      </c>
      <c r="E2293" t="s">
        <v>20</v>
      </c>
      <c r="F2293" t="s">
        <v>45</v>
      </c>
      <c r="G2293" s="2">
        <v>64.989999999999995</v>
      </c>
      <c r="H2293" s="4">
        <v>1</v>
      </c>
      <c r="I2293" s="2">
        <v>3.2494999999999998</v>
      </c>
      <c r="J2293" s="2">
        <v>68.239500000000007</v>
      </c>
      <c r="K2293" s="12">
        <v>43491</v>
      </c>
      <c r="L2293" s="5">
        <v>0.42083333333333334</v>
      </c>
      <c r="M2293" t="s">
        <v>32</v>
      </c>
      <c r="N2293" s="2">
        <v>64.989999999999995</v>
      </c>
      <c r="O2293" s="2">
        <v>3.2494999999999998</v>
      </c>
      <c r="P2293" s="3">
        <v>4.5</v>
      </c>
      <c r="Q2293" s="4">
        <f>MONTH(Tabla1[[#This Row],[Fecha]])</f>
        <v>1</v>
      </c>
    </row>
    <row r="2294" spans="1:17" x14ac:dyDescent="0.25">
      <c r="A2294" t="s">
        <v>2232</v>
      </c>
      <c r="B2294" t="s">
        <v>24</v>
      </c>
      <c r="C2294" t="s">
        <v>25</v>
      </c>
      <c r="D2294" t="s">
        <v>19</v>
      </c>
      <c r="E2294" t="s">
        <v>20</v>
      </c>
      <c r="F2294" t="s">
        <v>45</v>
      </c>
      <c r="G2294" s="2">
        <v>43.46</v>
      </c>
      <c r="H2294" s="4">
        <v>6</v>
      </c>
      <c r="I2294" s="2">
        <v>13.038</v>
      </c>
      <c r="J2294" s="2">
        <v>273.798</v>
      </c>
      <c r="K2294" s="12">
        <v>43503</v>
      </c>
      <c r="L2294" s="5">
        <v>0.74652777777777779</v>
      </c>
      <c r="M2294" t="s">
        <v>22</v>
      </c>
      <c r="N2294" s="2">
        <v>260.76</v>
      </c>
      <c r="O2294" s="2">
        <v>13.038</v>
      </c>
      <c r="P2294" s="3">
        <v>8.5</v>
      </c>
      <c r="Q2294" s="4">
        <f>MONTH(Tabla1[[#This Row],[Fecha]])</f>
        <v>2</v>
      </c>
    </row>
    <row r="2295" spans="1:17" x14ac:dyDescent="0.25">
      <c r="A2295" t="s">
        <v>2233</v>
      </c>
      <c r="B2295" t="s">
        <v>17</v>
      </c>
      <c r="C2295" t="s">
        <v>18</v>
      </c>
      <c r="D2295" t="s">
        <v>26</v>
      </c>
      <c r="E2295" t="s">
        <v>30</v>
      </c>
      <c r="F2295" t="s">
        <v>45</v>
      </c>
      <c r="G2295" s="2">
        <v>30.61</v>
      </c>
      <c r="H2295" s="4">
        <v>1</v>
      </c>
      <c r="I2295" s="2">
        <v>1.5305</v>
      </c>
      <c r="J2295" s="2">
        <v>32.140500000000003</v>
      </c>
      <c r="K2295" s="12">
        <v>43488</v>
      </c>
      <c r="L2295" s="5">
        <v>0.51388888888888895</v>
      </c>
      <c r="M2295" t="s">
        <v>22</v>
      </c>
      <c r="N2295" s="2">
        <v>30.61</v>
      </c>
      <c r="O2295" s="2">
        <v>1.5305</v>
      </c>
      <c r="P2295" s="3">
        <v>5.2</v>
      </c>
      <c r="Q2295" s="4">
        <f>MONTH(Tabla1[[#This Row],[Fecha]])</f>
        <v>1</v>
      </c>
    </row>
    <row r="2296" spans="1:17" x14ac:dyDescent="0.25">
      <c r="A2296" t="s">
        <v>2234</v>
      </c>
      <c r="B2296" t="s">
        <v>17</v>
      </c>
      <c r="C2296" t="s">
        <v>18</v>
      </c>
      <c r="D2296" t="s">
        <v>26</v>
      </c>
      <c r="E2296" t="s">
        <v>30</v>
      </c>
      <c r="F2296" t="s">
        <v>45</v>
      </c>
      <c r="G2296" s="2">
        <v>89.69</v>
      </c>
      <c r="H2296" s="4">
        <v>1</v>
      </c>
      <c r="I2296" s="2">
        <v>4.4844999999999997</v>
      </c>
      <c r="J2296" s="2">
        <v>94.174499999999995</v>
      </c>
      <c r="K2296" s="12">
        <v>43476</v>
      </c>
      <c r="L2296" s="5">
        <v>0.47222222222222227</v>
      </c>
      <c r="M2296" t="s">
        <v>22</v>
      </c>
      <c r="N2296" s="2">
        <v>89.69</v>
      </c>
      <c r="O2296" s="2">
        <v>4.4844999999999997</v>
      </c>
      <c r="P2296" s="3">
        <v>4.9000000000000004</v>
      </c>
      <c r="Q2296" s="4">
        <f>MONTH(Tabla1[[#This Row],[Fecha]])</f>
        <v>1</v>
      </c>
    </row>
    <row r="2297" spans="1:17" x14ac:dyDescent="0.25">
      <c r="A2297" t="s">
        <v>2235</v>
      </c>
      <c r="B2297" t="s">
        <v>17</v>
      </c>
      <c r="C2297" t="s">
        <v>18</v>
      </c>
      <c r="D2297" t="s">
        <v>26</v>
      </c>
      <c r="E2297" t="s">
        <v>20</v>
      </c>
      <c r="F2297" t="s">
        <v>31</v>
      </c>
      <c r="G2297" s="2">
        <v>28.32</v>
      </c>
      <c r="H2297" s="4">
        <v>5</v>
      </c>
      <c r="I2297" s="2">
        <v>7.08</v>
      </c>
      <c r="J2297" s="2">
        <v>148.68</v>
      </c>
      <c r="K2297" s="12">
        <v>43535</v>
      </c>
      <c r="L2297" s="5">
        <v>0.56111111111111112</v>
      </c>
      <c r="M2297" t="s">
        <v>22</v>
      </c>
      <c r="N2297" s="2">
        <v>141.6</v>
      </c>
      <c r="O2297" s="2">
        <v>7.08</v>
      </c>
      <c r="P2297" s="3">
        <v>6.2</v>
      </c>
      <c r="Q2297" s="4">
        <f>MONTH(Tabla1[[#This Row],[Fecha]])</f>
        <v>3</v>
      </c>
    </row>
    <row r="2298" spans="1:17" x14ac:dyDescent="0.25">
      <c r="A2298" t="s">
        <v>2236</v>
      </c>
      <c r="B2298" t="s">
        <v>17</v>
      </c>
      <c r="C2298" t="s">
        <v>18</v>
      </c>
      <c r="D2298" t="s">
        <v>19</v>
      </c>
      <c r="E2298" t="s">
        <v>30</v>
      </c>
      <c r="F2298" t="s">
        <v>35</v>
      </c>
      <c r="G2298" s="2">
        <v>88.63</v>
      </c>
      <c r="H2298" s="4">
        <v>3</v>
      </c>
      <c r="I2298" s="2">
        <v>13.294499999999999</v>
      </c>
      <c r="J2298" s="2">
        <v>279.18450000000001</v>
      </c>
      <c r="K2298" s="12">
        <v>43526</v>
      </c>
      <c r="L2298" s="5">
        <v>0.73333333333333339</v>
      </c>
      <c r="M2298" t="s">
        <v>22</v>
      </c>
      <c r="N2298" s="2">
        <v>265.89</v>
      </c>
      <c r="O2298" s="2">
        <v>13.294499999999999</v>
      </c>
      <c r="P2298" s="3">
        <v>6</v>
      </c>
      <c r="Q2298" s="4">
        <f>MONTH(Tabla1[[#This Row],[Fecha]])</f>
        <v>3</v>
      </c>
    </row>
    <row r="2299" spans="1:17" x14ac:dyDescent="0.25">
      <c r="A2299" t="s">
        <v>2237</v>
      </c>
      <c r="B2299" t="s">
        <v>24</v>
      </c>
      <c r="C2299" t="s">
        <v>25</v>
      </c>
      <c r="D2299" t="s">
        <v>19</v>
      </c>
      <c r="E2299" t="s">
        <v>30</v>
      </c>
      <c r="F2299" t="s">
        <v>45</v>
      </c>
      <c r="G2299" s="2">
        <v>96.98</v>
      </c>
      <c r="H2299" s="4">
        <v>4</v>
      </c>
      <c r="I2299" s="2">
        <v>19.396000000000001</v>
      </c>
      <c r="J2299" s="2">
        <v>407.31599999999997</v>
      </c>
      <c r="K2299" s="12">
        <v>43502</v>
      </c>
      <c r="L2299" s="5">
        <v>0.72222222222222221</v>
      </c>
      <c r="M2299" t="s">
        <v>22</v>
      </c>
      <c r="N2299" s="2">
        <v>387.92</v>
      </c>
      <c r="O2299" s="2">
        <v>19.396000000000001</v>
      </c>
      <c r="P2299" s="3">
        <v>9.4</v>
      </c>
      <c r="Q2299" s="4">
        <f>MONTH(Tabla1[[#This Row],[Fecha]])</f>
        <v>2</v>
      </c>
    </row>
    <row r="2300" spans="1:17" x14ac:dyDescent="0.25">
      <c r="A2300" t="s">
        <v>2238</v>
      </c>
      <c r="B2300" t="s">
        <v>17</v>
      </c>
      <c r="C2300" t="s">
        <v>18</v>
      </c>
      <c r="D2300" t="s">
        <v>19</v>
      </c>
      <c r="E2300" t="s">
        <v>20</v>
      </c>
      <c r="F2300" t="s">
        <v>35</v>
      </c>
      <c r="G2300" s="2">
        <v>21.98</v>
      </c>
      <c r="H2300" s="4">
        <v>7</v>
      </c>
      <c r="I2300" s="2">
        <v>7.6930000000000014</v>
      </c>
      <c r="J2300" s="2">
        <v>161.553</v>
      </c>
      <c r="K2300" s="12">
        <v>43475</v>
      </c>
      <c r="L2300" s="5">
        <v>0.6958333333333333</v>
      </c>
      <c r="M2300" t="s">
        <v>22</v>
      </c>
      <c r="N2300" s="2">
        <v>153.86000000000001</v>
      </c>
      <c r="O2300" s="2">
        <v>7.6929999999999996</v>
      </c>
      <c r="P2300" s="3">
        <v>5.0999999999999996</v>
      </c>
      <c r="Q2300" s="4">
        <f>MONTH(Tabla1[[#This Row],[Fecha]])</f>
        <v>1</v>
      </c>
    </row>
    <row r="2301" spans="1:17" x14ac:dyDescent="0.25">
      <c r="A2301" t="s">
        <v>2239</v>
      </c>
      <c r="B2301" t="s">
        <v>17</v>
      </c>
      <c r="C2301" t="s">
        <v>18</v>
      </c>
      <c r="D2301" t="s">
        <v>26</v>
      </c>
      <c r="E2301" t="s">
        <v>30</v>
      </c>
      <c r="F2301" t="s">
        <v>27</v>
      </c>
      <c r="G2301" s="2">
        <v>58.03</v>
      </c>
      <c r="H2301" s="4">
        <v>2</v>
      </c>
      <c r="I2301" s="2">
        <v>5.8030000000000008</v>
      </c>
      <c r="J2301" s="2">
        <v>121.863</v>
      </c>
      <c r="K2301" s="12">
        <v>43534</v>
      </c>
      <c r="L2301" s="5">
        <v>0.8652777777777777</v>
      </c>
      <c r="M2301" t="s">
        <v>22</v>
      </c>
      <c r="N2301" s="2">
        <v>116.06</v>
      </c>
      <c r="O2301" s="2">
        <v>5.8029999999999999</v>
      </c>
      <c r="P2301" s="3">
        <v>8.8000000000000007</v>
      </c>
      <c r="Q2301" s="4">
        <f>MONTH(Tabla1[[#This Row],[Fecha]])</f>
        <v>3</v>
      </c>
    </row>
    <row r="2302" spans="1:17" x14ac:dyDescent="0.25">
      <c r="A2302" t="s">
        <v>2240</v>
      </c>
      <c r="B2302" t="s">
        <v>17</v>
      </c>
      <c r="C2302" t="s">
        <v>18</v>
      </c>
      <c r="D2302" t="s">
        <v>19</v>
      </c>
      <c r="E2302" t="s">
        <v>20</v>
      </c>
      <c r="F2302" t="s">
        <v>35</v>
      </c>
      <c r="G2302" s="2">
        <v>40.049999999999997</v>
      </c>
      <c r="H2302" s="4">
        <v>4</v>
      </c>
      <c r="I2302" s="2">
        <v>8.01</v>
      </c>
      <c r="J2302" s="2">
        <v>168.21</v>
      </c>
      <c r="K2302" s="12">
        <v>43490</v>
      </c>
      <c r="L2302" s="5">
        <v>0.4861111111111111</v>
      </c>
      <c r="M2302" t="s">
        <v>28</v>
      </c>
      <c r="N2302" s="2">
        <v>160.19999999999999</v>
      </c>
      <c r="O2302" s="2">
        <v>8.01</v>
      </c>
      <c r="P2302" s="3">
        <v>9.6999999999999993</v>
      </c>
      <c r="Q2302" s="4">
        <f>MONTH(Tabla1[[#This Row],[Fecha]])</f>
        <v>1</v>
      </c>
    </row>
    <row r="2303" spans="1:17" x14ac:dyDescent="0.25">
      <c r="A2303" t="s">
        <v>2241</v>
      </c>
      <c r="B2303" t="s">
        <v>24</v>
      </c>
      <c r="C2303" t="s">
        <v>25</v>
      </c>
      <c r="D2303" t="s">
        <v>26</v>
      </c>
      <c r="E2303" t="s">
        <v>30</v>
      </c>
      <c r="F2303" t="s">
        <v>45</v>
      </c>
      <c r="G2303" s="2">
        <v>76.52</v>
      </c>
      <c r="H2303" s="4">
        <v>5</v>
      </c>
      <c r="I2303" s="2">
        <v>19.13</v>
      </c>
      <c r="J2303" s="2">
        <v>401.73</v>
      </c>
      <c r="K2303" s="12">
        <v>43549</v>
      </c>
      <c r="L2303" s="5">
        <v>0.43263888888888885</v>
      </c>
      <c r="M2303" t="s">
        <v>28</v>
      </c>
      <c r="N2303" s="2">
        <v>382.6</v>
      </c>
      <c r="O2303" s="2">
        <v>19.13</v>
      </c>
      <c r="P2303" s="3">
        <v>9.9</v>
      </c>
      <c r="Q2303" s="4">
        <f>MONTH(Tabla1[[#This Row],[Fecha]])</f>
        <v>3</v>
      </c>
    </row>
    <row r="2304" spans="1:17" x14ac:dyDescent="0.25">
      <c r="A2304" t="s">
        <v>2242</v>
      </c>
      <c r="B2304" t="s">
        <v>24</v>
      </c>
      <c r="C2304" t="s">
        <v>25</v>
      </c>
      <c r="D2304" t="s">
        <v>19</v>
      </c>
      <c r="E2304" t="s">
        <v>30</v>
      </c>
      <c r="F2304" t="s">
        <v>43</v>
      </c>
      <c r="G2304" s="2">
        <v>59.59</v>
      </c>
      <c r="H2304" s="4">
        <v>4</v>
      </c>
      <c r="I2304" s="2">
        <v>11.918000000000001</v>
      </c>
      <c r="J2304" s="2">
        <v>250.27799999999999</v>
      </c>
      <c r="K2304" s="12">
        <v>43484</v>
      </c>
      <c r="L2304" s="5">
        <v>0.53194444444444444</v>
      </c>
      <c r="M2304" t="s">
        <v>28</v>
      </c>
      <c r="N2304" s="2">
        <v>238.36</v>
      </c>
      <c r="O2304" s="2">
        <v>11.917999999999999</v>
      </c>
      <c r="P2304" s="3">
        <v>9.8000000000000007</v>
      </c>
      <c r="Q2304" s="4">
        <f>MONTH(Tabla1[[#This Row],[Fecha]])</f>
        <v>1</v>
      </c>
    </row>
    <row r="2305" spans="1:17" x14ac:dyDescent="0.25">
      <c r="A2305" t="s">
        <v>2243</v>
      </c>
      <c r="B2305" t="s">
        <v>24</v>
      </c>
      <c r="C2305" t="s">
        <v>25</v>
      </c>
      <c r="D2305" t="s">
        <v>19</v>
      </c>
      <c r="E2305" t="s">
        <v>20</v>
      </c>
      <c r="F2305" t="s">
        <v>43</v>
      </c>
      <c r="G2305" s="2">
        <v>72.52</v>
      </c>
      <c r="H2305" s="4">
        <v>8</v>
      </c>
      <c r="I2305" s="2">
        <v>29.007999999999999</v>
      </c>
      <c r="J2305" s="2">
        <v>609.16800000000001</v>
      </c>
      <c r="K2305" s="12">
        <v>43554</v>
      </c>
      <c r="L2305" s="5">
        <v>0.80972222222222223</v>
      </c>
      <c r="M2305" t="s">
        <v>32</v>
      </c>
      <c r="N2305" s="2">
        <v>580.16</v>
      </c>
      <c r="O2305" s="2">
        <v>29.007999999999999</v>
      </c>
      <c r="P2305" s="3">
        <v>4</v>
      </c>
      <c r="Q2305" s="4">
        <f>MONTH(Tabla1[[#This Row],[Fecha]])</f>
        <v>3</v>
      </c>
    </row>
    <row r="2306" spans="1:17" x14ac:dyDescent="0.25">
      <c r="A2306" t="s">
        <v>1896</v>
      </c>
      <c r="B2306" t="s">
        <v>41</v>
      </c>
      <c r="C2306" t="s">
        <v>42</v>
      </c>
      <c r="D2306" t="s">
        <v>26</v>
      </c>
      <c r="E2306" t="s">
        <v>30</v>
      </c>
      <c r="F2306" t="s">
        <v>27</v>
      </c>
      <c r="G2306" s="2">
        <v>45.35</v>
      </c>
      <c r="H2306" s="4">
        <v>6</v>
      </c>
      <c r="I2306" s="2">
        <v>13.605000000000002</v>
      </c>
      <c r="J2306" s="2">
        <v>285.70499999999998</v>
      </c>
      <c r="K2306" s="12">
        <v>43496</v>
      </c>
      <c r="L2306" s="5">
        <v>0.57222222222222219</v>
      </c>
      <c r="M2306" t="s">
        <v>22</v>
      </c>
      <c r="N2306" s="2">
        <v>272.10000000000002</v>
      </c>
      <c r="O2306" s="2">
        <v>13.605</v>
      </c>
      <c r="P2306" s="3">
        <v>6.1</v>
      </c>
      <c r="Q2306" s="4">
        <f>MONTH(Tabla1[[#This Row],[Fecha]])</f>
        <v>1</v>
      </c>
    </row>
    <row r="2307" spans="1:17" x14ac:dyDescent="0.25">
      <c r="A2307" t="s">
        <v>2244</v>
      </c>
      <c r="B2307" t="s">
        <v>41</v>
      </c>
      <c r="C2307" t="s">
        <v>42</v>
      </c>
      <c r="D2307" t="s">
        <v>26</v>
      </c>
      <c r="E2307" t="s">
        <v>30</v>
      </c>
      <c r="F2307" t="s">
        <v>45</v>
      </c>
      <c r="G2307" s="2">
        <v>39.21</v>
      </c>
      <c r="H2307" s="4">
        <v>4</v>
      </c>
      <c r="I2307" s="2">
        <v>7.8420000000000005</v>
      </c>
      <c r="J2307" s="2">
        <v>164.68199999999999</v>
      </c>
      <c r="K2307" s="12">
        <v>43481</v>
      </c>
      <c r="L2307" s="5">
        <v>0.8354166666666667</v>
      </c>
      <c r="M2307" t="s">
        <v>32</v>
      </c>
      <c r="N2307" s="2">
        <v>156.84</v>
      </c>
      <c r="O2307" s="2">
        <v>7.8419999999999996</v>
      </c>
      <c r="P2307" s="3">
        <v>9</v>
      </c>
      <c r="Q2307" s="4">
        <f>MONTH(Tabla1[[#This Row],[Fecha]])</f>
        <v>1</v>
      </c>
    </row>
    <row r="2308" spans="1:17" x14ac:dyDescent="0.25">
      <c r="A2308" t="s">
        <v>2245</v>
      </c>
      <c r="B2308" t="s">
        <v>17</v>
      </c>
      <c r="C2308" t="s">
        <v>18</v>
      </c>
      <c r="D2308" t="s">
        <v>26</v>
      </c>
      <c r="E2308" t="s">
        <v>20</v>
      </c>
      <c r="F2308" t="s">
        <v>43</v>
      </c>
      <c r="G2308" s="2">
        <v>54.27</v>
      </c>
      <c r="H2308" s="4">
        <v>5</v>
      </c>
      <c r="I2308" s="2">
        <v>13.567500000000003</v>
      </c>
      <c r="J2308" s="2">
        <v>284.91750000000002</v>
      </c>
      <c r="K2308" s="12">
        <v>43537</v>
      </c>
      <c r="L2308" s="5">
        <v>0.59444444444444444</v>
      </c>
      <c r="M2308" t="s">
        <v>22</v>
      </c>
      <c r="N2308" s="2">
        <v>271.35000000000002</v>
      </c>
      <c r="O2308" s="2">
        <v>13.567500000000001</v>
      </c>
      <c r="P2308" s="3">
        <v>4.5999999999999996</v>
      </c>
      <c r="Q2308" s="4">
        <f>MONTH(Tabla1[[#This Row],[Fecha]])</f>
        <v>3</v>
      </c>
    </row>
    <row r="2309" spans="1:17" x14ac:dyDescent="0.25">
      <c r="A2309" t="s">
        <v>2246</v>
      </c>
      <c r="B2309" t="s">
        <v>17</v>
      </c>
      <c r="C2309" t="s">
        <v>18</v>
      </c>
      <c r="D2309" t="s">
        <v>19</v>
      </c>
      <c r="E2309" t="s">
        <v>30</v>
      </c>
      <c r="F2309" t="s">
        <v>31</v>
      </c>
      <c r="G2309" s="2">
        <v>33.840000000000003</v>
      </c>
      <c r="H2309" s="4">
        <v>9</v>
      </c>
      <c r="I2309" s="2">
        <v>15.228000000000003</v>
      </c>
      <c r="J2309" s="2">
        <v>319.78800000000001</v>
      </c>
      <c r="K2309" s="12">
        <v>43545</v>
      </c>
      <c r="L2309" s="5">
        <v>0.68125000000000002</v>
      </c>
      <c r="M2309" t="s">
        <v>22</v>
      </c>
      <c r="N2309" s="2">
        <v>304.56</v>
      </c>
      <c r="O2309" s="2">
        <v>15.228</v>
      </c>
      <c r="P2309" s="3">
        <v>8.8000000000000007</v>
      </c>
      <c r="Q2309" s="4">
        <f>MONTH(Tabla1[[#This Row],[Fecha]])</f>
        <v>3</v>
      </c>
    </row>
    <row r="2310" spans="1:17" x14ac:dyDescent="0.25">
      <c r="A2310" t="s">
        <v>2247</v>
      </c>
      <c r="B2310" t="s">
        <v>17</v>
      </c>
      <c r="C2310" t="s">
        <v>18</v>
      </c>
      <c r="D2310" t="s">
        <v>26</v>
      </c>
      <c r="E2310" t="s">
        <v>30</v>
      </c>
      <c r="F2310" t="s">
        <v>21</v>
      </c>
      <c r="G2310" s="2">
        <v>56</v>
      </c>
      <c r="H2310" s="4">
        <v>3</v>
      </c>
      <c r="I2310" s="2">
        <v>8.4</v>
      </c>
      <c r="J2310" s="2">
        <v>176.4</v>
      </c>
      <c r="K2310" s="12">
        <v>43524</v>
      </c>
      <c r="L2310" s="5">
        <v>0.81458333333333333</v>
      </c>
      <c r="M2310" t="s">
        <v>22</v>
      </c>
      <c r="N2310" s="2">
        <v>168</v>
      </c>
      <c r="O2310" s="2">
        <v>8.4</v>
      </c>
      <c r="P2310" s="3">
        <v>4.8</v>
      </c>
      <c r="Q2310" s="4">
        <f>MONTH(Tabla1[[#This Row],[Fecha]])</f>
        <v>2</v>
      </c>
    </row>
    <row r="2311" spans="1:17" x14ac:dyDescent="0.25">
      <c r="A2311" t="s">
        <v>1617</v>
      </c>
      <c r="B2311" t="s">
        <v>41</v>
      </c>
      <c r="C2311" t="s">
        <v>42</v>
      </c>
      <c r="D2311" t="s">
        <v>26</v>
      </c>
      <c r="E2311" t="s">
        <v>30</v>
      </c>
      <c r="F2311" t="s">
        <v>27</v>
      </c>
      <c r="G2311" s="2">
        <v>60.3</v>
      </c>
      <c r="H2311" s="4">
        <v>1</v>
      </c>
      <c r="I2311" s="2">
        <v>3.0150000000000001</v>
      </c>
      <c r="J2311" s="2">
        <v>63.314999999999998</v>
      </c>
      <c r="K2311" s="12">
        <v>43524</v>
      </c>
      <c r="L2311" s="5">
        <v>0.73472222222222217</v>
      </c>
      <c r="M2311" t="s">
        <v>28</v>
      </c>
      <c r="N2311" s="2">
        <v>60.3</v>
      </c>
      <c r="O2311" s="2">
        <v>3.0150000000000001</v>
      </c>
      <c r="P2311" s="3">
        <v>6</v>
      </c>
      <c r="Q2311" s="4">
        <f>MONTH(Tabla1[[#This Row],[Fecha]])</f>
        <v>2</v>
      </c>
    </row>
    <row r="2312" spans="1:17" x14ac:dyDescent="0.25">
      <c r="A2312" t="s">
        <v>2248</v>
      </c>
      <c r="B2312" t="s">
        <v>24</v>
      </c>
      <c r="C2312" t="s">
        <v>25</v>
      </c>
      <c r="D2312" t="s">
        <v>26</v>
      </c>
      <c r="E2312" t="s">
        <v>30</v>
      </c>
      <c r="F2312" t="s">
        <v>43</v>
      </c>
      <c r="G2312" s="2">
        <v>77.56</v>
      </c>
      <c r="H2312" s="4">
        <v>10</v>
      </c>
      <c r="I2312" s="2">
        <v>38.78</v>
      </c>
      <c r="J2312" s="2">
        <v>814.38</v>
      </c>
      <c r="K2312" s="12">
        <v>43538</v>
      </c>
      <c r="L2312" s="5">
        <v>0.85763888888888884</v>
      </c>
      <c r="M2312" t="s">
        <v>22</v>
      </c>
      <c r="N2312" s="2">
        <v>775.6</v>
      </c>
      <c r="O2312" s="2">
        <v>38.78</v>
      </c>
      <c r="P2312" s="3">
        <v>6.9</v>
      </c>
      <c r="Q2312" s="4">
        <f>MONTH(Tabla1[[#This Row],[Fecha]])</f>
        <v>3</v>
      </c>
    </row>
    <row r="2313" spans="1:17" x14ac:dyDescent="0.25">
      <c r="A2313" t="s">
        <v>2249</v>
      </c>
      <c r="B2313" t="s">
        <v>17</v>
      </c>
      <c r="C2313" t="s">
        <v>18</v>
      </c>
      <c r="D2313" t="s">
        <v>19</v>
      </c>
      <c r="E2313" t="s">
        <v>30</v>
      </c>
      <c r="F2313" t="s">
        <v>31</v>
      </c>
      <c r="G2313" s="2">
        <v>62.65</v>
      </c>
      <c r="H2313" s="4">
        <v>4</v>
      </c>
      <c r="I2313" s="2">
        <v>12.530000000000001</v>
      </c>
      <c r="J2313" s="2">
        <v>263.13</v>
      </c>
      <c r="K2313" s="12">
        <v>43470</v>
      </c>
      <c r="L2313" s="5">
        <v>0.47569444444444442</v>
      </c>
      <c r="M2313" t="s">
        <v>28</v>
      </c>
      <c r="N2313" s="2">
        <v>250.6</v>
      </c>
      <c r="O2313" s="2">
        <v>12.53</v>
      </c>
      <c r="P2313" s="3">
        <v>4.2</v>
      </c>
      <c r="Q2313" s="4">
        <f>MONTH(Tabla1[[#This Row],[Fecha]])</f>
        <v>1</v>
      </c>
    </row>
    <row r="2314" spans="1:17" x14ac:dyDescent="0.25">
      <c r="A2314" t="s">
        <v>2250</v>
      </c>
      <c r="B2314" t="s">
        <v>41</v>
      </c>
      <c r="C2314" t="s">
        <v>42</v>
      </c>
      <c r="D2314" t="s">
        <v>19</v>
      </c>
      <c r="E2314" t="s">
        <v>30</v>
      </c>
      <c r="F2314" t="s">
        <v>43</v>
      </c>
      <c r="G2314" s="2">
        <v>53.72</v>
      </c>
      <c r="H2314" s="4">
        <v>1</v>
      </c>
      <c r="I2314" s="2">
        <v>2.6859999999999999</v>
      </c>
      <c r="J2314" s="2">
        <v>56.405999999999999</v>
      </c>
      <c r="K2314" s="12">
        <v>43525</v>
      </c>
      <c r="L2314" s="5">
        <v>0.8354166666666667</v>
      </c>
      <c r="M2314" t="s">
        <v>22</v>
      </c>
      <c r="N2314" s="2">
        <v>53.72</v>
      </c>
      <c r="O2314" s="2">
        <v>2.6859999999999999</v>
      </c>
      <c r="P2314" s="3">
        <v>6.4</v>
      </c>
      <c r="Q2314" s="4">
        <f>MONTH(Tabla1[[#This Row],[Fecha]])</f>
        <v>3</v>
      </c>
    </row>
    <row r="2315" spans="1:17" x14ac:dyDescent="0.25">
      <c r="A2315" t="s">
        <v>1616</v>
      </c>
      <c r="B2315" t="s">
        <v>24</v>
      </c>
      <c r="C2315" t="s">
        <v>25</v>
      </c>
      <c r="D2315" t="s">
        <v>26</v>
      </c>
      <c r="E2315" t="s">
        <v>20</v>
      </c>
      <c r="F2315" t="s">
        <v>27</v>
      </c>
      <c r="G2315" s="2">
        <v>47.65</v>
      </c>
      <c r="H2315" s="4">
        <v>3</v>
      </c>
      <c r="I2315" s="2">
        <v>7.1475</v>
      </c>
      <c r="J2315" s="2">
        <v>150.0975</v>
      </c>
      <c r="K2315" s="12">
        <v>43552</v>
      </c>
      <c r="L2315" s="5">
        <v>0.54027777777777775</v>
      </c>
      <c r="M2315" t="s">
        <v>32</v>
      </c>
      <c r="N2315" s="2">
        <v>142.94999999999999</v>
      </c>
      <c r="O2315" s="2">
        <v>7.1475</v>
      </c>
      <c r="P2315" s="3">
        <v>9.5</v>
      </c>
      <c r="Q2315" s="4">
        <f>MONTH(Tabla1[[#This Row],[Fecha]])</f>
        <v>3</v>
      </c>
    </row>
    <row r="2316" spans="1:17" x14ac:dyDescent="0.25">
      <c r="A2316" t="s">
        <v>2251</v>
      </c>
      <c r="B2316" t="s">
        <v>24</v>
      </c>
      <c r="C2316" t="s">
        <v>25</v>
      </c>
      <c r="D2316" t="s">
        <v>19</v>
      </c>
      <c r="E2316" t="s">
        <v>20</v>
      </c>
      <c r="F2316" t="s">
        <v>27</v>
      </c>
      <c r="G2316" s="2">
        <v>88.55</v>
      </c>
      <c r="H2316" s="4">
        <v>8</v>
      </c>
      <c r="I2316" s="2">
        <v>35.42</v>
      </c>
      <c r="J2316" s="2">
        <v>743.82</v>
      </c>
      <c r="K2316" s="12">
        <v>43543</v>
      </c>
      <c r="L2316" s="5">
        <v>0.64513888888888882</v>
      </c>
      <c r="M2316" t="s">
        <v>22</v>
      </c>
      <c r="N2316" s="2">
        <v>708.4</v>
      </c>
      <c r="O2316" s="2">
        <v>35.42</v>
      </c>
      <c r="P2316" s="3">
        <v>4.7</v>
      </c>
      <c r="Q2316" s="4">
        <f>MONTH(Tabla1[[#This Row],[Fecha]])</f>
        <v>3</v>
      </c>
    </row>
    <row r="2317" spans="1:17" x14ac:dyDescent="0.25">
      <c r="A2317" t="s">
        <v>2252</v>
      </c>
      <c r="B2317" t="s">
        <v>17</v>
      </c>
      <c r="C2317" t="s">
        <v>18</v>
      </c>
      <c r="D2317" t="s">
        <v>26</v>
      </c>
      <c r="E2317" t="s">
        <v>30</v>
      </c>
      <c r="F2317" t="s">
        <v>35</v>
      </c>
      <c r="G2317" s="2">
        <v>60.87</v>
      </c>
      <c r="H2317" s="4">
        <v>2</v>
      </c>
      <c r="I2317" s="2">
        <v>6.0869999999999997</v>
      </c>
      <c r="J2317" s="2">
        <v>127.827</v>
      </c>
      <c r="K2317" s="12">
        <v>43533</v>
      </c>
      <c r="L2317" s="5">
        <v>0.52569444444444446</v>
      </c>
      <c r="M2317" t="s">
        <v>22</v>
      </c>
      <c r="N2317" s="2">
        <v>121.74</v>
      </c>
      <c r="O2317" s="2">
        <v>6.0869999999999997</v>
      </c>
      <c r="P2317" s="3">
        <v>8.6999999999999993</v>
      </c>
      <c r="Q2317" s="4">
        <f>MONTH(Tabla1[[#This Row],[Fecha]])</f>
        <v>3</v>
      </c>
    </row>
    <row r="2318" spans="1:17" x14ac:dyDescent="0.25">
      <c r="A2318" t="s">
        <v>2253</v>
      </c>
      <c r="B2318" t="s">
        <v>24</v>
      </c>
      <c r="C2318" t="s">
        <v>25</v>
      </c>
      <c r="D2318" t="s">
        <v>19</v>
      </c>
      <c r="E2318" t="s">
        <v>20</v>
      </c>
      <c r="F2318" t="s">
        <v>21</v>
      </c>
      <c r="G2318" s="2">
        <v>98.21</v>
      </c>
      <c r="H2318" s="4">
        <v>3</v>
      </c>
      <c r="I2318" s="2">
        <v>14.7315</v>
      </c>
      <c r="J2318" s="2">
        <v>309.36149999999998</v>
      </c>
      <c r="K2318" s="12">
        <v>43501</v>
      </c>
      <c r="L2318" s="5">
        <v>0.44513888888888892</v>
      </c>
      <c r="M2318" t="s">
        <v>32</v>
      </c>
      <c r="N2318" s="2">
        <v>294.63</v>
      </c>
      <c r="O2318" s="2">
        <v>14.7315</v>
      </c>
      <c r="P2318" s="3">
        <v>7.8</v>
      </c>
      <c r="Q2318" s="4">
        <f>MONTH(Tabla1[[#This Row],[Fecha]])</f>
        <v>2</v>
      </c>
    </row>
    <row r="2319" spans="1:17" x14ac:dyDescent="0.25">
      <c r="A2319" t="s">
        <v>2254</v>
      </c>
      <c r="B2319" t="s">
        <v>17</v>
      </c>
      <c r="C2319" t="s">
        <v>18</v>
      </c>
      <c r="D2319" t="s">
        <v>19</v>
      </c>
      <c r="E2319" t="s">
        <v>30</v>
      </c>
      <c r="F2319" t="s">
        <v>27</v>
      </c>
      <c r="G2319" s="2">
        <v>72.2</v>
      </c>
      <c r="H2319" s="4">
        <v>7</v>
      </c>
      <c r="I2319" s="2">
        <v>25.270000000000003</v>
      </c>
      <c r="J2319" s="2">
        <v>530.66999999999996</v>
      </c>
      <c r="K2319" s="12">
        <v>43550</v>
      </c>
      <c r="L2319" s="5">
        <v>0.84305555555555556</v>
      </c>
      <c r="M2319" t="s">
        <v>22</v>
      </c>
      <c r="N2319" s="2">
        <v>505.4</v>
      </c>
      <c r="O2319" s="2">
        <v>25.27</v>
      </c>
      <c r="P2319" s="3">
        <v>4.3</v>
      </c>
      <c r="Q2319" s="4">
        <f>MONTH(Tabla1[[#This Row],[Fecha]])</f>
        <v>3</v>
      </c>
    </row>
    <row r="2320" spans="1:17" x14ac:dyDescent="0.25">
      <c r="A2320" t="s">
        <v>2255</v>
      </c>
      <c r="B2320" t="s">
        <v>17</v>
      </c>
      <c r="C2320" t="s">
        <v>18</v>
      </c>
      <c r="D2320" t="s">
        <v>26</v>
      </c>
      <c r="E2320" t="s">
        <v>30</v>
      </c>
      <c r="F2320" t="s">
        <v>45</v>
      </c>
      <c r="G2320" s="2">
        <v>74.099999999999994</v>
      </c>
      <c r="H2320" s="4">
        <v>1</v>
      </c>
      <c r="I2320" s="2">
        <v>3.7050000000000001</v>
      </c>
      <c r="J2320" s="2">
        <v>77.805000000000007</v>
      </c>
      <c r="K2320" s="12">
        <v>43490</v>
      </c>
      <c r="L2320" s="5">
        <v>0.46180555555555558</v>
      </c>
      <c r="M2320" t="s">
        <v>28</v>
      </c>
      <c r="N2320" s="2">
        <v>74.099999999999994</v>
      </c>
      <c r="O2320" s="2">
        <v>3.7050000000000001</v>
      </c>
      <c r="P2320" s="3">
        <v>9.1999999999999993</v>
      </c>
      <c r="Q2320" s="4">
        <f>MONTH(Tabla1[[#This Row],[Fecha]])</f>
        <v>1</v>
      </c>
    </row>
    <row r="2321" spans="1:17" x14ac:dyDescent="0.25">
      <c r="A2321" t="s">
        <v>2256</v>
      </c>
      <c r="B2321" t="s">
        <v>41</v>
      </c>
      <c r="C2321" t="s">
        <v>42</v>
      </c>
      <c r="D2321" t="s">
        <v>26</v>
      </c>
      <c r="E2321" t="s">
        <v>20</v>
      </c>
      <c r="F2321" t="s">
        <v>31</v>
      </c>
      <c r="G2321" s="2">
        <v>77.040000000000006</v>
      </c>
      <c r="H2321" s="4">
        <v>3</v>
      </c>
      <c r="I2321" s="2">
        <v>11.556000000000001</v>
      </c>
      <c r="J2321" s="2">
        <v>242.67599999999999</v>
      </c>
      <c r="K2321" s="12">
        <v>43507</v>
      </c>
      <c r="L2321" s="5">
        <v>0.44375000000000003</v>
      </c>
      <c r="M2321" t="s">
        <v>32</v>
      </c>
      <c r="N2321" s="2">
        <v>231.12</v>
      </c>
      <c r="O2321" s="2">
        <v>11.555999999999999</v>
      </c>
      <c r="P2321" s="3">
        <v>7.2</v>
      </c>
      <c r="Q2321" s="4">
        <f>MONTH(Tabla1[[#This Row],[Fecha]])</f>
        <v>2</v>
      </c>
    </row>
    <row r="2322" spans="1:17" x14ac:dyDescent="0.25">
      <c r="A2322" t="s">
        <v>2257</v>
      </c>
      <c r="B2322" t="s">
        <v>24</v>
      </c>
      <c r="C2322" t="s">
        <v>25</v>
      </c>
      <c r="D2322" t="s">
        <v>26</v>
      </c>
      <c r="E2322" t="s">
        <v>20</v>
      </c>
      <c r="F2322" t="s">
        <v>35</v>
      </c>
      <c r="G2322" s="2">
        <v>23.75</v>
      </c>
      <c r="H2322" s="4">
        <v>9</v>
      </c>
      <c r="I2322" s="2">
        <v>10.6875</v>
      </c>
      <c r="J2322" s="2">
        <v>224.4375</v>
      </c>
      <c r="K2322" s="12">
        <v>43496</v>
      </c>
      <c r="L2322" s="5">
        <v>0.50138888888888888</v>
      </c>
      <c r="M2322" t="s">
        <v>28</v>
      </c>
      <c r="N2322" s="2">
        <v>213.75</v>
      </c>
      <c r="O2322" s="2">
        <v>10.6875</v>
      </c>
      <c r="P2322" s="3">
        <v>9.5</v>
      </c>
      <c r="Q2322" s="4">
        <f>MONTH(Tabla1[[#This Row],[Fecha]])</f>
        <v>1</v>
      </c>
    </row>
    <row r="2323" spans="1:17" x14ac:dyDescent="0.25">
      <c r="A2323" t="s">
        <v>1637</v>
      </c>
      <c r="B2323" t="s">
        <v>17</v>
      </c>
      <c r="C2323" t="s">
        <v>18</v>
      </c>
      <c r="D2323" t="s">
        <v>26</v>
      </c>
      <c r="E2323" t="s">
        <v>30</v>
      </c>
      <c r="F2323" t="s">
        <v>43</v>
      </c>
      <c r="G2323" s="2">
        <v>13.79</v>
      </c>
      <c r="H2323" s="4">
        <v>5</v>
      </c>
      <c r="I2323" s="2">
        <v>3.4474999999999998</v>
      </c>
      <c r="J2323" s="2">
        <v>72.397499999999994</v>
      </c>
      <c r="K2323" s="12">
        <v>43476</v>
      </c>
      <c r="L2323" s="5">
        <v>0.79652777777777783</v>
      </c>
      <c r="M2323" t="s">
        <v>32</v>
      </c>
      <c r="N2323" s="2">
        <v>68.95</v>
      </c>
      <c r="O2323" s="2">
        <v>3.4474999999999998</v>
      </c>
      <c r="P2323" s="3">
        <v>7.8</v>
      </c>
      <c r="Q2323" s="4">
        <f>MONTH(Tabla1[[#This Row],[Fecha]])</f>
        <v>1</v>
      </c>
    </row>
    <row r="2324" spans="1:17" x14ac:dyDescent="0.25">
      <c r="A2324" t="s">
        <v>2258</v>
      </c>
      <c r="B2324" t="s">
        <v>24</v>
      </c>
      <c r="C2324" t="s">
        <v>25</v>
      </c>
      <c r="D2324" t="s">
        <v>26</v>
      </c>
      <c r="E2324" t="s">
        <v>30</v>
      </c>
      <c r="F2324" t="s">
        <v>27</v>
      </c>
      <c r="G2324" s="2">
        <v>58.76</v>
      </c>
      <c r="H2324" s="4">
        <v>10</v>
      </c>
      <c r="I2324" s="2">
        <v>29.380000000000003</v>
      </c>
      <c r="J2324" s="2">
        <v>616.98</v>
      </c>
      <c r="K2324" s="12">
        <v>43494</v>
      </c>
      <c r="L2324" s="5">
        <v>0.60138888888888886</v>
      </c>
      <c r="M2324" t="s">
        <v>22</v>
      </c>
      <c r="N2324" s="2">
        <v>587.6</v>
      </c>
      <c r="O2324" s="2">
        <v>29.38</v>
      </c>
      <c r="P2324" s="3">
        <v>9</v>
      </c>
      <c r="Q2324" s="4">
        <f>MONTH(Tabla1[[#This Row],[Fecha]])</f>
        <v>1</v>
      </c>
    </row>
    <row r="2325" spans="1:17" x14ac:dyDescent="0.25">
      <c r="A2325" t="s">
        <v>1464</v>
      </c>
      <c r="B2325" t="s">
        <v>41</v>
      </c>
      <c r="C2325" t="s">
        <v>42</v>
      </c>
      <c r="D2325" t="s">
        <v>19</v>
      </c>
      <c r="E2325" t="s">
        <v>20</v>
      </c>
      <c r="F2325" t="s">
        <v>45</v>
      </c>
      <c r="G2325" s="2">
        <v>54.73</v>
      </c>
      <c r="H2325" s="4">
        <v>7</v>
      </c>
      <c r="I2325" s="2">
        <v>19.1555</v>
      </c>
      <c r="J2325" s="2">
        <v>402.26549999999997</v>
      </c>
      <c r="K2325" s="12">
        <v>43538</v>
      </c>
      <c r="L2325" s="5">
        <v>0.79305555555555562</v>
      </c>
      <c r="M2325" t="s">
        <v>32</v>
      </c>
      <c r="N2325" s="2">
        <v>383.11</v>
      </c>
      <c r="O2325" s="2">
        <v>19.1555</v>
      </c>
      <c r="P2325" s="3">
        <v>8.5</v>
      </c>
      <c r="Q2325" s="4">
        <f>MONTH(Tabla1[[#This Row],[Fecha]])</f>
        <v>3</v>
      </c>
    </row>
    <row r="2326" spans="1:17" x14ac:dyDescent="0.25">
      <c r="A2326" t="s">
        <v>2259</v>
      </c>
      <c r="B2326" t="s">
        <v>41</v>
      </c>
      <c r="C2326" t="s">
        <v>42</v>
      </c>
      <c r="D2326" t="s">
        <v>26</v>
      </c>
      <c r="E2326" t="s">
        <v>20</v>
      </c>
      <c r="F2326" t="s">
        <v>43</v>
      </c>
      <c r="G2326" s="2">
        <v>88.36</v>
      </c>
      <c r="H2326" s="4">
        <v>5</v>
      </c>
      <c r="I2326" s="2">
        <v>22.090000000000003</v>
      </c>
      <c r="J2326" s="2">
        <v>463.89</v>
      </c>
      <c r="K2326" s="12">
        <v>43490</v>
      </c>
      <c r="L2326" s="5">
        <v>0.82500000000000007</v>
      </c>
      <c r="M2326" t="s">
        <v>28</v>
      </c>
      <c r="N2326" s="2">
        <v>441.8</v>
      </c>
      <c r="O2326" s="2">
        <v>22.09</v>
      </c>
      <c r="P2326" s="3">
        <v>9.6</v>
      </c>
      <c r="Q2326" s="4">
        <f>MONTH(Tabla1[[#This Row],[Fecha]])</f>
        <v>1</v>
      </c>
    </row>
    <row r="2327" spans="1:17" x14ac:dyDescent="0.25">
      <c r="A2327" t="s">
        <v>2260</v>
      </c>
      <c r="B2327" t="s">
        <v>17</v>
      </c>
      <c r="C2327" t="s">
        <v>18</v>
      </c>
      <c r="D2327" t="s">
        <v>19</v>
      </c>
      <c r="E2327" t="s">
        <v>30</v>
      </c>
      <c r="F2327" t="s">
        <v>31</v>
      </c>
      <c r="G2327" s="2">
        <v>62.65</v>
      </c>
      <c r="H2327" s="4">
        <v>4</v>
      </c>
      <c r="I2327" s="2">
        <v>12.530000000000001</v>
      </c>
      <c r="J2327" s="2">
        <v>263.13</v>
      </c>
      <c r="K2327" s="12">
        <v>43470</v>
      </c>
      <c r="L2327" s="5">
        <v>0.47569444444444442</v>
      </c>
      <c r="M2327" t="s">
        <v>28</v>
      </c>
      <c r="N2327" s="2">
        <v>250.6</v>
      </c>
      <c r="O2327" s="2">
        <v>12.53</v>
      </c>
      <c r="P2327" s="3">
        <v>4.2</v>
      </c>
      <c r="Q2327" s="4">
        <f>MONTH(Tabla1[[#This Row],[Fecha]])</f>
        <v>1</v>
      </c>
    </row>
    <row r="2328" spans="1:17" x14ac:dyDescent="0.25">
      <c r="A2328" t="s">
        <v>2261</v>
      </c>
      <c r="B2328" t="s">
        <v>17</v>
      </c>
      <c r="C2328" t="s">
        <v>18</v>
      </c>
      <c r="D2328" t="s">
        <v>19</v>
      </c>
      <c r="E2328" t="s">
        <v>30</v>
      </c>
      <c r="F2328" t="s">
        <v>43</v>
      </c>
      <c r="G2328" s="2">
        <v>83.77</v>
      </c>
      <c r="H2328" s="4">
        <v>2</v>
      </c>
      <c r="I2328" s="2">
        <v>8.3770000000000007</v>
      </c>
      <c r="J2328" s="2">
        <v>175.917</v>
      </c>
      <c r="K2328" s="12">
        <v>43480</v>
      </c>
      <c r="L2328" s="5">
        <v>0.45416666666666666</v>
      </c>
      <c r="M2328" t="s">
        <v>32</v>
      </c>
      <c r="N2328" s="2">
        <v>167.54</v>
      </c>
      <c r="O2328" s="2">
        <v>8.3770000000000007</v>
      </c>
      <c r="P2328" s="3">
        <v>7</v>
      </c>
      <c r="Q2328" s="4">
        <f>MONTH(Tabla1[[#This Row],[Fecha]])</f>
        <v>1</v>
      </c>
    </row>
    <row r="2329" spans="1:17" x14ac:dyDescent="0.25">
      <c r="A2329" t="s">
        <v>2262</v>
      </c>
      <c r="B2329" t="s">
        <v>41</v>
      </c>
      <c r="C2329" t="s">
        <v>42</v>
      </c>
      <c r="D2329" t="s">
        <v>26</v>
      </c>
      <c r="E2329" t="s">
        <v>30</v>
      </c>
      <c r="F2329" t="s">
        <v>35</v>
      </c>
      <c r="G2329" s="2">
        <v>97.74</v>
      </c>
      <c r="H2329" s="4">
        <v>4</v>
      </c>
      <c r="I2329" s="2">
        <v>19.548000000000002</v>
      </c>
      <c r="J2329" s="2">
        <v>410.50799999999998</v>
      </c>
      <c r="K2329" s="12">
        <v>43536</v>
      </c>
      <c r="L2329" s="5">
        <v>0.82847222222222217</v>
      </c>
      <c r="M2329" t="s">
        <v>22</v>
      </c>
      <c r="N2329" s="2">
        <v>390.96</v>
      </c>
      <c r="O2329" s="2">
        <v>19.547999999999998</v>
      </c>
      <c r="P2329" s="3">
        <v>6.4</v>
      </c>
      <c r="Q2329" s="4">
        <f>MONTH(Tabla1[[#This Row],[Fecha]])</f>
        <v>3</v>
      </c>
    </row>
    <row r="2330" spans="1:17" x14ac:dyDescent="0.25">
      <c r="A2330" t="s">
        <v>2263</v>
      </c>
      <c r="B2330" t="s">
        <v>24</v>
      </c>
      <c r="C2330" t="s">
        <v>25</v>
      </c>
      <c r="D2330" t="s">
        <v>26</v>
      </c>
      <c r="E2330" t="s">
        <v>30</v>
      </c>
      <c r="F2330" t="s">
        <v>43</v>
      </c>
      <c r="G2330" s="2">
        <v>40.520000000000003</v>
      </c>
      <c r="H2330" s="4">
        <v>5</v>
      </c>
      <c r="I2330" s="2">
        <v>10.130000000000003</v>
      </c>
      <c r="J2330" s="2">
        <v>212.73</v>
      </c>
      <c r="K2330" s="12">
        <v>43499</v>
      </c>
      <c r="L2330" s="5">
        <v>0.6381944444444444</v>
      </c>
      <c r="M2330" t="s">
        <v>28</v>
      </c>
      <c r="N2330" s="2">
        <v>202.6</v>
      </c>
      <c r="O2330" s="2">
        <v>10.130000000000001</v>
      </c>
      <c r="P2330" s="3">
        <v>4.5</v>
      </c>
      <c r="Q2330" s="4">
        <f>MONTH(Tabla1[[#This Row],[Fecha]])</f>
        <v>2</v>
      </c>
    </row>
    <row r="2331" spans="1:17" x14ac:dyDescent="0.25">
      <c r="A2331" t="s">
        <v>2264</v>
      </c>
      <c r="B2331" t="s">
        <v>24</v>
      </c>
      <c r="C2331" t="s">
        <v>25</v>
      </c>
      <c r="D2331" t="s">
        <v>19</v>
      </c>
      <c r="E2331" t="s">
        <v>20</v>
      </c>
      <c r="F2331" t="s">
        <v>35</v>
      </c>
      <c r="G2331" s="2">
        <v>15.49</v>
      </c>
      <c r="H2331" s="4">
        <v>2</v>
      </c>
      <c r="I2331" s="2">
        <v>1.5490000000000002</v>
      </c>
      <c r="J2331" s="2">
        <v>32.529000000000003</v>
      </c>
      <c r="K2331" s="12">
        <v>43481</v>
      </c>
      <c r="L2331" s="5">
        <v>0.63194444444444442</v>
      </c>
      <c r="M2331" t="s">
        <v>28</v>
      </c>
      <c r="N2331" s="2">
        <v>30.98</v>
      </c>
      <c r="O2331" s="2">
        <v>1.5489999999999999</v>
      </c>
      <c r="P2331" s="3">
        <v>6.3</v>
      </c>
      <c r="Q2331" s="4">
        <f>MONTH(Tabla1[[#This Row],[Fecha]])</f>
        <v>1</v>
      </c>
    </row>
    <row r="2332" spans="1:17" x14ac:dyDescent="0.25">
      <c r="A2332" t="s">
        <v>2265</v>
      </c>
      <c r="B2332" t="s">
        <v>17</v>
      </c>
      <c r="C2332" t="s">
        <v>18</v>
      </c>
      <c r="D2332" t="s">
        <v>19</v>
      </c>
      <c r="E2332" t="s">
        <v>30</v>
      </c>
      <c r="F2332" t="s">
        <v>31</v>
      </c>
      <c r="G2332" s="2">
        <v>25.91</v>
      </c>
      <c r="H2332" s="4">
        <v>6</v>
      </c>
      <c r="I2332" s="2">
        <v>7.7730000000000006</v>
      </c>
      <c r="J2332" s="2">
        <v>163.233</v>
      </c>
      <c r="K2332" s="12">
        <v>43501</v>
      </c>
      <c r="L2332" s="5">
        <v>0.42777777777777781</v>
      </c>
      <c r="M2332" t="s">
        <v>22</v>
      </c>
      <c r="N2332" s="2">
        <v>155.46</v>
      </c>
      <c r="O2332" s="2">
        <v>7.7729999999999997</v>
      </c>
      <c r="P2332" s="3">
        <v>8.6999999999999993</v>
      </c>
      <c r="Q2332" s="4">
        <f>MONTH(Tabla1[[#This Row],[Fecha]])</f>
        <v>2</v>
      </c>
    </row>
    <row r="2333" spans="1:17" x14ac:dyDescent="0.25">
      <c r="A2333" t="s">
        <v>2266</v>
      </c>
      <c r="B2333" t="s">
        <v>24</v>
      </c>
      <c r="C2333" t="s">
        <v>25</v>
      </c>
      <c r="D2333" t="s">
        <v>26</v>
      </c>
      <c r="E2333" t="s">
        <v>30</v>
      </c>
      <c r="F2333" t="s">
        <v>45</v>
      </c>
      <c r="G2333" s="2">
        <v>99.82</v>
      </c>
      <c r="H2333" s="4">
        <v>2</v>
      </c>
      <c r="I2333" s="2">
        <v>9.9819999999999993</v>
      </c>
      <c r="J2333" s="2">
        <v>209.62200000000001</v>
      </c>
      <c r="K2333" s="12">
        <v>43467</v>
      </c>
      <c r="L2333" s="5">
        <v>0.75624999999999998</v>
      </c>
      <c r="M2333" t="s">
        <v>32</v>
      </c>
      <c r="N2333" s="2">
        <v>199.64</v>
      </c>
      <c r="O2333" s="2">
        <v>9.9819999999999993</v>
      </c>
      <c r="P2333" s="3">
        <v>6.7</v>
      </c>
      <c r="Q2333" s="4">
        <f>MONTH(Tabla1[[#This Row],[Fecha]])</f>
        <v>1</v>
      </c>
    </row>
    <row r="2334" spans="1:17" x14ac:dyDescent="0.25">
      <c r="A2334" t="s">
        <v>2267</v>
      </c>
      <c r="B2334" t="s">
        <v>17</v>
      </c>
      <c r="C2334" t="s">
        <v>18</v>
      </c>
      <c r="D2334" t="s">
        <v>19</v>
      </c>
      <c r="E2334" t="s">
        <v>20</v>
      </c>
      <c r="F2334" t="s">
        <v>31</v>
      </c>
      <c r="G2334" s="2">
        <v>21.54</v>
      </c>
      <c r="H2334" s="4">
        <v>9</v>
      </c>
      <c r="I2334" s="2">
        <v>9.6929999999999996</v>
      </c>
      <c r="J2334" s="2">
        <v>203.553</v>
      </c>
      <c r="K2334" s="12">
        <v>43472</v>
      </c>
      <c r="L2334" s="5">
        <v>0.48888888888888887</v>
      </c>
      <c r="M2334" t="s">
        <v>32</v>
      </c>
      <c r="N2334" s="2">
        <v>193.86</v>
      </c>
      <c r="O2334" s="2">
        <v>9.6929999999999996</v>
      </c>
      <c r="P2334" s="3">
        <v>8.8000000000000007</v>
      </c>
      <c r="Q2334" s="4">
        <f>MONTH(Tabla1[[#This Row],[Fecha]])</f>
        <v>1</v>
      </c>
    </row>
    <row r="2335" spans="1:17" x14ac:dyDescent="0.25">
      <c r="A2335" t="s">
        <v>2268</v>
      </c>
      <c r="B2335" t="s">
        <v>41</v>
      </c>
      <c r="C2335" t="s">
        <v>42</v>
      </c>
      <c r="D2335" t="s">
        <v>19</v>
      </c>
      <c r="E2335" t="s">
        <v>20</v>
      </c>
      <c r="F2335" t="s">
        <v>35</v>
      </c>
      <c r="G2335" s="2">
        <v>20.18</v>
      </c>
      <c r="H2335" s="4">
        <v>4</v>
      </c>
      <c r="I2335" s="2">
        <v>4.0360000000000005</v>
      </c>
      <c r="J2335" s="2">
        <v>84.756</v>
      </c>
      <c r="K2335" s="12">
        <v>43509</v>
      </c>
      <c r="L2335" s="5">
        <v>0.50972222222222219</v>
      </c>
      <c r="M2335" t="s">
        <v>32</v>
      </c>
      <c r="N2335" s="2">
        <v>80.72</v>
      </c>
      <c r="O2335" s="2">
        <v>4.0359999999999996</v>
      </c>
      <c r="P2335" s="3">
        <v>5</v>
      </c>
      <c r="Q2335" s="4">
        <f>MONTH(Tabla1[[#This Row],[Fecha]])</f>
        <v>2</v>
      </c>
    </row>
    <row r="2336" spans="1:17" x14ac:dyDescent="0.25">
      <c r="A2336" t="s">
        <v>1504</v>
      </c>
      <c r="B2336" t="s">
        <v>24</v>
      </c>
      <c r="C2336" t="s">
        <v>25</v>
      </c>
      <c r="D2336" t="s">
        <v>19</v>
      </c>
      <c r="E2336" t="s">
        <v>20</v>
      </c>
      <c r="F2336" t="s">
        <v>21</v>
      </c>
      <c r="G2336" s="2">
        <v>29.67</v>
      </c>
      <c r="H2336" s="4">
        <v>7</v>
      </c>
      <c r="I2336" s="2">
        <v>10.384500000000001</v>
      </c>
      <c r="J2336" s="2">
        <v>218.0745</v>
      </c>
      <c r="K2336" s="12">
        <v>43535</v>
      </c>
      <c r="L2336" s="5">
        <v>0.79027777777777775</v>
      </c>
      <c r="M2336" t="s">
        <v>32</v>
      </c>
      <c r="N2336" s="2">
        <v>207.69</v>
      </c>
      <c r="O2336" s="2">
        <v>10.384499999999999</v>
      </c>
      <c r="P2336" s="3">
        <v>8.1</v>
      </c>
      <c r="Q2336" s="4">
        <f>MONTH(Tabla1[[#This Row],[Fecha]])</f>
        <v>3</v>
      </c>
    </row>
    <row r="2337" spans="1:17" x14ac:dyDescent="0.25">
      <c r="A2337" t="s">
        <v>2269</v>
      </c>
      <c r="B2337" t="s">
        <v>41</v>
      </c>
      <c r="C2337" t="s">
        <v>42</v>
      </c>
      <c r="D2337" t="s">
        <v>26</v>
      </c>
      <c r="E2337" t="s">
        <v>30</v>
      </c>
      <c r="F2337" t="s">
        <v>43</v>
      </c>
      <c r="G2337" s="2">
        <v>72.39</v>
      </c>
      <c r="H2337" s="4">
        <v>2</v>
      </c>
      <c r="I2337" s="2">
        <v>7.2390000000000008</v>
      </c>
      <c r="J2337" s="2">
        <v>152.01900000000001</v>
      </c>
      <c r="K2337" s="12">
        <v>43478</v>
      </c>
      <c r="L2337" s="5">
        <v>0.82986111111111116</v>
      </c>
      <c r="M2337" t="s">
        <v>32</v>
      </c>
      <c r="N2337" s="2">
        <v>144.78</v>
      </c>
      <c r="O2337" s="2">
        <v>7.2389999999999999</v>
      </c>
      <c r="P2337" s="3">
        <v>8.1</v>
      </c>
      <c r="Q2337" s="4">
        <f>MONTH(Tabla1[[#This Row],[Fecha]])</f>
        <v>1</v>
      </c>
    </row>
    <row r="2338" spans="1:17" x14ac:dyDescent="0.25">
      <c r="A2338" t="s">
        <v>2270</v>
      </c>
      <c r="B2338" t="s">
        <v>24</v>
      </c>
      <c r="C2338" t="s">
        <v>25</v>
      </c>
      <c r="D2338" t="s">
        <v>26</v>
      </c>
      <c r="E2338" t="s">
        <v>30</v>
      </c>
      <c r="F2338" t="s">
        <v>21</v>
      </c>
      <c r="G2338" s="2">
        <v>64.08</v>
      </c>
      <c r="H2338" s="4">
        <v>7</v>
      </c>
      <c r="I2338" s="2">
        <v>22.428000000000001</v>
      </c>
      <c r="J2338" s="2">
        <v>470.988</v>
      </c>
      <c r="K2338" s="12">
        <v>43485</v>
      </c>
      <c r="L2338" s="5">
        <v>0.51874999999999993</v>
      </c>
      <c r="M2338" t="s">
        <v>22</v>
      </c>
      <c r="N2338" s="2">
        <v>448.56</v>
      </c>
      <c r="O2338" s="2">
        <v>22.428000000000001</v>
      </c>
      <c r="P2338" s="3">
        <v>7.6</v>
      </c>
      <c r="Q2338" s="4">
        <f>MONTH(Tabla1[[#This Row],[Fecha]])</f>
        <v>1</v>
      </c>
    </row>
    <row r="2339" spans="1:17" x14ac:dyDescent="0.25">
      <c r="A2339" t="s">
        <v>2271</v>
      </c>
      <c r="B2339" t="s">
        <v>24</v>
      </c>
      <c r="C2339" t="s">
        <v>25</v>
      </c>
      <c r="D2339" t="s">
        <v>26</v>
      </c>
      <c r="E2339" t="s">
        <v>30</v>
      </c>
      <c r="F2339" t="s">
        <v>21</v>
      </c>
      <c r="G2339" s="2">
        <v>70.209999999999994</v>
      </c>
      <c r="H2339" s="4">
        <v>6</v>
      </c>
      <c r="I2339" s="2">
        <v>21.063000000000002</v>
      </c>
      <c r="J2339" s="2">
        <v>442.32299999999998</v>
      </c>
      <c r="K2339" s="12">
        <v>43554</v>
      </c>
      <c r="L2339" s="5">
        <v>0.62361111111111112</v>
      </c>
      <c r="M2339" t="s">
        <v>28</v>
      </c>
      <c r="N2339" s="2">
        <v>421.26</v>
      </c>
      <c r="O2339" s="2">
        <v>21.062999999999999</v>
      </c>
      <c r="P2339" s="3">
        <v>7.4</v>
      </c>
      <c r="Q2339" s="4">
        <f>MONTH(Tabla1[[#This Row],[Fecha]])</f>
        <v>3</v>
      </c>
    </row>
    <row r="2340" spans="1:17" x14ac:dyDescent="0.25">
      <c r="A2340" t="s">
        <v>1939</v>
      </c>
      <c r="B2340" t="s">
        <v>17</v>
      </c>
      <c r="C2340" t="s">
        <v>18</v>
      </c>
      <c r="D2340" t="s">
        <v>19</v>
      </c>
      <c r="E2340" t="s">
        <v>30</v>
      </c>
      <c r="F2340" t="s">
        <v>43</v>
      </c>
      <c r="G2340" s="2">
        <v>92.29</v>
      </c>
      <c r="H2340" s="4">
        <v>5</v>
      </c>
      <c r="I2340" s="2">
        <v>23.072500000000005</v>
      </c>
      <c r="J2340" s="2">
        <v>484.52249999999998</v>
      </c>
      <c r="K2340" s="12">
        <v>43516</v>
      </c>
      <c r="L2340" s="5">
        <v>0.66319444444444442</v>
      </c>
      <c r="M2340" t="s">
        <v>32</v>
      </c>
      <c r="N2340" s="2">
        <v>461.45</v>
      </c>
      <c r="O2340" s="2">
        <v>23.072500000000002</v>
      </c>
      <c r="P2340" s="3">
        <v>9</v>
      </c>
      <c r="Q2340" s="4">
        <f>MONTH(Tabla1[[#This Row],[Fecha]])</f>
        <v>2</v>
      </c>
    </row>
    <row r="2341" spans="1:17" x14ac:dyDescent="0.25">
      <c r="A2341" t="s">
        <v>2272</v>
      </c>
      <c r="B2341" t="s">
        <v>41</v>
      </c>
      <c r="C2341" t="s">
        <v>42</v>
      </c>
      <c r="D2341" t="s">
        <v>19</v>
      </c>
      <c r="E2341" t="s">
        <v>20</v>
      </c>
      <c r="F2341" t="s">
        <v>35</v>
      </c>
      <c r="G2341" s="2">
        <v>98.13</v>
      </c>
      <c r="H2341" s="4">
        <v>1</v>
      </c>
      <c r="I2341" s="2">
        <v>4.9065000000000003</v>
      </c>
      <c r="J2341" s="2">
        <v>103.0365</v>
      </c>
      <c r="K2341" s="12">
        <v>43486</v>
      </c>
      <c r="L2341" s="5">
        <v>0.73333333333333339</v>
      </c>
      <c r="M2341" t="s">
        <v>28</v>
      </c>
      <c r="N2341" s="2">
        <v>98.13</v>
      </c>
      <c r="O2341" s="2">
        <v>4.9065000000000003</v>
      </c>
      <c r="P2341" s="3">
        <v>8.9</v>
      </c>
      <c r="Q2341" s="4">
        <f>MONTH(Tabla1[[#This Row],[Fecha]])</f>
        <v>1</v>
      </c>
    </row>
    <row r="2342" spans="1:17" x14ac:dyDescent="0.25">
      <c r="A2342" t="s">
        <v>2213</v>
      </c>
      <c r="B2342" t="s">
        <v>17</v>
      </c>
      <c r="C2342" t="s">
        <v>18</v>
      </c>
      <c r="D2342" t="s">
        <v>26</v>
      </c>
      <c r="E2342" t="s">
        <v>20</v>
      </c>
      <c r="F2342" t="s">
        <v>31</v>
      </c>
      <c r="G2342" s="2">
        <v>93.69</v>
      </c>
      <c r="H2342" s="4">
        <v>7</v>
      </c>
      <c r="I2342" s="2">
        <v>32.791499999999999</v>
      </c>
      <c r="J2342" s="2">
        <v>688.62149999999997</v>
      </c>
      <c r="K2342" s="12">
        <v>43534</v>
      </c>
      <c r="L2342" s="5">
        <v>0.78055555555555556</v>
      </c>
      <c r="M2342" t="s">
        <v>32</v>
      </c>
      <c r="N2342" s="2">
        <v>655.83</v>
      </c>
      <c r="O2342" s="2">
        <v>32.791499999999999</v>
      </c>
      <c r="P2342" s="3">
        <v>4.5</v>
      </c>
      <c r="Q2342" s="4">
        <f>MONTH(Tabla1[[#This Row],[Fecha]])</f>
        <v>3</v>
      </c>
    </row>
    <row r="2343" spans="1:17" x14ac:dyDescent="0.25">
      <c r="A2343" t="s">
        <v>2273</v>
      </c>
      <c r="B2343" t="s">
        <v>17</v>
      </c>
      <c r="C2343" t="s">
        <v>18</v>
      </c>
      <c r="D2343" t="s">
        <v>26</v>
      </c>
      <c r="E2343" t="s">
        <v>20</v>
      </c>
      <c r="F2343" t="s">
        <v>35</v>
      </c>
      <c r="G2343" s="2">
        <v>89.48</v>
      </c>
      <c r="H2343" s="4">
        <v>5</v>
      </c>
      <c r="I2343" s="2">
        <v>22.370000000000005</v>
      </c>
      <c r="J2343" s="2">
        <v>469.77</v>
      </c>
      <c r="K2343" s="12">
        <v>43554</v>
      </c>
      <c r="L2343" s="5">
        <v>0.4291666666666667</v>
      </c>
      <c r="M2343" t="s">
        <v>28</v>
      </c>
      <c r="N2343" s="2">
        <v>447.4</v>
      </c>
      <c r="O2343" s="2">
        <v>22.37</v>
      </c>
      <c r="P2343" s="3">
        <v>7.4</v>
      </c>
      <c r="Q2343" s="4">
        <f>MONTH(Tabla1[[#This Row],[Fecha]])</f>
        <v>3</v>
      </c>
    </row>
    <row r="2344" spans="1:17" x14ac:dyDescent="0.25">
      <c r="A2344" t="s">
        <v>2274</v>
      </c>
      <c r="B2344" t="s">
        <v>24</v>
      </c>
      <c r="C2344" t="s">
        <v>25</v>
      </c>
      <c r="D2344" t="s">
        <v>19</v>
      </c>
      <c r="E2344" t="s">
        <v>20</v>
      </c>
      <c r="F2344" t="s">
        <v>31</v>
      </c>
      <c r="G2344" s="2">
        <v>88.61</v>
      </c>
      <c r="H2344" s="4">
        <v>1</v>
      </c>
      <c r="I2344" s="2">
        <v>4.4305000000000003</v>
      </c>
      <c r="J2344" s="2">
        <v>93.040499999999994</v>
      </c>
      <c r="K2344" s="12">
        <v>43484</v>
      </c>
      <c r="L2344" s="5">
        <v>0.43124999999999997</v>
      </c>
      <c r="M2344" t="s">
        <v>28</v>
      </c>
      <c r="N2344" s="2">
        <v>88.61</v>
      </c>
      <c r="O2344" s="2">
        <v>4.4305000000000003</v>
      </c>
      <c r="P2344" s="3">
        <v>7.7</v>
      </c>
      <c r="Q2344" s="4">
        <f>MONTH(Tabla1[[#This Row],[Fecha]])</f>
        <v>1</v>
      </c>
    </row>
    <row r="2345" spans="1:17" x14ac:dyDescent="0.25">
      <c r="A2345" t="s">
        <v>2275</v>
      </c>
      <c r="B2345" t="s">
        <v>24</v>
      </c>
      <c r="C2345" t="s">
        <v>25</v>
      </c>
      <c r="D2345" t="s">
        <v>19</v>
      </c>
      <c r="E2345" t="s">
        <v>30</v>
      </c>
      <c r="F2345" t="s">
        <v>35</v>
      </c>
      <c r="G2345" s="2">
        <v>48.91</v>
      </c>
      <c r="H2345" s="4">
        <v>5</v>
      </c>
      <c r="I2345" s="2">
        <v>12.227499999999999</v>
      </c>
      <c r="J2345" s="2">
        <v>256.77749999999997</v>
      </c>
      <c r="K2345" s="12">
        <v>43533</v>
      </c>
      <c r="L2345" s="5">
        <v>0.4284722222222222</v>
      </c>
      <c r="M2345" t="s">
        <v>28</v>
      </c>
      <c r="N2345" s="2">
        <v>244.55</v>
      </c>
      <c r="O2345" s="2">
        <v>12.227499999999999</v>
      </c>
      <c r="P2345" s="3">
        <v>6.6</v>
      </c>
      <c r="Q2345" s="4">
        <f>MONTH(Tabla1[[#This Row],[Fecha]])</f>
        <v>3</v>
      </c>
    </row>
    <row r="2346" spans="1:17" x14ac:dyDescent="0.25">
      <c r="A2346" t="s">
        <v>2276</v>
      </c>
      <c r="B2346" t="s">
        <v>41</v>
      </c>
      <c r="C2346" t="s">
        <v>42</v>
      </c>
      <c r="D2346" t="s">
        <v>26</v>
      </c>
      <c r="E2346" t="s">
        <v>30</v>
      </c>
      <c r="F2346" t="s">
        <v>21</v>
      </c>
      <c r="G2346" s="2">
        <v>92.78</v>
      </c>
      <c r="H2346" s="4">
        <v>1</v>
      </c>
      <c r="I2346" s="2">
        <v>4.6390000000000002</v>
      </c>
      <c r="J2346" s="2">
        <v>97.418999999999997</v>
      </c>
      <c r="K2346" s="12">
        <v>43539</v>
      </c>
      <c r="L2346" s="5">
        <v>0.4513888888888889</v>
      </c>
      <c r="M2346" t="s">
        <v>32</v>
      </c>
      <c r="N2346" s="2">
        <v>92.78</v>
      </c>
      <c r="O2346" s="2">
        <v>4.6390000000000002</v>
      </c>
      <c r="P2346" s="3">
        <v>9.8000000000000007</v>
      </c>
      <c r="Q2346" s="4">
        <f>MONTH(Tabla1[[#This Row],[Fecha]])</f>
        <v>3</v>
      </c>
    </row>
    <row r="2347" spans="1:17" x14ac:dyDescent="0.25">
      <c r="A2347" t="s">
        <v>2277</v>
      </c>
      <c r="B2347" t="s">
        <v>17</v>
      </c>
      <c r="C2347" t="s">
        <v>18</v>
      </c>
      <c r="D2347" t="s">
        <v>26</v>
      </c>
      <c r="E2347" t="s">
        <v>30</v>
      </c>
      <c r="F2347" t="s">
        <v>43</v>
      </c>
      <c r="G2347" s="2">
        <v>66.52</v>
      </c>
      <c r="H2347" s="4">
        <v>4</v>
      </c>
      <c r="I2347" s="2">
        <v>13.304</v>
      </c>
      <c r="J2347" s="2">
        <v>279.38400000000001</v>
      </c>
      <c r="K2347" s="12">
        <v>43526</v>
      </c>
      <c r="L2347" s="5">
        <v>0.7597222222222223</v>
      </c>
      <c r="M2347" t="s">
        <v>22</v>
      </c>
      <c r="N2347" s="2">
        <v>266.08</v>
      </c>
      <c r="O2347" s="2">
        <v>13.304</v>
      </c>
      <c r="P2347" s="3">
        <v>6.9</v>
      </c>
      <c r="Q2347" s="4">
        <f>MONTH(Tabla1[[#This Row],[Fecha]])</f>
        <v>3</v>
      </c>
    </row>
    <row r="2348" spans="1:17" x14ac:dyDescent="0.25">
      <c r="A2348" t="s">
        <v>2278</v>
      </c>
      <c r="B2348" t="s">
        <v>24</v>
      </c>
      <c r="C2348" t="s">
        <v>25</v>
      </c>
      <c r="D2348" t="s">
        <v>26</v>
      </c>
      <c r="E2348" t="s">
        <v>20</v>
      </c>
      <c r="F2348" t="s">
        <v>35</v>
      </c>
      <c r="G2348" s="2">
        <v>98.8</v>
      </c>
      <c r="H2348" s="4">
        <v>2</v>
      </c>
      <c r="I2348" s="2">
        <v>9.8800000000000008</v>
      </c>
      <c r="J2348" s="2">
        <v>207.48</v>
      </c>
      <c r="K2348" s="12">
        <v>43517</v>
      </c>
      <c r="L2348" s="5">
        <v>0.48541666666666666</v>
      </c>
      <c r="M2348" t="s">
        <v>28</v>
      </c>
      <c r="N2348" s="2">
        <v>197.6</v>
      </c>
      <c r="O2348" s="2">
        <v>9.8800000000000008</v>
      </c>
      <c r="P2348" s="3">
        <v>7.7</v>
      </c>
      <c r="Q2348" s="4">
        <f>MONTH(Tabla1[[#This Row],[Fecha]])</f>
        <v>2</v>
      </c>
    </row>
    <row r="2349" spans="1:17" x14ac:dyDescent="0.25">
      <c r="A2349" t="s">
        <v>2279</v>
      </c>
      <c r="B2349" t="s">
        <v>24</v>
      </c>
      <c r="C2349" t="s">
        <v>25</v>
      </c>
      <c r="D2349" t="s">
        <v>26</v>
      </c>
      <c r="E2349" t="s">
        <v>20</v>
      </c>
      <c r="F2349" t="s">
        <v>45</v>
      </c>
      <c r="G2349" s="2">
        <v>45.44</v>
      </c>
      <c r="H2349" s="4">
        <v>7</v>
      </c>
      <c r="I2349" s="2">
        <v>15.904</v>
      </c>
      <c r="J2349" s="2">
        <v>333.98399999999998</v>
      </c>
      <c r="K2349" s="12">
        <v>43488</v>
      </c>
      <c r="L2349" s="5">
        <v>0.46875</v>
      </c>
      <c r="M2349" t="s">
        <v>28</v>
      </c>
      <c r="N2349" s="2">
        <v>318.08</v>
      </c>
      <c r="O2349" s="2">
        <v>15.904</v>
      </c>
      <c r="P2349" s="3">
        <v>9.1999999999999993</v>
      </c>
      <c r="Q2349" s="4">
        <f>MONTH(Tabla1[[#This Row],[Fecha]])</f>
        <v>1</v>
      </c>
    </row>
    <row r="2350" spans="1:17" x14ac:dyDescent="0.25">
      <c r="A2350" t="s">
        <v>2280</v>
      </c>
      <c r="B2350" t="s">
        <v>41</v>
      </c>
      <c r="C2350" t="s">
        <v>42</v>
      </c>
      <c r="D2350" t="s">
        <v>26</v>
      </c>
      <c r="E2350" t="s">
        <v>20</v>
      </c>
      <c r="F2350" t="s">
        <v>43</v>
      </c>
      <c r="G2350" s="2">
        <v>48.51</v>
      </c>
      <c r="H2350" s="4">
        <v>7</v>
      </c>
      <c r="I2350" s="2">
        <v>16.9785</v>
      </c>
      <c r="J2350" s="2">
        <v>356.54849999999999</v>
      </c>
      <c r="K2350" s="12">
        <v>43490</v>
      </c>
      <c r="L2350" s="5">
        <v>0.5625</v>
      </c>
      <c r="M2350" t="s">
        <v>32</v>
      </c>
      <c r="N2350" s="2">
        <v>339.57</v>
      </c>
      <c r="O2350" s="2">
        <v>16.9785</v>
      </c>
      <c r="P2350" s="3">
        <v>5.2</v>
      </c>
      <c r="Q2350" s="4">
        <f>MONTH(Tabla1[[#This Row],[Fecha]])</f>
        <v>1</v>
      </c>
    </row>
    <row r="2351" spans="1:17" x14ac:dyDescent="0.25">
      <c r="A2351" t="s">
        <v>2281</v>
      </c>
      <c r="B2351" t="s">
        <v>41</v>
      </c>
      <c r="C2351" t="s">
        <v>42</v>
      </c>
      <c r="D2351" t="s">
        <v>26</v>
      </c>
      <c r="E2351" t="s">
        <v>30</v>
      </c>
      <c r="F2351" t="s">
        <v>43</v>
      </c>
      <c r="G2351" s="2">
        <v>72.39</v>
      </c>
      <c r="H2351" s="4">
        <v>2</v>
      </c>
      <c r="I2351" s="2">
        <v>7.2390000000000008</v>
      </c>
      <c r="J2351" s="2">
        <v>152.01900000000001</v>
      </c>
      <c r="K2351" s="12">
        <v>43478</v>
      </c>
      <c r="L2351" s="5">
        <v>0.82986111111111116</v>
      </c>
      <c r="M2351" t="s">
        <v>32</v>
      </c>
      <c r="N2351" s="2">
        <v>144.78</v>
      </c>
      <c r="O2351" s="2">
        <v>7.2389999999999999</v>
      </c>
      <c r="P2351" s="3">
        <v>8.1</v>
      </c>
      <c r="Q2351" s="4">
        <f>MONTH(Tabla1[[#This Row],[Fecha]])</f>
        <v>1</v>
      </c>
    </row>
    <row r="2352" spans="1:17" x14ac:dyDescent="0.25">
      <c r="A2352" t="s">
        <v>2282</v>
      </c>
      <c r="B2352" t="s">
        <v>17</v>
      </c>
      <c r="C2352" t="s">
        <v>18</v>
      </c>
      <c r="D2352" t="s">
        <v>26</v>
      </c>
      <c r="E2352" t="s">
        <v>20</v>
      </c>
      <c r="F2352" t="s">
        <v>27</v>
      </c>
      <c r="G2352" s="2">
        <v>46.61</v>
      </c>
      <c r="H2352" s="4">
        <v>2</v>
      </c>
      <c r="I2352" s="2">
        <v>4.6610000000000005</v>
      </c>
      <c r="J2352" s="2">
        <v>97.881</v>
      </c>
      <c r="K2352" s="12">
        <v>43522</v>
      </c>
      <c r="L2352" s="5">
        <v>0.51944444444444449</v>
      </c>
      <c r="M2352" t="s">
        <v>32</v>
      </c>
      <c r="N2352" s="2">
        <v>93.22</v>
      </c>
      <c r="O2352" s="2">
        <v>4.6609999999999996</v>
      </c>
      <c r="P2352" s="3">
        <v>6.6</v>
      </c>
      <c r="Q2352" s="4">
        <f>MONTH(Tabla1[[#This Row],[Fecha]])</f>
        <v>2</v>
      </c>
    </row>
    <row r="2353" spans="1:17" x14ac:dyDescent="0.25">
      <c r="A2353" t="s">
        <v>2283</v>
      </c>
      <c r="B2353" t="s">
        <v>24</v>
      </c>
      <c r="C2353" t="s">
        <v>25</v>
      </c>
      <c r="D2353" t="s">
        <v>19</v>
      </c>
      <c r="E2353" t="s">
        <v>20</v>
      </c>
      <c r="F2353" t="s">
        <v>45</v>
      </c>
      <c r="G2353" s="2">
        <v>10.18</v>
      </c>
      <c r="H2353" s="4">
        <v>8</v>
      </c>
      <c r="I2353" s="2">
        <v>4.0720000000000001</v>
      </c>
      <c r="J2353" s="2">
        <v>85.512</v>
      </c>
      <c r="K2353" s="12">
        <v>43554</v>
      </c>
      <c r="L2353" s="5">
        <v>0.53541666666666665</v>
      </c>
      <c r="M2353" t="s">
        <v>32</v>
      </c>
      <c r="N2353" s="2">
        <v>81.44</v>
      </c>
      <c r="O2353" s="2">
        <v>4.0720000000000001</v>
      </c>
      <c r="P2353" s="3">
        <v>9.5</v>
      </c>
      <c r="Q2353" s="4">
        <f>MONTH(Tabla1[[#This Row],[Fecha]])</f>
        <v>3</v>
      </c>
    </row>
    <row r="2354" spans="1:17" x14ac:dyDescent="0.25">
      <c r="A2354" t="s">
        <v>2284</v>
      </c>
      <c r="B2354" t="s">
        <v>41</v>
      </c>
      <c r="C2354" t="s">
        <v>42</v>
      </c>
      <c r="D2354" t="s">
        <v>26</v>
      </c>
      <c r="E2354" t="s">
        <v>30</v>
      </c>
      <c r="F2354" t="s">
        <v>27</v>
      </c>
      <c r="G2354" s="2">
        <v>79.39</v>
      </c>
      <c r="H2354" s="4">
        <v>10</v>
      </c>
      <c r="I2354" s="2">
        <v>39.695</v>
      </c>
      <c r="J2354" s="2">
        <v>833.59500000000003</v>
      </c>
      <c r="K2354" s="12">
        <v>43503</v>
      </c>
      <c r="L2354" s="5">
        <v>0.85</v>
      </c>
      <c r="M2354" t="s">
        <v>28</v>
      </c>
      <c r="N2354" s="2">
        <v>793.9</v>
      </c>
      <c r="O2354" s="2">
        <v>39.695</v>
      </c>
      <c r="P2354" s="3">
        <v>6.2</v>
      </c>
      <c r="Q2354" s="4">
        <f>MONTH(Tabla1[[#This Row],[Fecha]])</f>
        <v>2</v>
      </c>
    </row>
    <row r="2355" spans="1:17" x14ac:dyDescent="0.25">
      <c r="A2355" t="s">
        <v>2285</v>
      </c>
      <c r="B2355" t="s">
        <v>17</v>
      </c>
      <c r="C2355" t="s">
        <v>18</v>
      </c>
      <c r="D2355" t="s">
        <v>26</v>
      </c>
      <c r="E2355" t="s">
        <v>30</v>
      </c>
      <c r="F2355" t="s">
        <v>45</v>
      </c>
      <c r="G2355" s="2">
        <v>21.32</v>
      </c>
      <c r="H2355" s="4">
        <v>1</v>
      </c>
      <c r="I2355" s="2">
        <v>1.0660000000000001</v>
      </c>
      <c r="J2355" s="2">
        <v>22.385999999999999</v>
      </c>
      <c r="K2355" s="12">
        <v>43491</v>
      </c>
      <c r="L2355" s="5">
        <v>0.52986111111111112</v>
      </c>
      <c r="M2355" t="s">
        <v>28</v>
      </c>
      <c r="N2355" s="2">
        <v>21.32</v>
      </c>
      <c r="O2355" s="2">
        <v>1.0660000000000001</v>
      </c>
      <c r="P2355" s="3">
        <v>5.9</v>
      </c>
      <c r="Q2355" s="4">
        <f>MONTH(Tabla1[[#This Row],[Fecha]])</f>
        <v>1</v>
      </c>
    </row>
    <row r="2356" spans="1:17" x14ac:dyDescent="0.25">
      <c r="A2356" t="s">
        <v>2286</v>
      </c>
      <c r="B2356" t="s">
        <v>41</v>
      </c>
      <c r="C2356" t="s">
        <v>42</v>
      </c>
      <c r="D2356" t="s">
        <v>19</v>
      </c>
      <c r="E2356" t="s">
        <v>30</v>
      </c>
      <c r="F2356" t="s">
        <v>21</v>
      </c>
      <c r="G2356" s="2">
        <v>64.36</v>
      </c>
      <c r="H2356" s="4">
        <v>9</v>
      </c>
      <c r="I2356" s="2">
        <v>28.962000000000003</v>
      </c>
      <c r="J2356" s="2">
        <v>608.202</v>
      </c>
      <c r="K2356" s="12">
        <v>43536</v>
      </c>
      <c r="L2356" s="5">
        <v>0.50624999999999998</v>
      </c>
      <c r="M2356" t="s">
        <v>32</v>
      </c>
      <c r="N2356" s="2">
        <v>579.24</v>
      </c>
      <c r="O2356" s="2">
        <v>28.962</v>
      </c>
      <c r="P2356" s="3">
        <v>8.6</v>
      </c>
      <c r="Q2356" s="4">
        <f>MONTH(Tabla1[[#This Row],[Fecha]])</f>
        <v>3</v>
      </c>
    </row>
    <row r="2357" spans="1:17" x14ac:dyDescent="0.25">
      <c r="A2357" t="s">
        <v>2287</v>
      </c>
      <c r="B2357" t="s">
        <v>24</v>
      </c>
      <c r="C2357" t="s">
        <v>25</v>
      </c>
      <c r="D2357" t="s">
        <v>26</v>
      </c>
      <c r="E2357" t="s">
        <v>20</v>
      </c>
      <c r="F2357" t="s">
        <v>35</v>
      </c>
      <c r="G2357" s="2">
        <v>73.95</v>
      </c>
      <c r="H2357" s="4">
        <v>4</v>
      </c>
      <c r="I2357" s="2">
        <v>14.790000000000001</v>
      </c>
      <c r="J2357" s="2">
        <v>310.58999999999997</v>
      </c>
      <c r="K2357" s="12">
        <v>43499</v>
      </c>
      <c r="L2357" s="5">
        <v>0.41805555555555557</v>
      </c>
      <c r="M2357" t="s">
        <v>28</v>
      </c>
      <c r="N2357" s="2">
        <v>295.8</v>
      </c>
      <c r="O2357" s="2">
        <v>14.79</v>
      </c>
      <c r="P2357" s="3">
        <v>6.1</v>
      </c>
      <c r="Q2357" s="4">
        <f>MONTH(Tabla1[[#This Row],[Fecha]])</f>
        <v>2</v>
      </c>
    </row>
    <row r="2358" spans="1:17" x14ac:dyDescent="0.25">
      <c r="A2358" t="s">
        <v>2288</v>
      </c>
      <c r="B2358" t="s">
        <v>17</v>
      </c>
      <c r="C2358" t="s">
        <v>18</v>
      </c>
      <c r="D2358" t="s">
        <v>26</v>
      </c>
      <c r="E2358" t="s">
        <v>30</v>
      </c>
      <c r="F2358" t="s">
        <v>35</v>
      </c>
      <c r="G2358" s="2">
        <v>62.13</v>
      </c>
      <c r="H2358" s="4">
        <v>6</v>
      </c>
      <c r="I2358" s="2">
        <v>18.639000000000003</v>
      </c>
      <c r="J2358" s="2">
        <v>391.41899999999998</v>
      </c>
      <c r="K2358" s="12">
        <v>43546</v>
      </c>
      <c r="L2358" s="5">
        <v>0.84652777777777777</v>
      </c>
      <c r="M2358" t="s">
        <v>28</v>
      </c>
      <c r="N2358" s="2">
        <v>372.78</v>
      </c>
      <c r="O2358" s="2">
        <v>18.638999999999999</v>
      </c>
      <c r="P2358" s="3">
        <v>7.4</v>
      </c>
      <c r="Q2358" s="4">
        <f>MONTH(Tabla1[[#This Row],[Fecha]])</f>
        <v>3</v>
      </c>
    </row>
    <row r="2359" spans="1:17" x14ac:dyDescent="0.25">
      <c r="A2359" t="s">
        <v>1934</v>
      </c>
      <c r="B2359" t="s">
        <v>17</v>
      </c>
      <c r="C2359" t="s">
        <v>18</v>
      </c>
      <c r="D2359" t="s">
        <v>26</v>
      </c>
      <c r="E2359" t="s">
        <v>30</v>
      </c>
      <c r="F2359" t="s">
        <v>21</v>
      </c>
      <c r="G2359" s="2">
        <v>51.71</v>
      </c>
      <c r="H2359" s="4">
        <v>4</v>
      </c>
      <c r="I2359" s="2">
        <v>10.342000000000001</v>
      </c>
      <c r="J2359" s="2">
        <v>217.18199999999999</v>
      </c>
      <c r="K2359" s="12">
        <v>43533</v>
      </c>
      <c r="L2359" s="5">
        <v>0.57847222222222217</v>
      </c>
      <c r="M2359" t="s">
        <v>32</v>
      </c>
      <c r="N2359" s="2">
        <v>206.84</v>
      </c>
      <c r="O2359" s="2">
        <v>10.342000000000001</v>
      </c>
      <c r="P2359" s="3">
        <v>9.8000000000000007</v>
      </c>
      <c r="Q2359" s="4">
        <f>MONTH(Tabla1[[#This Row],[Fecha]])</f>
        <v>3</v>
      </c>
    </row>
    <row r="2360" spans="1:17" x14ac:dyDescent="0.25">
      <c r="A2360" t="s">
        <v>2289</v>
      </c>
      <c r="B2360" t="s">
        <v>41</v>
      </c>
      <c r="C2360" t="s">
        <v>42</v>
      </c>
      <c r="D2360" t="s">
        <v>19</v>
      </c>
      <c r="E2360" t="s">
        <v>20</v>
      </c>
      <c r="F2360" t="s">
        <v>43</v>
      </c>
      <c r="G2360" s="2">
        <v>73.05</v>
      </c>
      <c r="H2360" s="4">
        <v>10</v>
      </c>
      <c r="I2360" s="2">
        <v>36.524999999999999</v>
      </c>
      <c r="J2360" s="2">
        <v>767.02499999999998</v>
      </c>
      <c r="K2360" s="12">
        <v>43527</v>
      </c>
      <c r="L2360" s="5">
        <v>0.51736111111111105</v>
      </c>
      <c r="M2360" t="s">
        <v>32</v>
      </c>
      <c r="N2360" s="2">
        <v>730.5</v>
      </c>
      <c r="O2360" s="2">
        <v>36.524999999999999</v>
      </c>
      <c r="P2360" s="3">
        <v>8.6999999999999993</v>
      </c>
      <c r="Q2360" s="4">
        <f>MONTH(Tabla1[[#This Row],[Fecha]])</f>
        <v>3</v>
      </c>
    </row>
    <row r="2361" spans="1:17" x14ac:dyDescent="0.25">
      <c r="A2361" t="s">
        <v>2290</v>
      </c>
      <c r="B2361" t="s">
        <v>24</v>
      </c>
      <c r="C2361" t="s">
        <v>25</v>
      </c>
      <c r="D2361" t="s">
        <v>26</v>
      </c>
      <c r="E2361" t="s">
        <v>30</v>
      </c>
      <c r="F2361" t="s">
        <v>31</v>
      </c>
      <c r="G2361" s="2">
        <v>55.61</v>
      </c>
      <c r="H2361" s="4">
        <v>7</v>
      </c>
      <c r="I2361" s="2">
        <v>19.4635</v>
      </c>
      <c r="J2361" s="2">
        <v>408.73349999999999</v>
      </c>
      <c r="K2361" s="12">
        <v>43547</v>
      </c>
      <c r="L2361" s="5">
        <v>0.52847222222222223</v>
      </c>
      <c r="M2361" t="s">
        <v>28</v>
      </c>
      <c r="N2361" s="2">
        <v>389.27</v>
      </c>
      <c r="O2361" s="2">
        <v>19.4635</v>
      </c>
      <c r="P2361" s="3">
        <v>8.5</v>
      </c>
      <c r="Q2361" s="4">
        <f>MONTH(Tabla1[[#This Row],[Fecha]])</f>
        <v>3</v>
      </c>
    </row>
    <row r="2362" spans="1:17" x14ac:dyDescent="0.25">
      <c r="A2362" t="s">
        <v>1274</v>
      </c>
      <c r="B2362" t="s">
        <v>24</v>
      </c>
      <c r="C2362" t="s">
        <v>25</v>
      </c>
      <c r="D2362" t="s">
        <v>26</v>
      </c>
      <c r="E2362" t="s">
        <v>30</v>
      </c>
      <c r="F2362" t="s">
        <v>45</v>
      </c>
      <c r="G2362" s="2">
        <v>97.26</v>
      </c>
      <c r="H2362" s="4">
        <v>4</v>
      </c>
      <c r="I2362" s="2">
        <v>19.452000000000002</v>
      </c>
      <c r="J2362" s="2">
        <v>408.49200000000002</v>
      </c>
      <c r="K2362" s="12">
        <v>43540</v>
      </c>
      <c r="L2362" s="5">
        <v>0.6479166666666667</v>
      </c>
      <c r="M2362" t="s">
        <v>22</v>
      </c>
      <c r="N2362" s="2">
        <v>389.04</v>
      </c>
      <c r="O2362" s="2">
        <v>19.452000000000002</v>
      </c>
      <c r="P2362" s="3">
        <v>6.8</v>
      </c>
      <c r="Q2362" s="4">
        <f>MONTH(Tabla1[[#This Row],[Fecha]])</f>
        <v>3</v>
      </c>
    </row>
    <row r="2363" spans="1:17" x14ac:dyDescent="0.25">
      <c r="A2363" t="s">
        <v>2279</v>
      </c>
      <c r="B2363" t="s">
        <v>24</v>
      </c>
      <c r="C2363" t="s">
        <v>25</v>
      </c>
      <c r="D2363" t="s">
        <v>19</v>
      </c>
      <c r="E2363" t="s">
        <v>20</v>
      </c>
      <c r="F2363" t="s">
        <v>45</v>
      </c>
      <c r="G2363" s="2">
        <v>51.89</v>
      </c>
      <c r="H2363" s="4">
        <v>7</v>
      </c>
      <c r="I2363" s="2">
        <v>18.1615</v>
      </c>
      <c r="J2363" s="2">
        <v>381.39150000000001</v>
      </c>
      <c r="K2363" s="12">
        <v>43473</v>
      </c>
      <c r="L2363" s="5">
        <v>0.83888888888888891</v>
      </c>
      <c r="M2363" t="s">
        <v>28</v>
      </c>
      <c r="N2363" s="2">
        <v>363.23</v>
      </c>
      <c r="O2363" s="2">
        <v>18.1615</v>
      </c>
      <c r="P2363" s="3">
        <v>4.5</v>
      </c>
      <c r="Q2363" s="4">
        <f>MONTH(Tabla1[[#This Row],[Fecha]])</f>
        <v>1</v>
      </c>
    </row>
    <row r="2364" spans="1:17" x14ac:dyDescent="0.25">
      <c r="A2364" t="s">
        <v>2291</v>
      </c>
      <c r="B2364" t="s">
        <v>17</v>
      </c>
      <c r="C2364" t="s">
        <v>18</v>
      </c>
      <c r="D2364" t="s">
        <v>19</v>
      </c>
      <c r="E2364" t="s">
        <v>30</v>
      </c>
      <c r="F2364" t="s">
        <v>31</v>
      </c>
      <c r="G2364" s="2">
        <v>33.840000000000003</v>
      </c>
      <c r="H2364" s="4">
        <v>9</v>
      </c>
      <c r="I2364" s="2">
        <v>15.228000000000003</v>
      </c>
      <c r="J2364" s="2">
        <v>319.78800000000001</v>
      </c>
      <c r="K2364" s="12">
        <v>43545</v>
      </c>
      <c r="L2364" s="5">
        <v>0.68125000000000002</v>
      </c>
      <c r="M2364" t="s">
        <v>22</v>
      </c>
      <c r="N2364" s="2">
        <v>304.56</v>
      </c>
      <c r="O2364" s="2">
        <v>15.228</v>
      </c>
      <c r="P2364" s="3">
        <v>8.8000000000000007</v>
      </c>
      <c r="Q2364" s="4">
        <f>MONTH(Tabla1[[#This Row],[Fecha]])</f>
        <v>3</v>
      </c>
    </row>
    <row r="2365" spans="1:17" x14ac:dyDescent="0.25">
      <c r="A2365" t="s">
        <v>2292</v>
      </c>
      <c r="B2365" t="s">
        <v>41</v>
      </c>
      <c r="C2365" t="s">
        <v>42</v>
      </c>
      <c r="D2365" t="s">
        <v>26</v>
      </c>
      <c r="E2365" t="s">
        <v>20</v>
      </c>
      <c r="F2365" t="s">
        <v>45</v>
      </c>
      <c r="G2365" s="2">
        <v>63.71</v>
      </c>
      <c r="H2365" s="4">
        <v>5</v>
      </c>
      <c r="I2365" s="2">
        <v>15.927500000000002</v>
      </c>
      <c r="J2365" s="2">
        <v>334.47750000000002</v>
      </c>
      <c r="K2365" s="12">
        <v>43503</v>
      </c>
      <c r="L2365" s="5">
        <v>0.8125</v>
      </c>
      <c r="M2365" t="s">
        <v>22</v>
      </c>
      <c r="N2365" s="2">
        <v>318.55</v>
      </c>
      <c r="O2365" s="2">
        <v>15.9275</v>
      </c>
      <c r="P2365" s="3">
        <v>8.5</v>
      </c>
      <c r="Q2365" s="4">
        <f>MONTH(Tabla1[[#This Row],[Fecha]])</f>
        <v>2</v>
      </c>
    </row>
    <row r="2366" spans="1:17" x14ac:dyDescent="0.25">
      <c r="A2366" t="s">
        <v>2293</v>
      </c>
      <c r="B2366" t="s">
        <v>17</v>
      </c>
      <c r="C2366" t="s">
        <v>18</v>
      </c>
      <c r="D2366" t="s">
        <v>26</v>
      </c>
      <c r="E2366" t="s">
        <v>20</v>
      </c>
      <c r="F2366" t="s">
        <v>21</v>
      </c>
      <c r="G2366" s="2">
        <v>77.5</v>
      </c>
      <c r="H2366" s="4">
        <v>5</v>
      </c>
      <c r="I2366" s="2">
        <v>19.375</v>
      </c>
      <c r="J2366" s="2">
        <v>406.875</v>
      </c>
      <c r="K2366" s="12">
        <v>43489</v>
      </c>
      <c r="L2366" s="5">
        <v>0.85833333333333339</v>
      </c>
      <c r="M2366" t="s">
        <v>22</v>
      </c>
      <c r="N2366" s="2">
        <v>387.5</v>
      </c>
      <c r="O2366" s="2">
        <v>19.375</v>
      </c>
      <c r="P2366" s="3">
        <v>4.3</v>
      </c>
      <c r="Q2366" s="4">
        <f>MONTH(Tabla1[[#This Row],[Fecha]])</f>
        <v>1</v>
      </c>
    </row>
    <row r="2367" spans="1:17" x14ac:dyDescent="0.25">
      <c r="A2367" t="s">
        <v>2294</v>
      </c>
      <c r="B2367" t="s">
        <v>17</v>
      </c>
      <c r="C2367" t="s">
        <v>18</v>
      </c>
      <c r="D2367" t="s">
        <v>19</v>
      </c>
      <c r="E2367" t="s">
        <v>20</v>
      </c>
      <c r="F2367" t="s">
        <v>27</v>
      </c>
      <c r="G2367" s="2">
        <v>25.22</v>
      </c>
      <c r="H2367" s="4">
        <v>7</v>
      </c>
      <c r="I2367" s="2">
        <v>8.827</v>
      </c>
      <c r="J2367" s="2">
        <v>185.36699999999999</v>
      </c>
      <c r="K2367" s="12">
        <v>43500</v>
      </c>
      <c r="L2367" s="5">
        <v>0.43263888888888885</v>
      </c>
      <c r="M2367" t="s">
        <v>28</v>
      </c>
      <c r="N2367" s="2">
        <v>176.54</v>
      </c>
      <c r="O2367" s="2">
        <v>8.827</v>
      </c>
      <c r="P2367" s="3">
        <v>8.1999999999999993</v>
      </c>
      <c r="Q2367" s="4">
        <f>MONTH(Tabla1[[#This Row],[Fecha]])</f>
        <v>2</v>
      </c>
    </row>
    <row r="2368" spans="1:17" x14ac:dyDescent="0.25">
      <c r="A2368" t="s">
        <v>2295</v>
      </c>
      <c r="B2368" t="s">
        <v>17</v>
      </c>
      <c r="C2368" t="s">
        <v>18</v>
      </c>
      <c r="D2368" t="s">
        <v>26</v>
      </c>
      <c r="E2368" t="s">
        <v>20</v>
      </c>
      <c r="F2368" t="s">
        <v>43</v>
      </c>
      <c r="G2368" s="2">
        <v>54.27</v>
      </c>
      <c r="H2368" s="4">
        <v>5</v>
      </c>
      <c r="I2368" s="2">
        <v>13.567500000000003</v>
      </c>
      <c r="J2368" s="2">
        <v>284.91750000000002</v>
      </c>
      <c r="K2368" s="12">
        <v>43537</v>
      </c>
      <c r="L2368" s="5">
        <v>0.59444444444444444</v>
      </c>
      <c r="M2368" t="s">
        <v>22</v>
      </c>
      <c r="N2368" s="2">
        <v>271.35000000000002</v>
      </c>
      <c r="O2368" s="2">
        <v>13.567500000000001</v>
      </c>
      <c r="P2368" s="3">
        <v>4.5999999999999996</v>
      </c>
      <c r="Q2368" s="4">
        <f>MONTH(Tabla1[[#This Row],[Fecha]])</f>
        <v>3</v>
      </c>
    </row>
    <row r="2369" spans="1:17" x14ac:dyDescent="0.25">
      <c r="A2369" t="s">
        <v>2296</v>
      </c>
      <c r="B2369" t="s">
        <v>24</v>
      </c>
      <c r="C2369" t="s">
        <v>25</v>
      </c>
      <c r="D2369" t="s">
        <v>19</v>
      </c>
      <c r="E2369" t="s">
        <v>30</v>
      </c>
      <c r="F2369" t="s">
        <v>27</v>
      </c>
      <c r="G2369" s="2">
        <v>87.91</v>
      </c>
      <c r="H2369" s="4">
        <v>5</v>
      </c>
      <c r="I2369" s="2">
        <v>21.977499999999999</v>
      </c>
      <c r="J2369" s="2">
        <v>461.52749999999997</v>
      </c>
      <c r="K2369" s="12">
        <v>43538</v>
      </c>
      <c r="L2369" s="5">
        <v>0.75694444444444453</v>
      </c>
      <c r="M2369" t="s">
        <v>22</v>
      </c>
      <c r="N2369" s="2">
        <v>439.55</v>
      </c>
      <c r="O2369" s="2">
        <v>21.977499999999999</v>
      </c>
      <c r="P2369" s="3">
        <v>4.4000000000000004</v>
      </c>
      <c r="Q2369" s="4">
        <f>MONTH(Tabla1[[#This Row],[Fecha]])</f>
        <v>3</v>
      </c>
    </row>
    <row r="2370" spans="1:17" x14ac:dyDescent="0.25">
      <c r="A2370" t="s">
        <v>2297</v>
      </c>
      <c r="B2370" t="s">
        <v>24</v>
      </c>
      <c r="C2370" t="s">
        <v>25</v>
      </c>
      <c r="D2370" t="s">
        <v>19</v>
      </c>
      <c r="E2370" t="s">
        <v>30</v>
      </c>
      <c r="F2370" t="s">
        <v>35</v>
      </c>
      <c r="G2370" s="2">
        <v>72.88</v>
      </c>
      <c r="H2370" s="4">
        <v>2</v>
      </c>
      <c r="I2370" s="2">
        <v>7.2880000000000003</v>
      </c>
      <c r="J2370" s="2">
        <v>153.048</v>
      </c>
      <c r="K2370" s="12">
        <v>43537</v>
      </c>
      <c r="L2370" s="5">
        <v>0.53541666666666665</v>
      </c>
      <c r="M2370" t="s">
        <v>28</v>
      </c>
      <c r="N2370" s="2">
        <v>145.76</v>
      </c>
      <c r="O2370" s="2">
        <v>7.2880000000000003</v>
      </c>
      <c r="P2370" s="3">
        <v>6.1</v>
      </c>
      <c r="Q2370" s="4">
        <f>MONTH(Tabla1[[#This Row],[Fecha]])</f>
        <v>3</v>
      </c>
    </row>
    <row r="2371" spans="1:17" x14ac:dyDescent="0.25">
      <c r="A2371" t="s">
        <v>1642</v>
      </c>
      <c r="B2371" t="s">
        <v>17</v>
      </c>
      <c r="C2371" t="s">
        <v>18</v>
      </c>
      <c r="D2371" t="s">
        <v>26</v>
      </c>
      <c r="E2371" t="s">
        <v>30</v>
      </c>
      <c r="F2371" t="s">
        <v>27</v>
      </c>
      <c r="G2371" s="2">
        <v>97.16</v>
      </c>
      <c r="H2371" s="4">
        <v>1</v>
      </c>
      <c r="I2371" s="2">
        <v>4.8580000000000005</v>
      </c>
      <c r="J2371" s="2">
        <v>102.018</v>
      </c>
      <c r="K2371" s="12">
        <v>43532</v>
      </c>
      <c r="L2371" s="5">
        <v>0.85972222222222217</v>
      </c>
      <c r="M2371" t="s">
        <v>22</v>
      </c>
      <c r="N2371" s="2">
        <v>97.16</v>
      </c>
      <c r="O2371" s="2">
        <v>4.8579999999999997</v>
      </c>
      <c r="P2371" s="3">
        <v>7.2</v>
      </c>
      <c r="Q2371" s="4">
        <f>MONTH(Tabla1[[#This Row],[Fecha]])</f>
        <v>3</v>
      </c>
    </row>
    <row r="2372" spans="1:17" x14ac:dyDescent="0.25">
      <c r="A2372" t="s">
        <v>2234</v>
      </c>
      <c r="B2372" t="s">
        <v>24</v>
      </c>
      <c r="C2372" t="s">
        <v>25</v>
      </c>
      <c r="D2372" t="s">
        <v>19</v>
      </c>
      <c r="E2372" t="s">
        <v>30</v>
      </c>
      <c r="F2372" t="s">
        <v>43</v>
      </c>
      <c r="G2372" s="2">
        <v>91.4</v>
      </c>
      <c r="H2372" s="4">
        <v>7</v>
      </c>
      <c r="I2372" s="2">
        <v>31.990000000000006</v>
      </c>
      <c r="J2372" s="2">
        <v>671.79</v>
      </c>
      <c r="K2372" s="12">
        <v>43499</v>
      </c>
      <c r="L2372" s="5">
        <v>0.42986111111111108</v>
      </c>
      <c r="M2372" t="s">
        <v>28</v>
      </c>
      <c r="N2372" s="2">
        <v>639.79999999999995</v>
      </c>
      <c r="O2372" s="2">
        <v>31.99</v>
      </c>
      <c r="P2372" s="3">
        <v>9.5</v>
      </c>
      <c r="Q2372" s="4">
        <f>MONTH(Tabla1[[#This Row],[Fecha]])</f>
        <v>2</v>
      </c>
    </row>
    <row r="2373" spans="1:17" x14ac:dyDescent="0.25">
      <c r="A2373" t="s">
        <v>2298</v>
      </c>
      <c r="B2373" t="s">
        <v>17</v>
      </c>
      <c r="C2373" t="s">
        <v>18</v>
      </c>
      <c r="D2373" t="s">
        <v>26</v>
      </c>
      <c r="E2373" t="s">
        <v>30</v>
      </c>
      <c r="F2373" t="s">
        <v>45</v>
      </c>
      <c r="G2373" s="2">
        <v>51.94</v>
      </c>
      <c r="H2373" s="4">
        <v>3</v>
      </c>
      <c r="I2373" s="2">
        <v>7.7910000000000004</v>
      </c>
      <c r="J2373" s="2">
        <v>163.61099999999999</v>
      </c>
      <c r="K2373" s="12">
        <v>43511</v>
      </c>
      <c r="L2373" s="5">
        <v>0.63958333333333328</v>
      </c>
      <c r="M2373" t="s">
        <v>28</v>
      </c>
      <c r="N2373" s="2">
        <v>155.82</v>
      </c>
      <c r="O2373" s="2">
        <v>7.7910000000000004</v>
      </c>
      <c r="P2373" s="3">
        <v>7.9</v>
      </c>
      <c r="Q2373" s="4">
        <f>MONTH(Tabla1[[#This Row],[Fecha]])</f>
        <v>2</v>
      </c>
    </row>
    <row r="2374" spans="1:17" x14ac:dyDescent="0.25">
      <c r="A2374" t="s">
        <v>2299</v>
      </c>
      <c r="B2374" t="s">
        <v>24</v>
      </c>
      <c r="C2374" t="s">
        <v>25</v>
      </c>
      <c r="D2374" t="s">
        <v>19</v>
      </c>
      <c r="E2374" t="s">
        <v>30</v>
      </c>
      <c r="F2374" t="s">
        <v>43</v>
      </c>
      <c r="G2374" s="2">
        <v>17.440000000000001</v>
      </c>
      <c r="H2374" s="4">
        <v>5</v>
      </c>
      <c r="I2374" s="2">
        <v>4.3600000000000003</v>
      </c>
      <c r="J2374" s="2">
        <v>91.56</v>
      </c>
      <c r="K2374" s="12">
        <v>43480</v>
      </c>
      <c r="L2374" s="5">
        <v>0.80902777777777779</v>
      </c>
      <c r="M2374" t="s">
        <v>28</v>
      </c>
      <c r="N2374" s="2">
        <v>87.2</v>
      </c>
      <c r="O2374" s="2">
        <v>4.3600000000000003</v>
      </c>
      <c r="P2374" s="3">
        <v>8.1</v>
      </c>
      <c r="Q2374" s="4">
        <f>MONTH(Tabla1[[#This Row],[Fecha]])</f>
        <v>1</v>
      </c>
    </row>
    <row r="2375" spans="1:17" x14ac:dyDescent="0.25">
      <c r="A2375" t="s">
        <v>2300</v>
      </c>
      <c r="B2375" t="s">
        <v>24</v>
      </c>
      <c r="C2375" t="s">
        <v>25</v>
      </c>
      <c r="D2375" t="s">
        <v>19</v>
      </c>
      <c r="E2375" t="s">
        <v>30</v>
      </c>
      <c r="F2375" t="s">
        <v>45</v>
      </c>
      <c r="G2375" s="2">
        <v>98.7</v>
      </c>
      <c r="H2375" s="4">
        <v>8</v>
      </c>
      <c r="I2375" s="2">
        <v>39.480000000000004</v>
      </c>
      <c r="J2375" s="2">
        <v>829.08</v>
      </c>
      <c r="K2375" s="12">
        <v>43496</v>
      </c>
      <c r="L2375" s="5">
        <v>0.44166666666666665</v>
      </c>
      <c r="M2375" t="s">
        <v>22</v>
      </c>
      <c r="N2375" s="2">
        <v>789.6</v>
      </c>
      <c r="O2375" s="2">
        <v>39.479999999999997</v>
      </c>
      <c r="P2375" s="3">
        <v>8.5</v>
      </c>
      <c r="Q2375" s="4">
        <f>MONTH(Tabla1[[#This Row],[Fecha]])</f>
        <v>1</v>
      </c>
    </row>
    <row r="2376" spans="1:17" x14ac:dyDescent="0.25">
      <c r="A2376" t="s">
        <v>2057</v>
      </c>
      <c r="B2376" t="s">
        <v>41</v>
      </c>
      <c r="C2376" t="s">
        <v>42</v>
      </c>
      <c r="D2376" t="s">
        <v>26</v>
      </c>
      <c r="E2376" t="s">
        <v>30</v>
      </c>
      <c r="F2376" t="s">
        <v>31</v>
      </c>
      <c r="G2376" s="2">
        <v>22.02</v>
      </c>
      <c r="H2376" s="4">
        <v>9</v>
      </c>
      <c r="I2376" s="2">
        <v>9.9090000000000007</v>
      </c>
      <c r="J2376" s="2">
        <v>208.089</v>
      </c>
      <c r="K2376" s="12">
        <v>43503</v>
      </c>
      <c r="L2376" s="5">
        <v>0.78333333333333333</v>
      </c>
      <c r="M2376" t="s">
        <v>28</v>
      </c>
      <c r="N2376" s="2">
        <v>198.18</v>
      </c>
      <c r="O2376" s="2">
        <v>9.9090000000000007</v>
      </c>
      <c r="P2376" s="3">
        <v>6.8</v>
      </c>
      <c r="Q2376" s="4">
        <f>MONTH(Tabla1[[#This Row],[Fecha]])</f>
        <v>2</v>
      </c>
    </row>
    <row r="2377" spans="1:17" x14ac:dyDescent="0.25">
      <c r="A2377" t="s">
        <v>1094</v>
      </c>
      <c r="B2377" t="s">
        <v>17</v>
      </c>
      <c r="C2377" t="s">
        <v>18</v>
      </c>
      <c r="D2377" t="s">
        <v>19</v>
      </c>
      <c r="E2377" t="s">
        <v>20</v>
      </c>
      <c r="F2377" t="s">
        <v>43</v>
      </c>
      <c r="G2377" s="2">
        <v>47.63</v>
      </c>
      <c r="H2377" s="4">
        <v>9</v>
      </c>
      <c r="I2377" s="2">
        <v>21.433500000000002</v>
      </c>
      <c r="J2377" s="2">
        <v>450.1035</v>
      </c>
      <c r="K2377" s="12">
        <v>43488</v>
      </c>
      <c r="L2377" s="5">
        <v>0.52430555555555558</v>
      </c>
      <c r="M2377" t="s">
        <v>28</v>
      </c>
      <c r="N2377" s="2">
        <v>428.67</v>
      </c>
      <c r="O2377" s="2">
        <v>21.433499999999999</v>
      </c>
      <c r="P2377" s="3">
        <v>5</v>
      </c>
      <c r="Q2377" s="4">
        <f>MONTH(Tabla1[[#This Row],[Fecha]])</f>
        <v>1</v>
      </c>
    </row>
    <row r="2378" spans="1:17" x14ac:dyDescent="0.25">
      <c r="A2378" t="s">
        <v>2301</v>
      </c>
      <c r="B2378" t="s">
        <v>24</v>
      </c>
      <c r="C2378" t="s">
        <v>25</v>
      </c>
      <c r="D2378" t="s">
        <v>26</v>
      </c>
      <c r="E2378" t="s">
        <v>20</v>
      </c>
      <c r="F2378" t="s">
        <v>35</v>
      </c>
      <c r="G2378" s="2">
        <v>22.38</v>
      </c>
      <c r="H2378" s="4">
        <v>1</v>
      </c>
      <c r="I2378" s="2">
        <v>1.119</v>
      </c>
      <c r="J2378" s="2">
        <v>23.498999999999999</v>
      </c>
      <c r="K2378" s="12">
        <v>43495</v>
      </c>
      <c r="L2378" s="5">
        <v>0.71388888888888891</v>
      </c>
      <c r="M2378" t="s">
        <v>32</v>
      </c>
      <c r="N2378" s="2">
        <v>22.38</v>
      </c>
      <c r="O2378" s="2">
        <v>1.119</v>
      </c>
      <c r="P2378" s="3">
        <v>8.6</v>
      </c>
      <c r="Q2378" s="4">
        <f>MONTH(Tabla1[[#This Row],[Fecha]])</f>
        <v>1</v>
      </c>
    </row>
    <row r="2379" spans="1:17" x14ac:dyDescent="0.25">
      <c r="A2379" t="s">
        <v>2302</v>
      </c>
      <c r="B2379" t="s">
        <v>41</v>
      </c>
      <c r="C2379" t="s">
        <v>42</v>
      </c>
      <c r="D2379" t="s">
        <v>26</v>
      </c>
      <c r="E2379" t="s">
        <v>30</v>
      </c>
      <c r="F2379" t="s">
        <v>35</v>
      </c>
      <c r="G2379" s="2">
        <v>88.45</v>
      </c>
      <c r="H2379" s="4">
        <v>1</v>
      </c>
      <c r="I2379" s="2">
        <v>4.4225000000000003</v>
      </c>
      <c r="J2379" s="2">
        <v>92.872500000000002</v>
      </c>
      <c r="K2379" s="12">
        <v>43521</v>
      </c>
      <c r="L2379" s="5">
        <v>0.69166666666666676</v>
      </c>
      <c r="M2379" t="s">
        <v>32</v>
      </c>
      <c r="N2379" s="2">
        <v>88.45</v>
      </c>
      <c r="O2379" s="2">
        <v>4.4225000000000003</v>
      </c>
      <c r="P2379" s="3">
        <v>9.5</v>
      </c>
      <c r="Q2379" s="4">
        <f>MONTH(Tabla1[[#This Row],[Fecha]])</f>
        <v>2</v>
      </c>
    </row>
    <row r="2380" spans="1:17" x14ac:dyDescent="0.25">
      <c r="A2380" t="s">
        <v>2303</v>
      </c>
      <c r="B2380" t="s">
        <v>24</v>
      </c>
      <c r="C2380" t="s">
        <v>25</v>
      </c>
      <c r="D2380" t="s">
        <v>19</v>
      </c>
      <c r="E2380" t="s">
        <v>20</v>
      </c>
      <c r="F2380" t="s">
        <v>35</v>
      </c>
      <c r="G2380" s="2">
        <v>31.67</v>
      </c>
      <c r="H2380" s="4">
        <v>8</v>
      </c>
      <c r="I2380" s="2">
        <v>12.668000000000001</v>
      </c>
      <c r="J2380" s="2">
        <v>266.02800000000002</v>
      </c>
      <c r="K2380" s="12">
        <v>43467</v>
      </c>
      <c r="L2380" s="5">
        <v>0.67986111111111114</v>
      </c>
      <c r="M2380" t="s">
        <v>32</v>
      </c>
      <c r="N2380" s="2">
        <v>253.36</v>
      </c>
      <c r="O2380" s="2">
        <v>12.667999999999999</v>
      </c>
      <c r="P2380" s="3">
        <v>5.6</v>
      </c>
      <c r="Q2380" s="4">
        <f>MONTH(Tabla1[[#This Row],[Fecha]])</f>
        <v>1</v>
      </c>
    </row>
    <row r="2381" spans="1:17" x14ac:dyDescent="0.25">
      <c r="A2381" t="s">
        <v>2304</v>
      </c>
      <c r="B2381" t="s">
        <v>41</v>
      </c>
      <c r="C2381" t="s">
        <v>42</v>
      </c>
      <c r="D2381" t="s">
        <v>19</v>
      </c>
      <c r="E2381" t="s">
        <v>30</v>
      </c>
      <c r="F2381" t="s">
        <v>21</v>
      </c>
      <c r="G2381" s="2">
        <v>64.36</v>
      </c>
      <c r="H2381" s="4">
        <v>9</v>
      </c>
      <c r="I2381" s="2">
        <v>28.962000000000003</v>
      </c>
      <c r="J2381" s="2">
        <v>608.202</v>
      </c>
      <c r="K2381" s="12">
        <v>43536</v>
      </c>
      <c r="L2381" s="5">
        <v>0.50624999999999998</v>
      </c>
      <c r="M2381" t="s">
        <v>32</v>
      </c>
      <c r="N2381" s="2">
        <v>579.24</v>
      </c>
      <c r="O2381" s="2">
        <v>28.962</v>
      </c>
      <c r="P2381" s="3">
        <v>8.6</v>
      </c>
      <c r="Q2381" s="4">
        <f>MONTH(Tabla1[[#This Row],[Fecha]])</f>
        <v>3</v>
      </c>
    </row>
    <row r="2382" spans="1:17" x14ac:dyDescent="0.25">
      <c r="A2382" t="s">
        <v>2305</v>
      </c>
      <c r="B2382" t="s">
        <v>41</v>
      </c>
      <c r="C2382" t="s">
        <v>42</v>
      </c>
      <c r="D2382" t="s">
        <v>26</v>
      </c>
      <c r="E2382" t="s">
        <v>30</v>
      </c>
      <c r="F2382" t="s">
        <v>45</v>
      </c>
      <c r="G2382" s="2">
        <v>94.13</v>
      </c>
      <c r="H2382" s="4">
        <v>5</v>
      </c>
      <c r="I2382" s="2">
        <v>23.532499999999999</v>
      </c>
      <c r="J2382" s="2">
        <v>494.1825</v>
      </c>
      <c r="K2382" s="12">
        <v>43521</v>
      </c>
      <c r="L2382" s="5">
        <v>0.81874999999999998</v>
      </c>
      <c r="M2382" t="s">
        <v>32</v>
      </c>
      <c r="N2382" s="2">
        <v>470.65</v>
      </c>
      <c r="O2382" s="2">
        <v>23.532499999999999</v>
      </c>
      <c r="P2382" s="3">
        <v>4.8</v>
      </c>
      <c r="Q2382" s="4">
        <f>MONTH(Tabla1[[#This Row],[Fecha]])</f>
        <v>2</v>
      </c>
    </row>
    <row r="2383" spans="1:17" x14ac:dyDescent="0.25">
      <c r="A2383" t="s">
        <v>2306</v>
      </c>
      <c r="B2383" t="s">
        <v>17</v>
      </c>
      <c r="C2383" t="s">
        <v>18</v>
      </c>
      <c r="D2383" t="s">
        <v>26</v>
      </c>
      <c r="E2383" t="s">
        <v>20</v>
      </c>
      <c r="F2383" t="s">
        <v>31</v>
      </c>
      <c r="G2383" s="2">
        <v>56.53</v>
      </c>
      <c r="H2383" s="4">
        <v>4</v>
      </c>
      <c r="I2383" s="2">
        <v>11.306000000000001</v>
      </c>
      <c r="J2383" s="2">
        <v>237.42599999999999</v>
      </c>
      <c r="K2383" s="12">
        <v>43528</v>
      </c>
      <c r="L2383" s="5">
        <v>0.82500000000000007</v>
      </c>
      <c r="M2383" t="s">
        <v>22</v>
      </c>
      <c r="N2383" s="2">
        <v>226.12</v>
      </c>
      <c r="O2383" s="2">
        <v>11.305999999999999</v>
      </c>
      <c r="P2383" s="3">
        <v>5.5</v>
      </c>
      <c r="Q2383" s="4">
        <f>MONTH(Tabla1[[#This Row],[Fecha]])</f>
        <v>3</v>
      </c>
    </row>
    <row r="2384" spans="1:17" x14ac:dyDescent="0.25">
      <c r="A2384" t="s">
        <v>2307</v>
      </c>
      <c r="B2384" t="s">
        <v>24</v>
      </c>
      <c r="C2384" t="s">
        <v>25</v>
      </c>
      <c r="D2384" t="s">
        <v>19</v>
      </c>
      <c r="E2384" t="s">
        <v>30</v>
      </c>
      <c r="F2384" t="s">
        <v>31</v>
      </c>
      <c r="G2384" s="2">
        <v>85.72</v>
      </c>
      <c r="H2384" s="4">
        <v>3</v>
      </c>
      <c r="I2384" s="2">
        <v>12.857999999999999</v>
      </c>
      <c r="J2384" s="2">
        <v>270.01799999999997</v>
      </c>
      <c r="K2384" s="12">
        <v>43489</v>
      </c>
      <c r="L2384" s="5">
        <v>0.87430555555555556</v>
      </c>
      <c r="M2384" t="s">
        <v>22</v>
      </c>
      <c r="N2384" s="2">
        <v>257.16000000000003</v>
      </c>
      <c r="O2384" s="2">
        <v>12.858000000000001</v>
      </c>
      <c r="P2384" s="3">
        <v>5.0999999999999996</v>
      </c>
      <c r="Q2384" s="4">
        <f>MONTH(Tabla1[[#This Row],[Fecha]])</f>
        <v>1</v>
      </c>
    </row>
    <row r="2385" spans="1:17" x14ac:dyDescent="0.25">
      <c r="A2385" t="s">
        <v>2308</v>
      </c>
      <c r="B2385" t="s">
        <v>41</v>
      </c>
      <c r="C2385" t="s">
        <v>42</v>
      </c>
      <c r="D2385" t="s">
        <v>19</v>
      </c>
      <c r="E2385" t="s">
        <v>30</v>
      </c>
      <c r="F2385" t="s">
        <v>21</v>
      </c>
      <c r="G2385" s="2">
        <v>80.47</v>
      </c>
      <c r="H2385" s="4">
        <v>9</v>
      </c>
      <c r="I2385" s="2">
        <v>36.211500000000001</v>
      </c>
      <c r="J2385" s="2">
        <v>760.44150000000002</v>
      </c>
      <c r="K2385" s="12">
        <v>43471</v>
      </c>
      <c r="L2385" s="5">
        <v>0.47083333333333338</v>
      </c>
      <c r="M2385" t="s">
        <v>28</v>
      </c>
      <c r="N2385" s="2">
        <v>724.23</v>
      </c>
      <c r="O2385" s="2">
        <v>36.211500000000001</v>
      </c>
      <c r="P2385" s="3">
        <v>9.1999999999999993</v>
      </c>
      <c r="Q2385" s="4">
        <f>MONTH(Tabla1[[#This Row],[Fecha]])</f>
        <v>1</v>
      </c>
    </row>
    <row r="2386" spans="1:17" x14ac:dyDescent="0.25">
      <c r="A2386" t="s">
        <v>2309</v>
      </c>
      <c r="B2386" t="s">
        <v>41</v>
      </c>
      <c r="C2386" t="s">
        <v>42</v>
      </c>
      <c r="D2386" t="s">
        <v>26</v>
      </c>
      <c r="E2386" t="s">
        <v>20</v>
      </c>
      <c r="F2386" t="s">
        <v>21</v>
      </c>
      <c r="G2386" s="2">
        <v>73.41</v>
      </c>
      <c r="H2386" s="4">
        <v>3</v>
      </c>
      <c r="I2386" s="2">
        <v>11.0115</v>
      </c>
      <c r="J2386" s="2">
        <v>231.2415</v>
      </c>
      <c r="K2386" s="12">
        <v>43526</v>
      </c>
      <c r="L2386" s="5">
        <v>0.54861111111111105</v>
      </c>
      <c r="M2386" t="s">
        <v>22</v>
      </c>
      <c r="N2386" s="2">
        <v>220.23</v>
      </c>
      <c r="O2386" s="2">
        <v>11.0115</v>
      </c>
      <c r="P2386" s="3">
        <v>4</v>
      </c>
      <c r="Q2386" s="4">
        <f>MONTH(Tabla1[[#This Row],[Fecha]])</f>
        <v>3</v>
      </c>
    </row>
    <row r="2387" spans="1:17" x14ac:dyDescent="0.25">
      <c r="A2387" t="s">
        <v>2310</v>
      </c>
      <c r="B2387" t="s">
        <v>24</v>
      </c>
      <c r="C2387" t="s">
        <v>25</v>
      </c>
      <c r="D2387" t="s">
        <v>19</v>
      </c>
      <c r="E2387" t="s">
        <v>20</v>
      </c>
      <c r="F2387" t="s">
        <v>31</v>
      </c>
      <c r="G2387" s="2">
        <v>21.82</v>
      </c>
      <c r="H2387" s="4">
        <v>10</v>
      </c>
      <c r="I2387" s="2">
        <v>10.91</v>
      </c>
      <c r="J2387" s="2">
        <v>229.11</v>
      </c>
      <c r="K2387" s="12">
        <v>43472</v>
      </c>
      <c r="L2387" s="5">
        <v>0.73333333333333339</v>
      </c>
      <c r="M2387" t="s">
        <v>28</v>
      </c>
      <c r="N2387" s="2">
        <v>218.2</v>
      </c>
      <c r="O2387" s="2">
        <v>10.91</v>
      </c>
      <c r="P2387" s="3">
        <v>7.1</v>
      </c>
      <c r="Q2387" s="4">
        <f>MONTH(Tabla1[[#This Row],[Fecha]])</f>
        <v>1</v>
      </c>
    </row>
    <row r="2388" spans="1:17" x14ac:dyDescent="0.25">
      <c r="A2388" t="s">
        <v>2311</v>
      </c>
      <c r="B2388" t="s">
        <v>17</v>
      </c>
      <c r="C2388" t="s">
        <v>18</v>
      </c>
      <c r="D2388" t="s">
        <v>26</v>
      </c>
      <c r="E2388" t="s">
        <v>30</v>
      </c>
      <c r="F2388" t="s">
        <v>27</v>
      </c>
      <c r="G2388" s="2">
        <v>51.69</v>
      </c>
      <c r="H2388" s="4">
        <v>7</v>
      </c>
      <c r="I2388" s="2">
        <v>18.0915</v>
      </c>
      <c r="J2388" s="2">
        <v>379.92149999999998</v>
      </c>
      <c r="K2388" s="12">
        <v>43491</v>
      </c>
      <c r="L2388" s="5">
        <v>0.76527777777777783</v>
      </c>
      <c r="M2388" t="s">
        <v>28</v>
      </c>
      <c r="N2388" s="2">
        <v>361.83</v>
      </c>
      <c r="O2388" s="2">
        <v>18.0915</v>
      </c>
      <c r="P2388" s="3">
        <v>5.5</v>
      </c>
      <c r="Q2388" s="4">
        <f>MONTH(Tabla1[[#This Row],[Fecha]])</f>
        <v>1</v>
      </c>
    </row>
    <row r="2389" spans="1:17" x14ac:dyDescent="0.25">
      <c r="A2389" t="s">
        <v>2312</v>
      </c>
      <c r="B2389" t="s">
        <v>17</v>
      </c>
      <c r="C2389" t="s">
        <v>18</v>
      </c>
      <c r="D2389" t="s">
        <v>26</v>
      </c>
      <c r="E2389" t="s">
        <v>30</v>
      </c>
      <c r="F2389" t="s">
        <v>45</v>
      </c>
      <c r="G2389" s="2">
        <v>77.02</v>
      </c>
      <c r="H2389" s="4">
        <v>5</v>
      </c>
      <c r="I2389" s="2">
        <v>19.254999999999999</v>
      </c>
      <c r="J2389" s="2">
        <v>404.35500000000002</v>
      </c>
      <c r="K2389" s="12">
        <v>43499</v>
      </c>
      <c r="L2389" s="5">
        <v>0.66597222222222219</v>
      </c>
      <c r="M2389" t="s">
        <v>28</v>
      </c>
      <c r="N2389" s="2">
        <v>385.1</v>
      </c>
      <c r="O2389" s="2">
        <v>19.254999999999999</v>
      </c>
      <c r="P2389" s="3">
        <v>5.5</v>
      </c>
      <c r="Q2389" s="4">
        <f>MONTH(Tabla1[[#This Row],[Fecha]])</f>
        <v>2</v>
      </c>
    </row>
    <row r="2390" spans="1:17" x14ac:dyDescent="0.25">
      <c r="A2390" t="s">
        <v>2313</v>
      </c>
      <c r="B2390" t="s">
        <v>41</v>
      </c>
      <c r="C2390" t="s">
        <v>42</v>
      </c>
      <c r="D2390" t="s">
        <v>19</v>
      </c>
      <c r="E2390" t="s">
        <v>30</v>
      </c>
      <c r="F2390" t="s">
        <v>21</v>
      </c>
      <c r="G2390" s="2">
        <v>97.22</v>
      </c>
      <c r="H2390" s="4">
        <v>9</v>
      </c>
      <c r="I2390" s="2">
        <v>43.749000000000002</v>
      </c>
      <c r="J2390" s="2">
        <v>918.72900000000004</v>
      </c>
      <c r="K2390" s="12">
        <v>43554</v>
      </c>
      <c r="L2390" s="5">
        <v>0.61319444444444449</v>
      </c>
      <c r="M2390" t="s">
        <v>22</v>
      </c>
      <c r="N2390" s="2">
        <v>874.98</v>
      </c>
      <c r="O2390" s="2">
        <v>43.749000000000002</v>
      </c>
      <c r="P2390" s="3">
        <v>6</v>
      </c>
      <c r="Q2390" s="4">
        <f>MONTH(Tabla1[[#This Row],[Fecha]])</f>
        <v>3</v>
      </c>
    </row>
    <row r="2391" spans="1:17" x14ac:dyDescent="0.25">
      <c r="A2391" t="s">
        <v>1703</v>
      </c>
      <c r="B2391" t="s">
        <v>41</v>
      </c>
      <c r="C2391" t="s">
        <v>42</v>
      </c>
      <c r="D2391" t="s">
        <v>19</v>
      </c>
      <c r="E2391" t="s">
        <v>30</v>
      </c>
      <c r="F2391" t="s">
        <v>27</v>
      </c>
      <c r="G2391" s="2">
        <v>55.67</v>
      </c>
      <c r="H2391" s="4">
        <v>2</v>
      </c>
      <c r="I2391" s="2">
        <v>5.5670000000000002</v>
      </c>
      <c r="J2391" s="2">
        <v>116.907</v>
      </c>
      <c r="K2391" s="12">
        <v>43551</v>
      </c>
      <c r="L2391" s="5">
        <v>0.63055555555555554</v>
      </c>
      <c r="M2391" t="s">
        <v>22</v>
      </c>
      <c r="N2391" s="2">
        <v>111.34</v>
      </c>
      <c r="O2391" s="2">
        <v>5.5670000000000002</v>
      </c>
      <c r="P2391" s="3">
        <v>6</v>
      </c>
      <c r="Q2391" s="4">
        <f>MONTH(Tabla1[[#This Row],[Fecha]])</f>
        <v>3</v>
      </c>
    </row>
    <row r="2392" spans="1:17" x14ac:dyDescent="0.25">
      <c r="A2392" t="s">
        <v>2314</v>
      </c>
      <c r="B2392" t="s">
        <v>17</v>
      </c>
      <c r="C2392" t="s">
        <v>18</v>
      </c>
      <c r="D2392" t="s">
        <v>26</v>
      </c>
      <c r="E2392" t="s">
        <v>30</v>
      </c>
      <c r="F2392" t="s">
        <v>31</v>
      </c>
      <c r="G2392" s="2">
        <v>33.99</v>
      </c>
      <c r="H2392" s="4">
        <v>6</v>
      </c>
      <c r="I2392" s="2">
        <v>10.197000000000001</v>
      </c>
      <c r="J2392" s="2">
        <v>214.137</v>
      </c>
      <c r="K2392" s="12">
        <v>43532</v>
      </c>
      <c r="L2392" s="5">
        <v>0.65069444444444446</v>
      </c>
      <c r="M2392" t="s">
        <v>32</v>
      </c>
      <c r="N2392" s="2">
        <v>203.94</v>
      </c>
      <c r="O2392" s="2">
        <v>10.196999999999999</v>
      </c>
      <c r="P2392" s="3">
        <v>7.7</v>
      </c>
      <c r="Q2392" s="4">
        <f>MONTH(Tabla1[[#This Row],[Fecha]])</f>
        <v>3</v>
      </c>
    </row>
    <row r="2393" spans="1:17" x14ac:dyDescent="0.25">
      <c r="A2393" t="s">
        <v>1638</v>
      </c>
      <c r="B2393" t="s">
        <v>17</v>
      </c>
      <c r="C2393" t="s">
        <v>18</v>
      </c>
      <c r="D2393" t="s">
        <v>26</v>
      </c>
      <c r="E2393" t="s">
        <v>30</v>
      </c>
      <c r="F2393" t="s">
        <v>27</v>
      </c>
      <c r="G2393" s="2">
        <v>26.02</v>
      </c>
      <c r="H2393" s="4">
        <v>7</v>
      </c>
      <c r="I2393" s="2">
        <v>9.1069999999999993</v>
      </c>
      <c r="J2393" s="2">
        <v>191.24700000000001</v>
      </c>
      <c r="K2393" s="12">
        <v>43552</v>
      </c>
      <c r="L2393" s="5">
        <v>0.73472222222222217</v>
      </c>
      <c r="M2393" t="s">
        <v>28</v>
      </c>
      <c r="N2393" s="2">
        <v>182.14</v>
      </c>
      <c r="O2393" s="2">
        <v>9.1069999999999993</v>
      </c>
      <c r="P2393" s="3">
        <v>5.0999999999999996</v>
      </c>
      <c r="Q2393" s="4">
        <f>MONTH(Tabla1[[#This Row],[Fecha]])</f>
        <v>3</v>
      </c>
    </row>
    <row r="2394" spans="1:17" x14ac:dyDescent="0.25">
      <c r="A2394" t="s">
        <v>2315</v>
      </c>
      <c r="B2394" t="s">
        <v>24</v>
      </c>
      <c r="C2394" t="s">
        <v>25</v>
      </c>
      <c r="D2394" t="s">
        <v>26</v>
      </c>
      <c r="E2394" t="s">
        <v>20</v>
      </c>
      <c r="F2394" t="s">
        <v>35</v>
      </c>
      <c r="G2394" s="2">
        <v>98.8</v>
      </c>
      <c r="H2394" s="4">
        <v>2</v>
      </c>
      <c r="I2394" s="2">
        <v>9.8800000000000008</v>
      </c>
      <c r="J2394" s="2">
        <v>207.48</v>
      </c>
      <c r="K2394" s="12">
        <v>43517</v>
      </c>
      <c r="L2394" s="5">
        <v>0.48541666666666666</v>
      </c>
      <c r="M2394" t="s">
        <v>28</v>
      </c>
      <c r="N2394" s="2">
        <v>197.6</v>
      </c>
      <c r="O2394" s="2">
        <v>9.8800000000000008</v>
      </c>
      <c r="P2394" s="3">
        <v>7.7</v>
      </c>
      <c r="Q2394" s="4">
        <f>MONTH(Tabla1[[#This Row],[Fecha]])</f>
        <v>2</v>
      </c>
    </row>
    <row r="2395" spans="1:17" x14ac:dyDescent="0.25">
      <c r="A2395" t="s">
        <v>2316</v>
      </c>
      <c r="B2395" t="s">
        <v>17</v>
      </c>
      <c r="C2395" t="s">
        <v>18</v>
      </c>
      <c r="D2395" t="s">
        <v>19</v>
      </c>
      <c r="E2395" t="s">
        <v>30</v>
      </c>
      <c r="F2395" t="s">
        <v>35</v>
      </c>
      <c r="G2395" s="2">
        <v>62.62</v>
      </c>
      <c r="H2395" s="4">
        <v>5</v>
      </c>
      <c r="I2395" s="2">
        <v>15.654999999999999</v>
      </c>
      <c r="J2395" s="2">
        <v>328.755</v>
      </c>
      <c r="K2395" s="12">
        <v>43534</v>
      </c>
      <c r="L2395" s="5">
        <v>0.80208333333333337</v>
      </c>
      <c r="M2395" t="s">
        <v>22</v>
      </c>
      <c r="N2395" s="2">
        <v>313.10000000000002</v>
      </c>
      <c r="O2395" s="2">
        <v>15.654999999999999</v>
      </c>
      <c r="P2395" s="3">
        <v>7</v>
      </c>
      <c r="Q2395" s="4">
        <f>MONTH(Tabla1[[#This Row],[Fecha]])</f>
        <v>3</v>
      </c>
    </row>
    <row r="2396" spans="1:17" x14ac:dyDescent="0.25">
      <c r="A2396" t="s">
        <v>2317</v>
      </c>
      <c r="B2396" t="s">
        <v>17</v>
      </c>
      <c r="C2396" t="s">
        <v>18</v>
      </c>
      <c r="D2396" t="s">
        <v>19</v>
      </c>
      <c r="E2396" t="s">
        <v>30</v>
      </c>
      <c r="F2396" t="s">
        <v>31</v>
      </c>
      <c r="G2396" s="2">
        <v>23.29</v>
      </c>
      <c r="H2396" s="4">
        <v>4</v>
      </c>
      <c r="I2396" s="2">
        <v>4.6580000000000004</v>
      </c>
      <c r="J2396" s="2">
        <v>97.817999999999998</v>
      </c>
      <c r="K2396" s="12">
        <v>43543</v>
      </c>
      <c r="L2396" s="5">
        <v>0.49444444444444446</v>
      </c>
      <c r="M2396" t="s">
        <v>32</v>
      </c>
      <c r="N2396" s="2">
        <v>93.16</v>
      </c>
      <c r="O2396" s="2">
        <v>4.6580000000000004</v>
      </c>
      <c r="P2396" s="3">
        <v>5.9</v>
      </c>
      <c r="Q2396" s="4">
        <f>MONTH(Tabla1[[#This Row],[Fecha]])</f>
        <v>3</v>
      </c>
    </row>
    <row r="2397" spans="1:17" x14ac:dyDescent="0.25">
      <c r="A2397" t="s">
        <v>2318</v>
      </c>
      <c r="B2397" t="s">
        <v>41</v>
      </c>
      <c r="C2397" t="s">
        <v>42</v>
      </c>
      <c r="D2397" t="s">
        <v>19</v>
      </c>
      <c r="E2397" t="s">
        <v>30</v>
      </c>
      <c r="F2397" t="s">
        <v>45</v>
      </c>
      <c r="G2397" s="2">
        <v>60.18</v>
      </c>
      <c r="H2397" s="4">
        <v>4</v>
      </c>
      <c r="I2397" s="2">
        <v>12.036000000000001</v>
      </c>
      <c r="J2397" s="2">
        <v>252.756</v>
      </c>
      <c r="K2397" s="12">
        <v>43512</v>
      </c>
      <c r="L2397" s="5">
        <v>0.75277777777777777</v>
      </c>
      <c r="M2397" t="s">
        <v>32</v>
      </c>
      <c r="N2397" s="2">
        <v>240.72</v>
      </c>
      <c r="O2397" s="2">
        <v>12.036</v>
      </c>
      <c r="P2397" s="3">
        <v>9.4</v>
      </c>
      <c r="Q2397" s="4">
        <f>MONTH(Tabla1[[#This Row],[Fecha]])</f>
        <v>2</v>
      </c>
    </row>
    <row r="2398" spans="1:17" x14ac:dyDescent="0.25">
      <c r="A2398" t="s">
        <v>2319</v>
      </c>
      <c r="B2398" t="s">
        <v>41</v>
      </c>
      <c r="C2398" t="s">
        <v>42</v>
      </c>
      <c r="D2398" t="s">
        <v>19</v>
      </c>
      <c r="E2398" t="s">
        <v>20</v>
      </c>
      <c r="F2398" t="s">
        <v>27</v>
      </c>
      <c r="G2398" s="2">
        <v>81.400000000000006</v>
      </c>
      <c r="H2398" s="4">
        <v>3</v>
      </c>
      <c r="I2398" s="2">
        <v>12.21</v>
      </c>
      <c r="J2398" s="2">
        <v>256.41000000000003</v>
      </c>
      <c r="K2398" s="12">
        <v>43505</v>
      </c>
      <c r="L2398" s="5">
        <v>0.82152777777777775</v>
      </c>
      <c r="M2398" t="s">
        <v>28</v>
      </c>
      <c r="N2398" s="2">
        <v>244.2</v>
      </c>
      <c r="O2398" s="2">
        <v>12.21</v>
      </c>
      <c r="P2398" s="3">
        <v>4.8</v>
      </c>
      <c r="Q2398" s="4">
        <f>MONTH(Tabla1[[#This Row],[Fecha]])</f>
        <v>2</v>
      </c>
    </row>
    <row r="2399" spans="1:17" x14ac:dyDescent="0.25">
      <c r="A2399" t="s">
        <v>1678</v>
      </c>
      <c r="B2399" t="s">
        <v>24</v>
      </c>
      <c r="C2399" t="s">
        <v>25</v>
      </c>
      <c r="D2399" t="s">
        <v>19</v>
      </c>
      <c r="E2399" t="s">
        <v>20</v>
      </c>
      <c r="F2399" t="s">
        <v>35</v>
      </c>
      <c r="G2399" s="2">
        <v>31.67</v>
      </c>
      <c r="H2399" s="4">
        <v>8</v>
      </c>
      <c r="I2399" s="2">
        <v>12.668000000000001</v>
      </c>
      <c r="J2399" s="2">
        <v>266.02800000000002</v>
      </c>
      <c r="K2399" s="12">
        <v>43467</v>
      </c>
      <c r="L2399" s="5">
        <v>0.67986111111111114</v>
      </c>
      <c r="M2399" t="s">
        <v>32</v>
      </c>
      <c r="N2399" s="2">
        <v>253.36</v>
      </c>
      <c r="O2399" s="2">
        <v>12.667999999999999</v>
      </c>
      <c r="P2399" s="3">
        <v>5.6</v>
      </c>
      <c r="Q2399" s="4">
        <f>MONTH(Tabla1[[#This Row],[Fecha]])</f>
        <v>1</v>
      </c>
    </row>
    <row r="2400" spans="1:17" x14ac:dyDescent="0.25">
      <c r="A2400" t="s">
        <v>1452</v>
      </c>
      <c r="B2400" t="s">
        <v>24</v>
      </c>
      <c r="C2400" t="s">
        <v>25</v>
      </c>
      <c r="D2400" t="s">
        <v>26</v>
      </c>
      <c r="E2400" t="s">
        <v>30</v>
      </c>
      <c r="F2400" t="s">
        <v>45</v>
      </c>
      <c r="G2400" s="2">
        <v>86.13</v>
      </c>
      <c r="H2400" s="4">
        <v>2</v>
      </c>
      <c r="I2400" s="2">
        <v>8.6129999999999995</v>
      </c>
      <c r="J2400" s="2">
        <v>180.87299999999999</v>
      </c>
      <c r="K2400" s="12">
        <v>43503</v>
      </c>
      <c r="L2400" s="5">
        <v>0.74930555555555556</v>
      </c>
      <c r="M2400" t="s">
        <v>28</v>
      </c>
      <c r="N2400" s="2">
        <v>172.26</v>
      </c>
      <c r="O2400" s="2">
        <v>8.6129999999999995</v>
      </c>
      <c r="P2400" s="3">
        <v>8.1999999999999993</v>
      </c>
      <c r="Q2400" s="4">
        <f>MONTH(Tabla1[[#This Row],[Fecha]])</f>
        <v>2</v>
      </c>
    </row>
    <row r="2401" spans="1:17" x14ac:dyDescent="0.25">
      <c r="A2401" t="s">
        <v>1089</v>
      </c>
      <c r="B2401" t="s">
        <v>17</v>
      </c>
      <c r="C2401" t="s">
        <v>18</v>
      </c>
      <c r="D2401" t="s">
        <v>26</v>
      </c>
      <c r="E2401" t="s">
        <v>30</v>
      </c>
      <c r="F2401" t="s">
        <v>21</v>
      </c>
      <c r="G2401" s="2">
        <v>51.71</v>
      </c>
      <c r="H2401" s="4">
        <v>4</v>
      </c>
      <c r="I2401" s="2">
        <v>10.342000000000001</v>
      </c>
      <c r="J2401" s="2">
        <v>217.18199999999999</v>
      </c>
      <c r="K2401" s="12">
        <v>43533</v>
      </c>
      <c r="L2401" s="5">
        <v>0.57847222222222217</v>
      </c>
      <c r="M2401" t="s">
        <v>32</v>
      </c>
      <c r="N2401" s="2">
        <v>206.84</v>
      </c>
      <c r="O2401" s="2">
        <v>10.342000000000001</v>
      </c>
      <c r="P2401" s="3">
        <v>9.8000000000000007</v>
      </c>
      <c r="Q2401" s="4">
        <f>MONTH(Tabla1[[#This Row],[Fecha]])</f>
        <v>3</v>
      </c>
    </row>
    <row r="2402" spans="1:17" x14ac:dyDescent="0.25">
      <c r="A2402" t="s">
        <v>2320</v>
      </c>
      <c r="B2402" t="s">
        <v>17</v>
      </c>
      <c r="C2402" t="s">
        <v>18</v>
      </c>
      <c r="D2402" t="s">
        <v>26</v>
      </c>
      <c r="E2402" t="s">
        <v>30</v>
      </c>
      <c r="F2402" t="s">
        <v>45</v>
      </c>
      <c r="G2402" s="2">
        <v>76.400000000000006</v>
      </c>
      <c r="H2402" s="4">
        <v>9</v>
      </c>
      <c r="I2402" s="2">
        <v>34.380000000000003</v>
      </c>
      <c r="J2402" s="2">
        <v>721.98</v>
      </c>
      <c r="K2402" s="12">
        <v>43543</v>
      </c>
      <c r="L2402" s="5">
        <v>0.65902777777777777</v>
      </c>
      <c r="M2402" t="s">
        <v>22</v>
      </c>
      <c r="N2402" s="2">
        <v>687.6</v>
      </c>
      <c r="O2402" s="2">
        <v>34.380000000000003</v>
      </c>
      <c r="P2402" s="3">
        <v>7.5</v>
      </c>
      <c r="Q2402" s="4">
        <f>MONTH(Tabla1[[#This Row],[Fecha]])</f>
        <v>3</v>
      </c>
    </row>
    <row r="2403" spans="1:17" x14ac:dyDescent="0.25">
      <c r="A2403" t="s">
        <v>1729</v>
      </c>
      <c r="B2403" t="s">
        <v>17</v>
      </c>
      <c r="C2403" t="s">
        <v>18</v>
      </c>
      <c r="D2403" t="s">
        <v>26</v>
      </c>
      <c r="E2403" t="s">
        <v>30</v>
      </c>
      <c r="F2403" t="s">
        <v>31</v>
      </c>
      <c r="G2403" s="2">
        <v>73.22</v>
      </c>
      <c r="H2403" s="4">
        <v>6</v>
      </c>
      <c r="I2403" s="2">
        <v>21.966000000000001</v>
      </c>
      <c r="J2403" s="2">
        <v>461.286</v>
      </c>
      <c r="K2403" s="12">
        <v>43486</v>
      </c>
      <c r="L2403" s="5">
        <v>0.73888888888888893</v>
      </c>
      <c r="M2403" t="s">
        <v>28</v>
      </c>
      <c r="N2403" s="2">
        <v>439.32</v>
      </c>
      <c r="O2403" s="2">
        <v>21.966000000000001</v>
      </c>
      <c r="P2403" s="3">
        <v>7.2</v>
      </c>
      <c r="Q2403" s="4">
        <f>MONTH(Tabla1[[#This Row],[Fecha]])</f>
        <v>1</v>
      </c>
    </row>
    <row r="2404" spans="1:17" x14ac:dyDescent="0.25">
      <c r="A2404" t="s">
        <v>2321</v>
      </c>
      <c r="B2404" t="s">
        <v>41</v>
      </c>
      <c r="C2404" t="s">
        <v>42</v>
      </c>
      <c r="D2404" t="s">
        <v>19</v>
      </c>
      <c r="E2404" t="s">
        <v>30</v>
      </c>
      <c r="F2404" t="s">
        <v>45</v>
      </c>
      <c r="G2404" s="2">
        <v>83.77</v>
      </c>
      <c r="H2404" s="4">
        <v>2</v>
      </c>
      <c r="I2404" s="2">
        <v>8.3770000000000007</v>
      </c>
      <c r="J2404" s="2">
        <v>175.917</v>
      </c>
      <c r="K2404" s="12">
        <v>43520</v>
      </c>
      <c r="L2404" s="5">
        <v>0.83124999999999993</v>
      </c>
      <c r="M2404" t="s">
        <v>28</v>
      </c>
      <c r="N2404" s="2">
        <v>167.54</v>
      </c>
      <c r="O2404" s="2">
        <v>8.3770000000000007</v>
      </c>
      <c r="P2404" s="3">
        <v>4.5999999999999996</v>
      </c>
      <c r="Q2404" s="4">
        <f>MONTH(Tabla1[[#This Row],[Fecha]])</f>
        <v>2</v>
      </c>
    </row>
    <row r="2405" spans="1:17" x14ac:dyDescent="0.25">
      <c r="A2405" t="s">
        <v>2322</v>
      </c>
      <c r="B2405" t="s">
        <v>24</v>
      </c>
      <c r="C2405" t="s">
        <v>25</v>
      </c>
      <c r="D2405" t="s">
        <v>19</v>
      </c>
      <c r="E2405" t="s">
        <v>20</v>
      </c>
      <c r="F2405" t="s">
        <v>43</v>
      </c>
      <c r="G2405" s="2">
        <v>47.27</v>
      </c>
      <c r="H2405" s="4">
        <v>6</v>
      </c>
      <c r="I2405" s="2">
        <v>14.181000000000001</v>
      </c>
      <c r="J2405" s="2">
        <v>297.80099999999999</v>
      </c>
      <c r="K2405" s="12">
        <v>43501</v>
      </c>
      <c r="L2405" s="5">
        <v>0.4284722222222222</v>
      </c>
      <c r="M2405" t="s">
        <v>28</v>
      </c>
      <c r="N2405" s="2">
        <v>283.62</v>
      </c>
      <c r="O2405" s="2">
        <v>14.180999999999999</v>
      </c>
      <c r="P2405" s="3">
        <v>8.8000000000000007</v>
      </c>
      <c r="Q2405" s="4">
        <f>MONTH(Tabla1[[#This Row],[Fecha]])</f>
        <v>2</v>
      </c>
    </row>
    <row r="2406" spans="1:17" x14ac:dyDescent="0.25">
      <c r="A2406" t="s">
        <v>2323</v>
      </c>
      <c r="B2406" t="s">
        <v>17</v>
      </c>
      <c r="C2406" t="s">
        <v>18</v>
      </c>
      <c r="D2406" t="s">
        <v>19</v>
      </c>
      <c r="E2406" t="s">
        <v>30</v>
      </c>
      <c r="F2406" t="s">
        <v>35</v>
      </c>
      <c r="G2406" s="2">
        <v>15.81</v>
      </c>
      <c r="H2406" s="4">
        <v>10</v>
      </c>
      <c r="I2406" s="2">
        <v>7.9050000000000002</v>
      </c>
      <c r="J2406" s="2">
        <v>166.005</v>
      </c>
      <c r="K2406" s="12">
        <v>43530</v>
      </c>
      <c r="L2406" s="5">
        <v>0.51874999999999993</v>
      </c>
      <c r="M2406" t="s">
        <v>32</v>
      </c>
      <c r="N2406" s="2">
        <v>158.1</v>
      </c>
      <c r="O2406" s="2">
        <v>7.9050000000000002</v>
      </c>
      <c r="P2406" s="3">
        <v>8.6</v>
      </c>
      <c r="Q2406" s="4">
        <f>MONTH(Tabla1[[#This Row],[Fecha]])</f>
        <v>3</v>
      </c>
    </row>
    <row r="2407" spans="1:17" x14ac:dyDescent="0.25">
      <c r="A2407" t="s">
        <v>2324</v>
      </c>
      <c r="B2407" t="s">
        <v>17</v>
      </c>
      <c r="C2407" t="s">
        <v>18</v>
      </c>
      <c r="D2407" t="s">
        <v>26</v>
      </c>
      <c r="E2407" t="s">
        <v>30</v>
      </c>
      <c r="F2407" t="s">
        <v>35</v>
      </c>
      <c r="G2407" s="2">
        <v>64.19</v>
      </c>
      <c r="H2407" s="4">
        <v>10</v>
      </c>
      <c r="I2407" s="2">
        <v>32.094999999999999</v>
      </c>
      <c r="J2407" s="2">
        <v>673.995</v>
      </c>
      <c r="K2407" s="12">
        <v>43484</v>
      </c>
      <c r="L2407" s="5">
        <v>0.58888888888888891</v>
      </c>
      <c r="M2407" t="s">
        <v>32</v>
      </c>
      <c r="N2407" s="2">
        <v>641.9</v>
      </c>
      <c r="O2407" s="2">
        <v>32.094999999999999</v>
      </c>
      <c r="P2407" s="3">
        <v>6.7</v>
      </c>
      <c r="Q2407" s="4">
        <f>MONTH(Tabla1[[#This Row],[Fecha]])</f>
        <v>1</v>
      </c>
    </row>
    <row r="2408" spans="1:17" x14ac:dyDescent="0.25">
      <c r="A2408" t="s">
        <v>2325</v>
      </c>
      <c r="B2408" t="s">
        <v>24</v>
      </c>
      <c r="C2408" t="s">
        <v>25</v>
      </c>
      <c r="D2408" t="s">
        <v>26</v>
      </c>
      <c r="E2408" t="s">
        <v>20</v>
      </c>
      <c r="F2408" t="s">
        <v>27</v>
      </c>
      <c r="G2408" s="2">
        <v>63.22</v>
      </c>
      <c r="H2408" s="4">
        <v>2</v>
      </c>
      <c r="I2408" s="2">
        <v>6.3220000000000001</v>
      </c>
      <c r="J2408" s="2">
        <v>132.762</v>
      </c>
      <c r="K2408" s="12">
        <v>43466</v>
      </c>
      <c r="L2408" s="5">
        <v>0.66041666666666665</v>
      </c>
      <c r="M2408" t="s">
        <v>28</v>
      </c>
      <c r="N2408" s="2">
        <v>126.44</v>
      </c>
      <c r="O2408" s="2">
        <v>6.3220000000000001</v>
      </c>
      <c r="P2408" s="3">
        <v>8.5</v>
      </c>
      <c r="Q2408" s="4">
        <f>MONTH(Tabla1[[#This Row],[Fecha]])</f>
        <v>1</v>
      </c>
    </row>
    <row r="2409" spans="1:17" x14ac:dyDescent="0.25">
      <c r="A2409" t="s">
        <v>2326</v>
      </c>
      <c r="B2409" t="s">
        <v>17</v>
      </c>
      <c r="C2409" t="s">
        <v>18</v>
      </c>
      <c r="D2409" t="s">
        <v>19</v>
      </c>
      <c r="E2409" t="s">
        <v>30</v>
      </c>
      <c r="F2409" t="s">
        <v>43</v>
      </c>
      <c r="G2409" s="2">
        <v>49.38</v>
      </c>
      <c r="H2409" s="4">
        <v>7</v>
      </c>
      <c r="I2409" s="2">
        <v>17.283000000000001</v>
      </c>
      <c r="J2409" s="2">
        <v>362.94299999999998</v>
      </c>
      <c r="K2409" s="12">
        <v>43551</v>
      </c>
      <c r="L2409" s="5">
        <v>0.85763888888888884</v>
      </c>
      <c r="M2409" t="s">
        <v>32</v>
      </c>
      <c r="N2409" s="2">
        <v>345.66</v>
      </c>
      <c r="O2409" s="2">
        <v>17.283000000000001</v>
      </c>
      <c r="P2409" s="3">
        <v>7.3</v>
      </c>
      <c r="Q2409" s="4">
        <f>MONTH(Tabla1[[#This Row],[Fecha]])</f>
        <v>3</v>
      </c>
    </row>
    <row r="2410" spans="1:17" x14ac:dyDescent="0.25">
      <c r="A2410" t="s">
        <v>2327</v>
      </c>
      <c r="B2410" t="s">
        <v>41</v>
      </c>
      <c r="C2410" t="s">
        <v>42</v>
      </c>
      <c r="D2410" t="s">
        <v>19</v>
      </c>
      <c r="E2410" t="s">
        <v>30</v>
      </c>
      <c r="F2410" t="s">
        <v>35</v>
      </c>
      <c r="G2410" s="2">
        <v>73.97</v>
      </c>
      <c r="H2410" s="4">
        <v>1</v>
      </c>
      <c r="I2410" s="2">
        <v>3.6985000000000001</v>
      </c>
      <c r="J2410" s="2">
        <v>77.668499999999995</v>
      </c>
      <c r="K2410" s="12">
        <v>43499</v>
      </c>
      <c r="L2410" s="5">
        <v>0.66180555555555554</v>
      </c>
      <c r="M2410" t="s">
        <v>32</v>
      </c>
      <c r="N2410" s="2">
        <v>73.97</v>
      </c>
      <c r="O2410" s="2">
        <v>3.6985000000000001</v>
      </c>
      <c r="P2410" s="3">
        <v>5.4</v>
      </c>
      <c r="Q2410" s="4">
        <f>MONTH(Tabla1[[#This Row],[Fecha]])</f>
        <v>2</v>
      </c>
    </row>
    <row r="2411" spans="1:17" x14ac:dyDescent="0.25">
      <c r="A2411" t="s">
        <v>2328</v>
      </c>
      <c r="B2411" t="s">
        <v>41</v>
      </c>
      <c r="C2411" t="s">
        <v>42</v>
      </c>
      <c r="D2411" t="s">
        <v>26</v>
      </c>
      <c r="E2411" t="s">
        <v>20</v>
      </c>
      <c r="F2411" t="s">
        <v>31</v>
      </c>
      <c r="G2411" s="2">
        <v>51.07</v>
      </c>
      <c r="H2411" s="4">
        <v>7</v>
      </c>
      <c r="I2411" s="2">
        <v>17.874500000000001</v>
      </c>
      <c r="J2411" s="2">
        <v>375.36450000000002</v>
      </c>
      <c r="K2411" s="12">
        <v>43477</v>
      </c>
      <c r="L2411" s="5">
        <v>0.48749999999999999</v>
      </c>
      <c r="M2411" t="s">
        <v>28</v>
      </c>
      <c r="N2411" s="2">
        <v>357.49</v>
      </c>
      <c r="O2411" s="2">
        <v>17.874500000000001</v>
      </c>
      <c r="P2411" s="3">
        <v>7</v>
      </c>
      <c r="Q2411" s="4">
        <f>MONTH(Tabla1[[#This Row],[Fecha]])</f>
        <v>1</v>
      </c>
    </row>
    <row r="2412" spans="1:17" x14ac:dyDescent="0.25">
      <c r="A2412" t="s">
        <v>2329</v>
      </c>
      <c r="B2412" t="s">
        <v>24</v>
      </c>
      <c r="C2412" t="s">
        <v>25</v>
      </c>
      <c r="D2412" t="s">
        <v>19</v>
      </c>
      <c r="E2412" t="s">
        <v>30</v>
      </c>
      <c r="F2412" t="s">
        <v>35</v>
      </c>
      <c r="G2412" s="2">
        <v>10.17</v>
      </c>
      <c r="H2412" s="4">
        <v>1</v>
      </c>
      <c r="I2412" s="2">
        <v>0.50850000000000006</v>
      </c>
      <c r="J2412" s="2">
        <v>10.6785</v>
      </c>
      <c r="K2412" s="12">
        <v>43503</v>
      </c>
      <c r="L2412" s="5">
        <v>0.59375</v>
      </c>
      <c r="M2412" t="s">
        <v>28</v>
      </c>
      <c r="N2412" s="2">
        <v>10.17</v>
      </c>
      <c r="O2412" s="2">
        <v>0.50849999999999995</v>
      </c>
      <c r="P2412" s="3">
        <v>5.9</v>
      </c>
      <c r="Q2412" s="4">
        <f>MONTH(Tabla1[[#This Row],[Fecha]])</f>
        <v>2</v>
      </c>
    </row>
    <row r="2413" spans="1:17" x14ac:dyDescent="0.25">
      <c r="A2413" t="s">
        <v>2330</v>
      </c>
      <c r="B2413" t="s">
        <v>24</v>
      </c>
      <c r="C2413" t="s">
        <v>25</v>
      </c>
      <c r="D2413" t="s">
        <v>19</v>
      </c>
      <c r="E2413" t="s">
        <v>20</v>
      </c>
      <c r="F2413" t="s">
        <v>27</v>
      </c>
      <c r="G2413" s="2">
        <v>51.92</v>
      </c>
      <c r="H2413" s="4">
        <v>5</v>
      </c>
      <c r="I2413" s="2">
        <v>12.980000000000002</v>
      </c>
      <c r="J2413" s="2">
        <v>272.58</v>
      </c>
      <c r="K2413" s="12">
        <v>43527</v>
      </c>
      <c r="L2413" s="5">
        <v>0.5708333333333333</v>
      </c>
      <c r="M2413" t="s">
        <v>28</v>
      </c>
      <c r="N2413" s="2">
        <v>259.60000000000002</v>
      </c>
      <c r="O2413" s="2">
        <v>12.98</v>
      </c>
      <c r="P2413" s="3">
        <v>7.5</v>
      </c>
      <c r="Q2413" s="4">
        <f>MONTH(Tabla1[[#This Row],[Fecha]])</f>
        <v>3</v>
      </c>
    </row>
    <row r="2414" spans="1:17" x14ac:dyDescent="0.25">
      <c r="A2414" t="s">
        <v>2331</v>
      </c>
      <c r="B2414" t="s">
        <v>41</v>
      </c>
      <c r="C2414" t="s">
        <v>42</v>
      </c>
      <c r="D2414" t="s">
        <v>26</v>
      </c>
      <c r="E2414" t="s">
        <v>20</v>
      </c>
      <c r="F2414" t="s">
        <v>27</v>
      </c>
      <c r="G2414" s="2">
        <v>13.78</v>
      </c>
      <c r="H2414" s="4">
        <v>4</v>
      </c>
      <c r="I2414" s="2">
        <v>2.7560000000000002</v>
      </c>
      <c r="J2414" s="2">
        <v>57.875999999999998</v>
      </c>
      <c r="K2414" s="12">
        <v>43475</v>
      </c>
      <c r="L2414" s="5">
        <v>0.46527777777777773</v>
      </c>
      <c r="M2414" t="s">
        <v>22</v>
      </c>
      <c r="N2414" s="2">
        <v>55.12</v>
      </c>
      <c r="O2414" s="2">
        <v>2.7559999999999998</v>
      </c>
      <c r="P2414" s="3">
        <v>9</v>
      </c>
      <c r="Q2414" s="4">
        <f>MONTH(Tabla1[[#This Row],[Fecha]])</f>
        <v>1</v>
      </c>
    </row>
    <row r="2415" spans="1:17" x14ac:dyDescent="0.25">
      <c r="A2415" t="s">
        <v>2332</v>
      </c>
      <c r="B2415" t="s">
        <v>17</v>
      </c>
      <c r="C2415" t="s">
        <v>18</v>
      </c>
      <c r="D2415" t="s">
        <v>26</v>
      </c>
      <c r="E2415" t="s">
        <v>30</v>
      </c>
      <c r="F2415" t="s">
        <v>43</v>
      </c>
      <c r="G2415" s="2">
        <v>54.67</v>
      </c>
      <c r="H2415" s="4">
        <v>3</v>
      </c>
      <c r="I2415" s="2">
        <v>8.2004999999999999</v>
      </c>
      <c r="J2415" s="2">
        <v>172.2105</v>
      </c>
      <c r="K2415" s="12">
        <v>43486</v>
      </c>
      <c r="L2415" s="5">
        <v>0.75</v>
      </c>
      <c r="M2415" t="s">
        <v>32</v>
      </c>
      <c r="N2415" s="2">
        <v>164.01</v>
      </c>
      <c r="O2415" s="2">
        <v>8.2004999999999999</v>
      </c>
      <c r="P2415" s="3">
        <v>8.6</v>
      </c>
      <c r="Q2415" s="4">
        <f>MONTH(Tabla1[[#This Row],[Fecha]])</f>
        <v>1</v>
      </c>
    </row>
    <row r="2416" spans="1:17" x14ac:dyDescent="0.25">
      <c r="A2416" t="s">
        <v>2333</v>
      </c>
      <c r="B2416" t="s">
        <v>24</v>
      </c>
      <c r="C2416" t="s">
        <v>25</v>
      </c>
      <c r="D2416" t="s">
        <v>26</v>
      </c>
      <c r="E2416" t="s">
        <v>20</v>
      </c>
      <c r="F2416" t="s">
        <v>35</v>
      </c>
      <c r="G2416" s="2">
        <v>44.86</v>
      </c>
      <c r="H2416" s="4">
        <v>10</v>
      </c>
      <c r="I2416" s="2">
        <v>22.430000000000003</v>
      </c>
      <c r="J2416" s="2">
        <v>471.03</v>
      </c>
      <c r="K2416" s="12">
        <v>43491</v>
      </c>
      <c r="L2416" s="5">
        <v>0.82916666666666661</v>
      </c>
      <c r="M2416" t="s">
        <v>22</v>
      </c>
      <c r="N2416" s="2">
        <v>448.6</v>
      </c>
      <c r="O2416" s="2">
        <v>22.43</v>
      </c>
      <c r="P2416" s="3">
        <v>8.1999999999999993</v>
      </c>
      <c r="Q2416" s="4">
        <f>MONTH(Tabla1[[#This Row],[Fecha]])</f>
        <v>1</v>
      </c>
    </row>
    <row r="2417" spans="1:17" x14ac:dyDescent="0.25">
      <c r="A2417" t="s">
        <v>2334</v>
      </c>
      <c r="B2417" t="s">
        <v>24</v>
      </c>
      <c r="C2417" t="s">
        <v>25</v>
      </c>
      <c r="D2417" t="s">
        <v>26</v>
      </c>
      <c r="E2417" t="s">
        <v>20</v>
      </c>
      <c r="F2417" t="s">
        <v>43</v>
      </c>
      <c r="G2417" s="2">
        <v>16.309999999999999</v>
      </c>
      <c r="H2417" s="4">
        <v>9</v>
      </c>
      <c r="I2417" s="2">
        <v>7.3395000000000001</v>
      </c>
      <c r="J2417" s="2">
        <v>154.12950000000001</v>
      </c>
      <c r="K2417" s="12">
        <v>43550</v>
      </c>
      <c r="L2417" s="5">
        <v>0.4381944444444445</v>
      </c>
      <c r="M2417" t="s">
        <v>22</v>
      </c>
      <c r="N2417" s="2">
        <v>146.79</v>
      </c>
      <c r="O2417" s="2">
        <v>7.3395000000000001</v>
      </c>
      <c r="P2417" s="3">
        <v>8.4</v>
      </c>
      <c r="Q2417" s="4">
        <f>MONTH(Tabla1[[#This Row],[Fecha]])</f>
        <v>3</v>
      </c>
    </row>
    <row r="2418" spans="1:17" x14ac:dyDescent="0.25">
      <c r="A2418" t="s">
        <v>2335</v>
      </c>
      <c r="B2418" t="s">
        <v>17</v>
      </c>
      <c r="C2418" t="s">
        <v>18</v>
      </c>
      <c r="D2418" t="s">
        <v>26</v>
      </c>
      <c r="E2418" t="s">
        <v>30</v>
      </c>
      <c r="F2418" t="s">
        <v>35</v>
      </c>
      <c r="G2418" s="2">
        <v>78.77</v>
      </c>
      <c r="H2418" s="4">
        <v>10</v>
      </c>
      <c r="I2418" s="2">
        <v>39.384999999999998</v>
      </c>
      <c r="J2418" s="2">
        <v>827.08500000000004</v>
      </c>
      <c r="K2418" s="12">
        <v>43489</v>
      </c>
      <c r="L2418" s="5">
        <v>0.41944444444444445</v>
      </c>
      <c r="M2418" t="s">
        <v>28</v>
      </c>
      <c r="N2418" s="2">
        <v>787.7</v>
      </c>
      <c r="O2418" s="2">
        <v>39.384999999999998</v>
      </c>
      <c r="P2418" s="3">
        <v>6.4</v>
      </c>
      <c r="Q2418" s="4">
        <f>MONTH(Tabla1[[#This Row],[Fecha]])</f>
        <v>1</v>
      </c>
    </row>
    <row r="2419" spans="1:17" x14ac:dyDescent="0.25">
      <c r="A2419" t="s">
        <v>2336</v>
      </c>
      <c r="B2419" t="s">
        <v>41</v>
      </c>
      <c r="C2419" t="s">
        <v>42</v>
      </c>
      <c r="D2419" t="s">
        <v>26</v>
      </c>
      <c r="E2419" t="s">
        <v>30</v>
      </c>
      <c r="F2419" t="s">
        <v>35</v>
      </c>
      <c r="G2419" s="2">
        <v>25.31</v>
      </c>
      <c r="H2419" s="4">
        <v>2</v>
      </c>
      <c r="I2419" s="2">
        <v>2.5310000000000001</v>
      </c>
      <c r="J2419" s="2">
        <v>53.151000000000003</v>
      </c>
      <c r="K2419" s="12">
        <v>43526</v>
      </c>
      <c r="L2419" s="5">
        <v>0.80972222222222223</v>
      </c>
      <c r="M2419" t="s">
        <v>22</v>
      </c>
      <c r="N2419" s="2">
        <v>50.62</v>
      </c>
      <c r="O2419" s="2">
        <v>2.5310000000000001</v>
      </c>
      <c r="P2419" s="3">
        <v>7.2</v>
      </c>
      <c r="Q2419" s="4">
        <f>MONTH(Tabla1[[#This Row],[Fecha]])</f>
        <v>3</v>
      </c>
    </row>
    <row r="2420" spans="1:17" x14ac:dyDescent="0.25">
      <c r="A2420" t="s">
        <v>2337</v>
      </c>
      <c r="B2420" t="s">
        <v>41</v>
      </c>
      <c r="C2420" t="s">
        <v>42</v>
      </c>
      <c r="D2420" t="s">
        <v>19</v>
      </c>
      <c r="E2420" t="s">
        <v>30</v>
      </c>
      <c r="F2420" t="s">
        <v>21</v>
      </c>
      <c r="G2420" s="2">
        <v>39.01</v>
      </c>
      <c r="H2420" s="4">
        <v>1</v>
      </c>
      <c r="I2420" s="2">
        <v>1.9504999999999999</v>
      </c>
      <c r="J2420" s="2">
        <v>40.960500000000003</v>
      </c>
      <c r="K2420" s="12">
        <v>43536</v>
      </c>
      <c r="L2420" s="5">
        <v>0.69861111111111107</v>
      </c>
      <c r="M2420" t="s">
        <v>32</v>
      </c>
      <c r="N2420" s="2">
        <v>39.01</v>
      </c>
      <c r="O2420" s="2">
        <v>1.9504999999999999</v>
      </c>
      <c r="P2420" s="3">
        <v>4.7</v>
      </c>
      <c r="Q2420" s="4">
        <f>MONTH(Tabla1[[#This Row],[Fecha]])</f>
        <v>3</v>
      </c>
    </row>
    <row r="2421" spans="1:17" x14ac:dyDescent="0.25">
      <c r="A2421" t="s">
        <v>1824</v>
      </c>
      <c r="B2421" t="s">
        <v>17</v>
      </c>
      <c r="C2421" t="s">
        <v>18</v>
      </c>
      <c r="D2421" t="s">
        <v>26</v>
      </c>
      <c r="E2421" t="s">
        <v>20</v>
      </c>
      <c r="F2421" t="s">
        <v>45</v>
      </c>
      <c r="G2421" s="2">
        <v>81.91</v>
      </c>
      <c r="H2421" s="4">
        <v>2</v>
      </c>
      <c r="I2421" s="2">
        <v>8.1910000000000007</v>
      </c>
      <c r="J2421" s="2">
        <v>172.011</v>
      </c>
      <c r="K2421" s="12">
        <v>43529</v>
      </c>
      <c r="L2421" s="5">
        <v>0.73819444444444438</v>
      </c>
      <c r="M2421" t="s">
        <v>28</v>
      </c>
      <c r="N2421" s="2">
        <v>163.82</v>
      </c>
      <c r="O2421" s="2">
        <v>8.1910000000000007</v>
      </c>
      <c r="P2421" s="3">
        <v>7.8</v>
      </c>
      <c r="Q2421" s="4">
        <f>MONTH(Tabla1[[#This Row],[Fecha]])</f>
        <v>3</v>
      </c>
    </row>
    <row r="2422" spans="1:17" x14ac:dyDescent="0.25">
      <c r="A2422" t="s">
        <v>2338</v>
      </c>
      <c r="B2422" t="s">
        <v>41</v>
      </c>
      <c r="C2422" t="s">
        <v>42</v>
      </c>
      <c r="D2422" t="s">
        <v>19</v>
      </c>
      <c r="E2422" t="s">
        <v>30</v>
      </c>
      <c r="F2422" t="s">
        <v>27</v>
      </c>
      <c r="G2422" s="2">
        <v>52.89</v>
      </c>
      <c r="H2422" s="4">
        <v>6</v>
      </c>
      <c r="I2422" s="2">
        <v>15.867000000000003</v>
      </c>
      <c r="J2422" s="2">
        <v>333.20699999999999</v>
      </c>
      <c r="K2422" s="12">
        <v>43484</v>
      </c>
      <c r="L2422" s="5">
        <v>0.7319444444444444</v>
      </c>
      <c r="M2422" t="s">
        <v>32</v>
      </c>
      <c r="N2422" s="2">
        <v>317.33999999999997</v>
      </c>
      <c r="O2422" s="2">
        <v>15.867000000000001</v>
      </c>
      <c r="P2422" s="3">
        <v>9.8000000000000007</v>
      </c>
      <c r="Q2422" s="4">
        <f>MONTH(Tabla1[[#This Row],[Fecha]])</f>
        <v>1</v>
      </c>
    </row>
    <row r="2423" spans="1:17" x14ac:dyDescent="0.25">
      <c r="A2423" t="s">
        <v>2339</v>
      </c>
      <c r="B2423" t="s">
        <v>17</v>
      </c>
      <c r="C2423" t="s">
        <v>18</v>
      </c>
      <c r="D2423" t="s">
        <v>26</v>
      </c>
      <c r="E2423" t="s">
        <v>30</v>
      </c>
      <c r="F2423" t="s">
        <v>45</v>
      </c>
      <c r="G2423" s="2">
        <v>74.099999999999994</v>
      </c>
      <c r="H2423" s="4">
        <v>1</v>
      </c>
      <c r="I2423" s="2">
        <v>3.7050000000000001</v>
      </c>
      <c r="J2423" s="2">
        <v>77.805000000000007</v>
      </c>
      <c r="K2423" s="12">
        <v>43490</v>
      </c>
      <c r="L2423" s="5">
        <v>0.46180555555555558</v>
      </c>
      <c r="M2423" t="s">
        <v>28</v>
      </c>
      <c r="N2423" s="2">
        <v>74.099999999999994</v>
      </c>
      <c r="O2423" s="2">
        <v>3.7050000000000001</v>
      </c>
      <c r="P2423" s="3">
        <v>9.1999999999999993</v>
      </c>
      <c r="Q2423" s="4">
        <f>MONTH(Tabla1[[#This Row],[Fecha]])</f>
        <v>1</v>
      </c>
    </row>
    <row r="2424" spans="1:17" x14ac:dyDescent="0.25">
      <c r="A2424" t="s">
        <v>2340</v>
      </c>
      <c r="B2424" t="s">
        <v>17</v>
      </c>
      <c r="C2424" t="s">
        <v>18</v>
      </c>
      <c r="D2424" t="s">
        <v>26</v>
      </c>
      <c r="E2424" t="s">
        <v>30</v>
      </c>
      <c r="F2424" t="s">
        <v>31</v>
      </c>
      <c r="G2424" s="2">
        <v>50.93</v>
      </c>
      <c r="H2424" s="4">
        <v>8</v>
      </c>
      <c r="I2424" s="2">
        <v>20.372</v>
      </c>
      <c r="J2424" s="2">
        <v>427.81200000000001</v>
      </c>
      <c r="K2424" s="12">
        <v>43546</v>
      </c>
      <c r="L2424" s="5">
        <v>0.81666666666666676</v>
      </c>
      <c r="M2424" t="s">
        <v>22</v>
      </c>
      <c r="N2424" s="2">
        <v>407.44</v>
      </c>
      <c r="O2424" s="2">
        <v>20.372</v>
      </c>
      <c r="P2424" s="3">
        <v>9.1999999999999993</v>
      </c>
      <c r="Q2424" s="4">
        <f>MONTH(Tabla1[[#This Row],[Fecha]])</f>
        <v>3</v>
      </c>
    </row>
    <row r="2425" spans="1:17" x14ac:dyDescent="0.25">
      <c r="A2425" t="s">
        <v>2341</v>
      </c>
      <c r="B2425" t="s">
        <v>41</v>
      </c>
      <c r="C2425" t="s">
        <v>42</v>
      </c>
      <c r="D2425" t="s">
        <v>19</v>
      </c>
      <c r="E2425" t="s">
        <v>20</v>
      </c>
      <c r="F2425" t="s">
        <v>35</v>
      </c>
      <c r="G2425" s="2">
        <v>16.489999999999998</v>
      </c>
      <c r="H2425" s="4">
        <v>2</v>
      </c>
      <c r="I2425" s="2">
        <v>1.649</v>
      </c>
      <c r="J2425" s="2">
        <v>34.628999999999998</v>
      </c>
      <c r="K2425" s="12">
        <v>43501</v>
      </c>
      <c r="L2425" s="5">
        <v>0.48055555555555557</v>
      </c>
      <c r="M2425" t="s">
        <v>22</v>
      </c>
      <c r="N2425" s="2">
        <v>32.979999999999997</v>
      </c>
      <c r="O2425" s="2">
        <v>1.649</v>
      </c>
      <c r="P2425" s="3">
        <v>4.5999999999999996</v>
      </c>
      <c r="Q2425" s="4">
        <f>MONTH(Tabla1[[#This Row],[Fecha]])</f>
        <v>2</v>
      </c>
    </row>
    <row r="2426" spans="1:17" x14ac:dyDescent="0.25">
      <c r="A2426" t="s">
        <v>2342</v>
      </c>
      <c r="B2426" t="s">
        <v>17</v>
      </c>
      <c r="C2426" t="s">
        <v>18</v>
      </c>
      <c r="D2426" t="s">
        <v>19</v>
      </c>
      <c r="E2426" t="s">
        <v>20</v>
      </c>
      <c r="F2426" t="s">
        <v>43</v>
      </c>
      <c r="G2426" s="2">
        <v>47.63</v>
      </c>
      <c r="H2426" s="4">
        <v>9</v>
      </c>
      <c r="I2426" s="2">
        <v>21.433500000000002</v>
      </c>
      <c r="J2426" s="2">
        <v>450.1035</v>
      </c>
      <c r="K2426" s="12">
        <v>43488</v>
      </c>
      <c r="L2426" s="5">
        <v>0.52430555555555558</v>
      </c>
      <c r="M2426" t="s">
        <v>28</v>
      </c>
      <c r="N2426" s="2">
        <v>428.67</v>
      </c>
      <c r="O2426" s="2">
        <v>21.433499999999999</v>
      </c>
      <c r="P2426" s="3">
        <v>5</v>
      </c>
      <c r="Q2426" s="4">
        <f>MONTH(Tabla1[[#This Row],[Fecha]])</f>
        <v>1</v>
      </c>
    </row>
    <row r="2427" spans="1:17" x14ac:dyDescent="0.25">
      <c r="A2427" t="s">
        <v>2343</v>
      </c>
      <c r="B2427" t="s">
        <v>17</v>
      </c>
      <c r="C2427" t="s">
        <v>18</v>
      </c>
      <c r="D2427" t="s">
        <v>26</v>
      </c>
      <c r="E2427" t="s">
        <v>20</v>
      </c>
      <c r="F2427" t="s">
        <v>45</v>
      </c>
      <c r="G2427" s="2">
        <v>65.739999999999995</v>
      </c>
      <c r="H2427" s="4">
        <v>9</v>
      </c>
      <c r="I2427" s="2">
        <v>29.582999999999998</v>
      </c>
      <c r="J2427" s="2">
        <v>621.24300000000005</v>
      </c>
      <c r="K2427" s="12">
        <v>43466</v>
      </c>
      <c r="L2427" s="5">
        <v>0.57986111111111105</v>
      </c>
      <c r="M2427" t="s">
        <v>28</v>
      </c>
      <c r="N2427" s="2">
        <v>591.66</v>
      </c>
      <c r="O2427" s="2">
        <v>29.582999999999998</v>
      </c>
      <c r="P2427" s="3">
        <v>7.7</v>
      </c>
      <c r="Q2427" s="4">
        <f>MONTH(Tabla1[[#This Row],[Fecha]])</f>
        <v>1</v>
      </c>
    </row>
    <row r="2428" spans="1:17" x14ac:dyDescent="0.25">
      <c r="A2428" t="s">
        <v>2344</v>
      </c>
      <c r="B2428" t="s">
        <v>24</v>
      </c>
      <c r="C2428" t="s">
        <v>25</v>
      </c>
      <c r="D2428" t="s">
        <v>19</v>
      </c>
      <c r="E2428" t="s">
        <v>20</v>
      </c>
      <c r="F2428" t="s">
        <v>31</v>
      </c>
      <c r="G2428" s="2">
        <v>86.27</v>
      </c>
      <c r="H2428" s="4">
        <v>1</v>
      </c>
      <c r="I2428" s="2">
        <v>4.3135000000000003</v>
      </c>
      <c r="J2428" s="2">
        <v>90.583500000000001</v>
      </c>
      <c r="K2428" s="12">
        <v>43516</v>
      </c>
      <c r="L2428" s="5">
        <v>0.55833333333333335</v>
      </c>
      <c r="M2428" t="s">
        <v>22</v>
      </c>
      <c r="N2428" s="2">
        <v>86.27</v>
      </c>
      <c r="O2428" s="2">
        <v>4.3135000000000003</v>
      </c>
      <c r="P2428" s="3">
        <v>7</v>
      </c>
      <c r="Q2428" s="4">
        <f>MONTH(Tabla1[[#This Row],[Fecha]])</f>
        <v>2</v>
      </c>
    </row>
    <row r="2429" spans="1:17" x14ac:dyDescent="0.25">
      <c r="A2429" t="s">
        <v>1607</v>
      </c>
      <c r="B2429" t="s">
        <v>41</v>
      </c>
      <c r="C2429" t="s">
        <v>42</v>
      </c>
      <c r="D2429" t="s">
        <v>26</v>
      </c>
      <c r="E2429" t="s">
        <v>30</v>
      </c>
      <c r="F2429" t="s">
        <v>35</v>
      </c>
      <c r="G2429" s="2">
        <v>37.020000000000003</v>
      </c>
      <c r="H2429" s="4">
        <v>6</v>
      </c>
      <c r="I2429" s="2">
        <v>11.106000000000002</v>
      </c>
      <c r="J2429" s="2">
        <v>233.226</v>
      </c>
      <c r="K2429" s="12">
        <v>43546</v>
      </c>
      <c r="L2429" s="5">
        <v>0.7729166666666667</v>
      </c>
      <c r="M2429" t="s">
        <v>28</v>
      </c>
      <c r="N2429" s="2">
        <v>222.12</v>
      </c>
      <c r="O2429" s="2">
        <v>11.106</v>
      </c>
      <c r="P2429" s="3">
        <v>4.5</v>
      </c>
      <c r="Q2429" s="4">
        <f>MONTH(Tabla1[[#This Row],[Fecha]])</f>
        <v>3</v>
      </c>
    </row>
    <row r="2430" spans="1:17" x14ac:dyDescent="0.25">
      <c r="A2430" t="s">
        <v>2345</v>
      </c>
      <c r="B2430" t="s">
        <v>41</v>
      </c>
      <c r="C2430" t="s">
        <v>42</v>
      </c>
      <c r="D2430" t="s">
        <v>26</v>
      </c>
      <c r="E2430" t="s">
        <v>20</v>
      </c>
      <c r="F2430" t="s">
        <v>27</v>
      </c>
      <c r="G2430" s="2">
        <v>99.73</v>
      </c>
      <c r="H2430" s="4">
        <v>9</v>
      </c>
      <c r="I2430" s="2">
        <v>44.878500000000003</v>
      </c>
      <c r="J2430" s="2">
        <v>942.44849999999997</v>
      </c>
      <c r="K2430" s="12">
        <v>43526</v>
      </c>
      <c r="L2430" s="5">
        <v>0.8208333333333333</v>
      </c>
      <c r="M2430" t="s">
        <v>32</v>
      </c>
      <c r="N2430" s="2">
        <v>897.57</v>
      </c>
      <c r="O2430" s="2">
        <v>44.878500000000003</v>
      </c>
      <c r="P2430" s="3">
        <v>6.5</v>
      </c>
      <c r="Q2430" s="4">
        <f>MONTH(Tabla1[[#This Row],[Fecha]])</f>
        <v>3</v>
      </c>
    </row>
    <row r="2431" spans="1:17" x14ac:dyDescent="0.25">
      <c r="A2431" t="s">
        <v>2346</v>
      </c>
      <c r="B2431" t="s">
        <v>17</v>
      </c>
      <c r="C2431" t="s">
        <v>18</v>
      </c>
      <c r="D2431" t="s">
        <v>26</v>
      </c>
      <c r="E2431" t="s">
        <v>30</v>
      </c>
      <c r="F2431" t="s">
        <v>31</v>
      </c>
      <c r="G2431" s="2">
        <v>33.99</v>
      </c>
      <c r="H2431" s="4">
        <v>6</v>
      </c>
      <c r="I2431" s="2">
        <v>10.197000000000001</v>
      </c>
      <c r="J2431" s="2">
        <v>214.137</v>
      </c>
      <c r="K2431" s="12">
        <v>43532</v>
      </c>
      <c r="L2431" s="5">
        <v>0.65069444444444446</v>
      </c>
      <c r="M2431" t="s">
        <v>32</v>
      </c>
      <c r="N2431" s="2">
        <v>203.94</v>
      </c>
      <c r="O2431" s="2">
        <v>10.196999999999999</v>
      </c>
      <c r="P2431" s="3">
        <v>7.7</v>
      </c>
      <c r="Q2431" s="4">
        <f>MONTH(Tabla1[[#This Row],[Fecha]])</f>
        <v>3</v>
      </c>
    </row>
    <row r="2432" spans="1:17" x14ac:dyDescent="0.25">
      <c r="A2432" t="s">
        <v>2347</v>
      </c>
      <c r="B2432" t="s">
        <v>24</v>
      </c>
      <c r="C2432" t="s">
        <v>25</v>
      </c>
      <c r="D2432" t="s">
        <v>19</v>
      </c>
      <c r="E2432" t="s">
        <v>20</v>
      </c>
      <c r="F2432" t="s">
        <v>31</v>
      </c>
      <c r="G2432" s="2">
        <v>47.38</v>
      </c>
      <c r="H2432" s="4">
        <v>4</v>
      </c>
      <c r="I2432" s="2">
        <v>9.4760000000000009</v>
      </c>
      <c r="J2432" s="2">
        <v>198.99600000000001</v>
      </c>
      <c r="K2432" s="12">
        <v>43488</v>
      </c>
      <c r="L2432" s="5">
        <v>0.43402777777777773</v>
      </c>
      <c r="M2432" t="s">
        <v>28</v>
      </c>
      <c r="N2432" s="2">
        <v>189.52</v>
      </c>
      <c r="O2432" s="2">
        <v>9.4760000000000009</v>
      </c>
      <c r="P2432" s="3">
        <v>7.1</v>
      </c>
      <c r="Q2432" s="4">
        <f>MONTH(Tabla1[[#This Row],[Fecha]])</f>
        <v>1</v>
      </c>
    </row>
    <row r="2433" spans="1:17" x14ac:dyDescent="0.25">
      <c r="A2433" t="s">
        <v>2348</v>
      </c>
      <c r="B2433" t="s">
        <v>24</v>
      </c>
      <c r="C2433" t="s">
        <v>25</v>
      </c>
      <c r="D2433" t="s">
        <v>19</v>
      </c>
      <c r="E2433" t="s">
        <v>20</v>
      </c>
      <c r="F2433" t="s">
        <v>43</v>
      </c>
      <c r="G2433" s="2">
        <v>71.39</v>
      </c>
      <c r="H2433" s="4">
        <v>5</v>
      </c>
      <c r="I2433" s="2">
        <v>17.8475</v>
      </c>
      <c r="J2433" s="2">
        <v>374.79750000000001</v>
      </c>
      <c r="K2433" s="12">
        <v>43513</v>
      </c>
      <c r="L2433" s="5">
        <v>0.83124999999999993</v>
      </c>
      <c r="M2433" t="s">
        <v>32</v>
      </c>
      <c r="N2433" s="2">
        <v>356.95</v>
      </c>
      <c r="O2433" s="2">
        <v>17.8475</v>
      </c>
      <c r="P2433" s="3">
        <v>5.5</v>
      </c>
      <c r="Q2433" s="4">
        <f>MONTH(Tabla1[[#This Row],[Fecha]])</f>
        <v>2</v>
      </c>
    </row>
    <row r="2434" spans="1:17" x14ac:dyDescent="0.25">
      <c r="A2434" t="s">
        <v>2349</v>
      </c>
      <c r="B2434" t="s">
        <v>41</v>
      </c>
      <c r="C2434" t="s">
        <v>42</v>
      </c>
      <c r="D2434" t="s">
        <v>19</v>
      </c>
      <c r="E2434" t="s">
        <v>30</v>
      </c>
      <c r="F2434" t="s">
        <v>45</v>
      </c>
      <c r="G2434" s="2">
        <v>49.92</v>
      </c>
      <c r="H2434" s="4">
        <v>2</v>
      </c>
      <c r="I2434" s="2">
        <v>4.9920000000000009</v>
      </c>
      <c r="J2434" s="2">
        <v>104.83199999999999</v>
      </c>
      <c r="K2434" s="12">
        <v>43530</v>
      </c>
      <c r="L2434" s="5">
        <v>0.49652777777777773</v>
      </c>
      <c r="M2434" t="s">
        <v>32</v>
      </c>
      <c r="N2434" s="2">
        <v>99.84</v>
      </c>
      <c r="O2434" s="2">
        <v>4.992</v>
      </c>
      <c r="P2434" s="3">
        <v>7</v>
      </c>
      <c r="Q2434" s="4">
        <f>MONTH(Tabla1[[#This Row],[Fecha]])</f>
        <v>3</v>
      </c>
    </row>
    <row r="2435" spans="1:17" x14ac:dyDescent="0.25">
      <c r="A2435" t="s">
        <v>2350</v>
      </c>
      <c r="B2435" t="s">
        <v>17</v>
      </c>
      <c r="C2435" t="s">
        <v>18</v>
      </c>
      <c r="D2435" t="s">
        <v>19</v>
      </c>
      <c r="E2435" t="s">
        <v>30</v>
      </c>
      <c r="F2435" t="s">
        <v>31</v>
      </c>
      <c r="G2435" s="2">
        <v>60.01</v>
      </c>
      <c r="H2435" s="4">
        <v>4</v>
      </c>
      <c r="I2435" s="2">
        <v>12.002000000000001</v>
      </c>
      <c r="J2435" s="2">
        <v>252.042</v>
      </c>
      <c r="K2435" s="12">
        <v>43490</v>
      </c>
      <c r="L2435" s="5">
        <v>0.66249999999999998</v>
      </c>
      <c r="M2435" t="s">
        <v>28</v>
      </c>
      <c r="N2435" s="2">
        <v>240.04</v>
      </c>
      <c r="O2435" s="2">
        <v>12.002000000000001</v>
      </c>
      <c r="P2435" s="3">
        <v>4.5</v>
      </c>
      <c r="Q2435" s="4">
        <f>MONTH(Tabla1[[#This Row],[Fecha]])</f>
        <v>1</v>
      </c>
    </row>
    <row r="2436" spans="1:17" x14ac:dyDescent="0.25">
      <c r="A2436" t="s">
        <v>2351</v>
      </c>
      <c r="B2436" t="s">
        <v>17</v>
      </c>
      <c r="C2436" t="s">
        <v>18</v>
      </c>
      <c r="D2436" t="s">
        <v>26</v>
      </c>
      <c r="E2436" t="s">
        <v>30</v>
      </c>
      <c r="F2436" t="s">
        <v>45</v>
      </c>
      <c r="G2436" s="2">
        <v>46.41</v>
      </c>
      <c r="H2436" s="4">
        <v>1</v>
      </c>
      <c r="I2436" s="2">
        <v>2.3205</v>
      </c>
      <c r="J2436" s="2">
        <v>48.730499999999999</v>
      </c>
      <c r="K2436" s="12">
        <v>43527</v>
      </c>
      <c r="L2436" s="5">
        <v>0.83750000000000002</v>
      </c>
      <c r="M2436" t="s">
        <v>32</v>
      </c>
      <c r="N2436" s="2">
        <v>46.41</v>
      </c>
      <c r="O2436" s="2">
        <v>2.3205</v>
      </c>
      <c r="P2436" s="3">
        <v>4</v>
      </c>
      <c r="Q2436" s="4">
        <f>MONTH(Tabla1[[#This Row],[Fecha]])</f>
        <v>3</v>
      </c>
    </row>
    <row r="2437" spans="1:17" x14ac:dyDescent="0.25">
      <c r="A2437" t="s">
        <v>2352</v>
      </c>
      <c r="B2437" t="s">
        <v>41</v>
      </c>
      <c r="C2437" t="s">
        <v>42</v>
      </c>
      <c r="D2437" t="s">
        <v>26</v>
      </c>
      <c r="E2437" t="s">
        <v>30</v>
      </c>
      <c r="F2437" t="s">
        <v>31</v>
      </c>
      <c r="G2437" s="2">
        <v>31.75</v>
      </c>
      <c r="H2437" s="4">
        <v>4</v>
      </c>
      <c r="I2437" s="2">
        <v>6.3500000000000005</v>
      </c>
      <c r="J2437" s="2">
        <v>133.35</v>
      </c>
      <c r="K2437" s="12">
        <v>43504</v>
      </c>
      <c r="L2437" s="5">
        <v>0.6430555555555556</v>
      </c>
      <c r="M2437" t="s">
        <v>28</v>
      </c>
      <c r="N2437" s="2">
        <v>127</v>
      </c>
      <c r="O2437" s="2">
        <v>6.35</v>
      </c>
      <c r="P2437" s="3">
        <v>8.6</v>
      </c>
      <c r="Q2437" s="4">
        <f>MONTH(Tabla1[[#This Row],[Fecha]])</f>
        <v>2</v>
      </c>
    </row>
    <row r="2438" spans="1:17" x14ac:dyDescent="0.25">
      <c r="A2438" t="s">
        <v>2353</v>
      </c>
      <c r="B2438" t="s">
        <v>24</v>
      </c>
      <c r="C2438" t="s">
        <v>25</v>
      </c>
      <c r="D2438" t="s">
        <v>19</v>
      </c>
      <c r="E2438" t="s">
        <v>30</v>
      </c>
      <c r="F2438" t="s">
        <v>27</v>
      </c>
      <c r="G2438" s="2">
        <v>86.04</v>
      </c>
      <c r="H2438" s="4">
        <v>5</v>
      </c>
      <c r="I2438" s="2">
        <v>21.510000000000005</v>
      </c>
      <c r="J2438" s="2">
        <v>451.71</v>
      </c>
      <c r="K2438" s="12">
        <v>43521</v>
      </c>
      <c r="L2438" s="5">
        <v>0.47500000000000003</v>
      </c>
      <c r="M2438" t="s">
        <v>22</v>
      </c>
      <c r="N2438" s="2">
        <v>430.2</v>
      </c>
      <c r="O2438" s="2">
        <v>21.51</v>
      </c>
      <c r="P2438" s="3">
        <v>4.8</v>
      </c>
      <c r="Q2438" s="4">
        <f>MONTH(Tabla1[[#This Row],[Fecha]])</f>
        <v>2</v>
      </c>
    </row>
    <row r="2439" spans="1:17" x14ac:dyDescent="0.25">
      <c r="A2439" t="s">
        <v>2354</v>
      </c>
      <c r="B2439" t="s">
        <v>24</v>
      </c>
      <c r="C2439" t="s">
        <v>25</v>
      </c>
      <c r="D2439" t="s">
        <v>19</v>
      </c>
      <c r="E2439" t="s">
        <v>20</v>
      </c>
      <c r="F2439" t="s">
        <v>43</v>
      </c>
      <c r="G2439" s="2">
        <v>36.770000000000003</v>
      </c>
      <c r="H2439" s="4">
        <v>7</v>
      </c>
      <c r="I2439" s="2">
        <v>12.869500000000002</v>
      </c>
      <c r="J2439" s="2">
        <v>270.2595</v>
      </c>
      <c r="K2439" s="12">
        <v>43476</v>
      </c>
      <c r="L2439" s="5">
        <v>0.84027777777777779</v>
      </c>
      <c r="M2439" t="s">
        <v>28</v>
      </c>
      <c r="N2439" s="2">
        <v>257.39</v>
      </c>
      <c r="O2439" s="2">
        <v>12.8695</v>
      </c>
      <c r="P2439" s="3">
        <v>7.4</v>
      </c>
      <c r="Q2439" s="4">
        <f>MONTH(Tabla1[[#This Row],[Fecha]])</f>
        <v>1</v>
      </c>
    </row>
    <row r="2440" spans="1:17" x14ac:dyDescent="0.25">
      <c r="A2440" t="s">
        <v>2355</v>
      </c>
      <c r="B2440" t="s">
        <v>24</v>
      </c>
      <c r="C2440" t="s">
        <v>25</v>
      </c>
      <c r="D2440" t="s">
        <v>26</v>
      </c>
      <c r="E2440" t="s">
        <v>30</v>
      </c>
      <c r="F2440" t="s">
        <v>21</v>
      </c>
      <c r="G2440" s="2">
        <v>64.08</v>
      </c>
      <c r="H2440" s="4">
        <v>7</v>
      </c>
      <c r="I2440" s="2">
        <v>22.428000000000001</v>
      </c>
      <c r="J2440" s="2">
        <v>470.988</v>
      </c>
      <c r="K2440" s="12">
        <v>43485</v>
      </c>
      <c r="L2440" s="5">
        <v>0.51874999999999993</v>
      </c>
      <c r="M2440" t="s">
        <v>22</v>
      </c>
      <c r="N2440" s="2">
        <v>448.56</v>
      </c>
      <c r="O2440" s="2">
        <v>22.428000000000001</v>
      </c>
      <c r="P2440" s="3">
        <v>7.6</v>
      </c>
      <c r="Q2440" s="4">
        <f>MONTH(Tabla1[[#This Row],[Fecha]])</f>
        <v>1</v>
      </c>
    </row>
    <row r="2441" spans="1:17" x14ac:dyDescent="0.25">
      <c r="A2441" t="s">
        <v>2356</v>
      </c>
      <c r="B2441" t="s">
        <v>24</v>
      </c>
      <c r="C2441" t="s">
        <v>25</v>
      </c>
      <c r="D2441" t="s">
        <v>19</v>
      </c>
      <c r="E2441" t="s">
        <v>30</v>
      </c>
      <c r="F2441" t="s">
        <v>21</v>
      </c>
      <c r="G2441" s="2">
        <v>65.31</v>
      </c>
      <c r="H2441" s="4">
        <v>7</v>
      </c>
      <c r="I2441" s="2">
        <v>22.858500000000003</v>
      </c>
      <c r="J2441" s="2">
        <v>480.02850000000001</v>
      </c>
      <c r="K2441" s="12">
        <v>43529</v>
      </c>
      <c r="L2441" s="5">
        <v>0.75138888888888899</v>
      </c>
      <c r="M2441" t="s">
        <v>32</v>
      </c>
      <c r="N2441" s="2">
        <v>457.17</v>
      </c>
      <c r="O2441" s="2">
        <v>22.858499999999999</v>
      </c>
      <c r="P2441" s="3">
        <v>4.2</v>
      </c>
      <c r="Q2441" s="4">
        <f>MONTH(Tabla1[[#This Row],[Fecha]])</f>
        <v>3</v>
      </c>
    </row>
    <row r="2442" spans="1:17" x14ac:dyDescent="0.25">
      <c r="A2442" t="s">
        <v>2269</v>
      </c>
      <c r="B2442" t="s">
        <v>41</v>
      </c>
      <c r="C2442" t="s">
        <v>42</v>
      </c>
      <c r="D2442" t="s">
        <v>26</v>
      </c>
      <c r="E2442" t="s">
        <v>30</v>
      </c>
      <c r="F2442" t="s">
        <v>31</v>
      </c>
      <c r="G2442" s="2">
        <v>99.7</v>
      </c>
      <c r="H2442" s="4">
        <v>3</v>
      </c>
      <c r="I2442" s="2">
        <v>14.955000000000002</v>
      </c>
      <c r="J2442" s="2">
        <v>314.05500000000001</v>
      </c>
      <c r="K2442" s="12">
        <v>43542</v>
      </c>
      <c r="L2442" s="5">
        <v>0.47847222222222219</v>
      </c>
      <c r="M2442" t="s">
        <v>22</v>
      </c>
      <c r="N2442" s="2">
        <v>299.10000000000002</v>
      </c>
      <c r="O2442" s="2">
        <v>14.955</v>
      </c>
      <c r="P2442" s="3">
        <v>4.7</v>
      </c>
      <c r="Q2442" s="4">
        <f>MONTH(Tabla1[[#This Row],[Fecha]])</f>
        <v>3</v>
      </c>
    </row>
    <row r="2443" spans="1:17" x14ac:dyDescent="0.25">
      <c r="A2443" t="s">
        <v>2357</v>
      </c>
      <c r="B2443" t="s">
        <v>17</v>
      </c>
      <c r="C2443" t="s">
        <v>18</v>
      </c>
      <c r="D2443" t="s">
        <v>26</v>
      </c>
      <c r="E2443" t="s">
        <v>20</v>
      </c>
      <c r="F2443" t="s">
        <v>31</v>
      </c>
      <c r="G2443" s="2">
        <v>67.09</v>
      </c>
      <c r="H2443" s="4">
        <v>5</v>
      </c>
      <c r="I2443" s="2">
        <v>16.772500000000004</v>
      </c>
      <c r="J2443" s="2">
        <v>352.22250000000003</v>
      </c>
      <c r="K2443" s="12">
        <v>43468</v>
      </c>
      <c r="L2443" s="5">
        <v>0.69930555555555562</v>
      </c>
      <c r="M2443" t="s">
        <v>32</v>
      </c>
      <c r="N2443" s="2">
        <v>335.45</v>
      </c>
      <c r="O2443" s="2">
        <v>16.772500000000001</v>
      </c>
      <c r="P2443" s="3">
        <v>9.1</v>
      </c>
      <c r="Q2443" s="4">
        <f>MONTH(Tabla1[[#This Row],[Fecha]])</f>
        <v>1</v>
      </c>
    </row>
    <row r="2444" spans="1:17" x14ac:dyDescent="0.25">
      <c r="A2444" t="s">
        <v>2358</v>
      </c>
      <c r="B2444" t="s">
        <v>17</v>
      </c>
      <c r="C2444" t="s">
        <v>18</v>
      </c>
      <c r="D2444" t="s">
        <v>19</v>
      </c>
      <c r="E2444" t="s">
        <v>30</v>
      </c>
      <c r="F2444" t="s">
        <v>35</v>
      </c>
      <c r="G2444" s="2">
        <v>15.81</v>
      </c>
      <c r="H2444" s="4">
        <v>10</v>
      </c>
      <c r="I2444" s="2">
        <v>7.9050000000000002</v>
      </c>
      <c r="J2444" s="2">
        <v>166.005</v>
      </c>
      <c r="K2444" s="12">
        <v>43530</v>
      </c>
      <c r="L2444" s="5">
        <v>0.51874999999999993</v>
      </c>
      <c r="M2444" t="s">
        <v>32</v>
      </c>
      <c r="N2444" s="2">
        <v>158.1</v>
      </c>
      <c r="O2444" s="2">
        <v>7.9050000000000002</v>
      </c>
      <c r="P2444" s="3">
        <v>8.6</v>
      </c>
      <c r="Q2444" s="4">
        <f>MONTH(Tabla1[[#This Row],[Fecha]])</f>
        <v>3</v>
      </c>
    </row>
    <row r="2445" spans="1:17" x14ac:dyDescent="0.25">
      <c r="A2445" t="s">
        <v>1331</v>
      </c>
      <c r="B2445" t="s">
        <v>17</v>
      </c>
      <c r="C2445" t="s">
        <v>18</v>
      </c>
      <c r="D2445" t="s">
        <v>19</v>
      </c>
      <c r="E2445" t="s">
        <v>30</v>
      </c>
      <c r="F2445" t="s">
        <v>43</v>
      </c>
      <c r="G2445" s="2">
        <v>23.48</v>
      </c>
      <c r="H2445" s="4">
        <v>2</v>
      </c>
      <c r="I2445" s="2">
        <v>2.3480000000000003</v>
      </c>
      <c r="J2445" s="2">
        <v>49.308</v>
      </c>
      <c r="K2445" s="12">
        <v>43538</v>
      </c>
      <c r="L2445" s="5">
        <v>0.47291666666666665</v>
      </c>
      <c r="M2445" t="s">
        <v>32</v>
      </c>
      <c r="N2445" s="2">
        <v>46.96</v>
      </c>
      <c r="O2445" s="2">
        <v>2.3479999999999999</v>
      </c>
      <c r="P2445" s="3">
        <v>7.9</v>
      </c>
      <c r="Q2445" s="4">
        <f>MONTH(Tabla1[[#This Row],[Fecha]])</f>
        <v>3</v>
      </c>
    </row>
    <row r="2446" spans="1:17" x14ac:dyDescent="0.25">
      <c r="A2446" t="s">
        <v>2359</v>
      </c>
      <c r="B2446" t="s">
        <v>41</v>
      </c>
      <c r="C2446" t="s">
        <v>42</v>
      </c>
      <c r="D2446" t="s">
        <v>26</v>
      </c>
      <c r="E2446" t="s">
        <v>30</v>
      </c>
      <c r="F2446" t="s">
        <v>27</v>
      </c>
      <c r="G2446" s="2">
        <v>72.13</v>
      </c>
      <c r="H2446" s="4">
        <v>10</v>
      </c>
      <c r="I2446" s="2">
        <v>36.064999999999998</v>
      </c>
      <c r="J2446" s="2">
        <v>757.36500000000001</v>
      </c>
      <c r="K2446" s="12">
        <v>43496</v>
      </c>
      <c r="L2446" s="5">
        <v>0.6333333333333333</v>
      </c>
      <c r="M2446" t="s">
        <v>32</v>
      </c>
      <c r="N2446" s="2">
        <v>721.3</v>
      </c>
      <c r="O2446" s="2">
        <v>36.064999999999998</v>
      </c>
      <c r="P2446" s="3">
        <v>4.2</v>
      </c>
      <c r="Q2446" s="4">
        <f>MONTH(Tabla1[[#This Row],[Fecha]])</f>
        <v>1</v>
      </c>
    </row>
    <row r="2447" spans="1:17" x14ac:dyDescent="0.25">
      <c r="A2447" t="s">
        <v>2360</v>
      </c>
      <c r="B2447" t="s">
        <v>17</v>
      </c>
      <c r="C2447" t="s">
        <v>18</v>
      </c>
      <c r="D2447" t="s">
        <v>26</v>
      </c>
      <c r="E2447" t="s">
        <v>30</v>
      </c>
      <c r="F2447" t="s">
        <v>45</v>
      </c>
      <c r="G2447" s="2">
        <v>52.38</v>
      </c>
      <c r="H2447" s="4">
        <v>1</v>
      </c>
      <c r="I2447" s="2">
        <v>2.6190000000000002</v>
      </c>
      <c r="J2447" s="2">
        <v>54.999000000000002</v>
      </c>
      <c r="K2447" s="12">
        <v>43550</v>
      </c>
      <c r="L2447" s="5">
        <v>0.8222222222222223</v>
      </c>
      <c r="M2447" t="s">
        <v>28</v>
      </c>
      <c r="N2447" s="2">
        <v>52.38</v>
      </c>
      <c r="O2447" s="2">
        <v>2.6190000000000002</v>
      </c>
      <c r="P2447" s="3">
        <v>5.8</v>
      </c>
      <c r="Q2447" s="4">
        <f>MONTH(Tabla1[[#This Row],[Fecha]])</f>
        <v>3</v>
      </c>
    </row>
    <row r="2448" spans="1:17" x14ac:dyDescent="0.25">
      <c r="A2448" t="s">
        <v>2361</v>
      </c>
      <c r="B2448" t="s">
        <v>41</v>
      </c>
      <c r="C2448" t="s">
        <v>42</v>
      </c>
      <c r="D2448" t="s">
        <v>19</v>
      </c>
      <c r="E2448" t="s">
        <v>20</v>
      </c>
      <c r="F2448" t="s">
        <v>35</v>
      </c>
      <c r="G2448" s="2">
        <v>23.08</v>
      </c>
      <c r="H2448" s="4">
        <v>6</v>
      </c>
      <c r="I2448" s="2">
        <v>6.9239999999999995</v>
      </c>
      <c r="J2448" s="2">
        <v>145.404</v>
      </c>
      <c r="K2448" s="12">
        <v>43489</v>
      </c>
      <c r="L2448" s="5">
        <v>0.80555555555555547</v>
      </c>
      <c r="M2448" t="s">
        <v>22</v>
      </c>
      <c r="N2448" s="2">
        <v>138.47999999999999</v>
      </c>
      <c r="O2448" s="2">
        <v>6.9240000000000004</v>
      </c>
      <c r="P2448" s="3">
        <v>4.9000000000000004</v>
      </c>
      <c r="Q2448" s="4">
        <f>MONTH(Tabla1[[#This Row],[Fecha]])</f>
        <v>1</v>
      </c>
    </row>
    <row r="2449" spans="1:17" x14ac:dyDescent="0.25">
      <c r="A2449" t="s">
        <v>2362</v>
      </c>
      <c r="B2449" t="s">
        <v>41</v>
      </c>
      <c r="C2449" t="s">
        <v>42</v>
      </c>
      <c r="D2449" t="s">
        <v>26</v>
      </c>
      <c r="E2449" t="s">
        <v>20</v>
      </c>
      <c r="F2449" t="s">
        <v>21</v>
      </c>
      <c r="G2449" s="2">
        <v>13.5</v>
      </c>
      <c r="H2449" s="4">
        <v>10</v>
      </c>
      <c r="I2449" s="2">
        <v>6.75</v>
      </c>
      <c r="J2449" s="2">
        <v>141.75</v>
      </c>
      <c r="K2449" s="12">
        <v>43523</v>
      </c>
      <c r="L2449" s="5">
        <v>0.46249999999999997</v>
      </c>
      <c r="M2449" t="s">
        <v>32</v>
      </c>
      <c r="N2449" s="2">
        <v>135</v>
      </c>
      <c r="O2449" s="2">
        <v>6.75</v>
      </c>
      <c r="P2449" s="3">
        <v>4.8</v>
      </c>
      <c r="Q2449" s="4">
        <f>MONTH(Tabla1[[#This Row],[Fecha]])</f>
        <v>2</v>
      </c>
    </row>
    <row r="2450" spans="1:17" x14ac:dyDescent="0.25">
      <c r="A2450" t="s">
        <v>1582</v>
      </c>
      <c r="B2450" t="s">
        <v>41</v>
      </c>
      <c r="C2450" t="s">
        <v>42</v>
      </c>
      <c r="D2450" t="s">
        <v>26</v>
      </c>
      <c r="E2450" t="s">
        <v>20</v>
      </c>
      <c r="F2450" t="s">
        <v>21</v>
      </c>
      <c r="G2450" s="2">
        <v>13.5</v>
      </c>
      <c r="H2450" s="4">
        <v>10</v>
      </c>
      <c r="I2450" s="2">
        <v>6.75</v>
      </c>
      <c r="J2450" s="2">
        <v>141.75</v>
      </c>
      <c r="K2450" s="12">
        <v>43523</v>
      </c>
      <c r="L2450" s="5">
        <v>0.46249999999999997</v>
      </c>
      <c r="M2450" t="s">
        <v>32</v>
      </c>
      <c r="N2450" s="2">
        <v>135</v>
      </c>
      <c r="O2450" s="2">
        <v>6.75</v>
      </c>
      <c r="P2450" s="3">
        <v>4.8</v>
      </c>
      <c r="Q2450" s="4">
        <f>MONTH(Tabla1[[#This Row],[Fecha]])</f>
        <v>2</v>
      </c>
    </row>
    <row r="2451" spans="1:17" x14ac:dyDescent="0.25">
      <c r="A2451" t="s">
        <v>2363</v>
      </c>
      <c r="B2451" t="s">
        <v>41</v>
      </c>
      <c r="C2451" t="s">
        <v>42</v>
      </c>
      <c r="D2451" t="s">
        <v>26</v>
      </c>
      <c r="E2451" t="s">
        <v>20</v>
      </c>
      <c r="F2451" t="s">
        <v>35</v>
      </c>
      <c r="G2451" s="2">
        <v>57.95</v>
      </c>
      <c r="H2451" s="4">
        <v>6</v>
      </c>
      <c r="I2451" s="2">
        <v>17.385000000000002</v>
      </c>
      <c r="J2451" s="2">
        <v>365.08499999999998</v>
      </c>
      <c r="K2451" s="12">
        <v>43520</v>
      </c>
      <c r="L2451" s="5">
        <v>0.54305555555555551</v>
      </c>
      <c r="M2451" t="s">
        <v>28</v>
      </c>
      <c r="N2451" s="2">
        <v>347.7</v>
      </c>
      <c r="O2451" s="2">
        <v>17.385000000000002</v>
      </c>
      <c r="P2451" s="3">
        <v>5.2</v>
      </c>
      <c r="Q2451" s="4">
        <f>MONTH(Tabla1[[#This Row],[Fecha]])</f>
        <v>2</v>
      </c>
    </row>
    <row r="2452" spans="1:17" x14ac:dyDescent="0.25">
      <c r="A2452" t="s">
        <v>2364</v>
      </c>
      <c r="B2452" t="s">
        <v>41</v>
      </c>
      <c r="C2452" t="s">
        <v>42</v>
      </c>
      <c r="D2452" t="s">
        <v>19</v>
      </c>
      <c r="E2452" t="s">
        <v>30</v>
      </c>
      <c r="F2452" t="s">
        <v>27</v>
      </c>
      <c r="G2452" s="2">
        <v>18.93</v>
      </c>
      <c r="H2452" s="4">
        <v>6</v>
      </c>
      <c r="I2452" s="2">
        <v>5.6790000000000003</v>
      </c>
      <c r="J2452" s="2">
        <v>119.259</v>
      </c>
      <c r="K2452" s="12">
        <v>43506</v>
      </c>
      <c r="L2452" s="5">
        <v>0.53125</v>
      </c>
      <c r="M2452" t="s">
        <v>32</v>
      </c>
      <c r="N2452" s="2">
        <v>113.58</v>
      </c>
      <c r="O2452" s="2">
        <v>5.6790000000000003</v>
      </c>
      <c r="P2452" s="3">
        <v>8.1</v>
      </c>
      <c r="Q2452" s="4">
        <f>MONTH(Tabla1[[#This Row],[Fecha]])</f>
        <v>2</v>
      </c>
    </row>
    <row r="2453" spans="1:17" x14ac:dyDescent="0.25">
      <c r="A2453" t="s">
        <v>2365</v>
      </c>
      <c r="B2453" t="s">
        <v>24</v>
      </c>
      <c r="C2453" t="s">
        <v>25</v>
      </c>
      <c r="D2453" t="s">
        <v>26</v>
      </c>
      <c r="E2453" t="s">
        <v>20</v>
      </c>
      <c r="F2453" t="s">
        <v>27</v>
      </c>
      <c r="G2453" s="2">
        <v>15.28</v>
      </c>
      <c r="H2453" s="4">
        <v>5</v>
      </c>
      <c r="I2453" s="2">
        <v>3.82</v>
      </c>
      <c r="J2453" s="2">
        <v>80.22</v>
      </c>
      <c r="K2453" s="12">
        <v>43532</v>
      </c>
      <c r="L2453" s="5">
        <v>0.4368055555555555</v>
      </c>
      <c r="M2453" t="s">
        <v>28</v>
      </c>
      <c r="N2453" s="2">
        <v>76.400000000000006</v>
      </c>
      <c r="O2453" s="2">
        <v>3.82</v>
      </c>
      <c r="P2453" s="3">
        <v>9.6</v>
      </c>
      <c r="Q2453" s="4">
        <f>MONTH(Tabla1[[#This Row],[Fecha]])</f>
        <v>3</v>
      </c>
    </row>
    <row r="2454" spans="1:17" x14ac:dyDescent="0.25">
      <c r="A2454" t="s">
        <v>2366</v>
      </c>
      <c r="B2454" t="s">
        <v>41</v>
      </c>
      <c r="C2454" t="s">
        <v>42</v>
      </c>
      <c r="D2454" t="s">
        <v>26</v>
      </c>
      <c r="E2454" t="s">
        <v>20</v>
      </c>
      <c r="F2454" t="s">
        <v>27</v>
      </c>
      <c r="G2454" s="2">
        <v>74.709999999999994</v>
      </c>
      <c r="H2454" s="4">
        <v>6</v>
      </c>
      <c r="I2454" s="2">
        <v>22.413</v>
      </c>
      <c r="J2454" s="2">
        <v>470.673</v>
      </c>
      <c r="K2454" s="12">
        <v>43466</v>
      </c>
      <c r="L2454" s="5">
        <v>0.79652777777777783</v>
      </c>
      <c r="M2454" t="s">
        <v>28</v>
      </c>
      <c r="N2454" s="2">
        <v>448.26</v>
      </c>
      <c r="O2454" s="2">
        <v>22.413</v>
      </c>
      <c r="P2454" s="3">
        <v>6.7</v>
      </c>
      <c r="Q2454" s="4">
        <f>MONTH(Tabla1[[#This Row],[Fecha]])</f>
        <v>1</v>
      </c>
    </row>
    <row r="2455" spans="1:17" x14ac:dyDescent="0.25">
      <c r="A2455" t="s">
        <v>2367</v>
      </c>
      <c r="B2455" t="s">
        <v>41</v>
      </c>
      <c r="C2455" t="s">
        <v>42</v>
      </c>
      <c r="D2455" t="s">
        <v>19</v>
      </c>
      <c r="E2455" t="s">
        <v>20</v>
      </c>
      <c r="F2455" t="s">
        <v>43</v>
      </c>
      <c r="G2455" s="2">
        <v>74.599999999999994</v>
      </c>
      <c r="H2455" s="4">
        <v>10</v>
      </c>
      <c r="I2455" s="2">
        <v>37.300000000000004</v>
      </c>
      <c r="J2455" s="2">
        <v>783.3</v>
      </c>
      <c r="K2455" s="12">
        <v>43473</v>
      </c>
      <c r="L2455" s="5">
        <v>0.87152777777777779</v>
      </c>
      <c r="M2455" t="s">
        <v>28</v>
      </c>
      <c r="N2455" s="2">
        <v>746</v>
      </c>
      <c r="O2455" s="2">
        <v>37.299999999999997</v>
      </c>
      <c r="P2455" s="3">
        <v>9.5</v>
      </c>
      <c r="Q2455" s="4">
        <f>MONTH(Tabla1[[#This Row],[Fecha]])</f>
        <v>1</v>
      </c>
    </row>
    <row r="2456" spans="1:17" x14ac:dyDescent="0.25">
      <c r="A2456" t="s">
        <v>1226</v>
      </c>
      <c r="B2456" t="s">
        <v>41</v>
      </c>
      <c r="C2456" t="s">
        <v>42</v>
      </c>
      <c r="D2456" t="s">
        <v>26</v>
      </c>
      <c r="E2456" t="s">
        <v>30</v>
      </c>
      <c r="F2456" t="s">
        <v>45</v>
      </c>
      <c r="G2456" s="2">
        <v>94.87</v>
      </c>
      <c r="H2456" s="4">
        <v>8</v>
      </c>
      <c r="I2456" s="2">
        <v>37.948</v>
      </c>
      <c r="J2456" s="2">
        <v>796.90800000000002</v>
      </c>
      <c r="K2456" s="12">
        <v>43508</v>
      </c>
      <c r="L2456" s="5">
        <v>0.54027777777777775</v>
      </c>
      <c r="M2456" t="s">
        <v>22</v>
      </c>
      <c r="N2456" s="2">
        <v>758.96</v>
      </c>
      <c r="O2456" s="2">
        <v>37.948</v>
      </c>
      <c r="P2456" s="3">
        <v>8.6999999999999993</v>
      </c>
      <c r="Q2456" s="4">
        <f>MONTH(Tabla1[[#This Row],[Fecha]])</f>
        <v>2</v>
      </c>
    </row>
    <row r="2457" spans="1:17" x14ac:dyDescent="0.25">
      <c r="A2457" t="s">
        <v>2368</v>
      </c>
      <c r="B2457" t="s">
        <v>24</v>
      </c>
      <c r="C2457" t="s">
        <v>25</v>
      </c>
      <c r="D2457" t="s">
        <v>19</v>
      </c>
      <c r="E2457" t="s">
        <v>20</v>
      </c>
      <c r="F2457" t="s">
        <v>43</v>
      </c>
      <c r="G2457" s="2">
        <v>21.08</v>
      </c>
      <c r="H2457" s="4">
        <v>3</v>
      </c>
      <c r="I2457" s="2">
        <v>3.1619999999999999</v>
      </c>
      <c r="J2457" s="2">
        <v>66.402000000000001</v>
      </c>
      <c r="K2457" s="12">
        <v>43505</v>
      </c>
      <c r="L2457" s="5">
        <v>0.43402777777777773</v>
      </c>
      <c r="M2457" t="s">
        <v>28</v>
      </c>
      <c r="N2457" s="2">
        <v>63.24</v>
      </c>
      <c r="O2457" s="2">
        <v>3.1619999999999999</v>
      </c>
      <c r="P2457" s="3">
        <v>7.3</v>
      </c>
      <c r="Q2457" s="4">
        <f>MONTH(Tabla1[[#This Row],[Fecha]])</f>
        <v>2</v>
      </c>
    </row>
    <row r="2458" spans="1:17" x14ac:dyDescent="0.25">
      <c r="A2458" t="s">
        <v>2369</v>
      </c>
      <c r="B2458" t="s">
        <v>24</v>
      </c>
      <c r="C2458" t="s">
        <v>25</v>
      </c>
      <c r="D2458" t="s">
        <v>26</v>
      </c>
      <c r="E2458" t="s">
        <v>30</v>
      </c>
      <c r="F2458" t="s">
        <v>45</v>
      </c>
      <c r="G2458" s="2">
        <v>97.26</v>
      </c>
      <c r="H2458" s="4">
        <v>4</v>
      </c>
      <c r="I2458" s="2">
        <v>19.452000000000002</v>
      </c>
      <c r="J2458" s="2">
        <v>408.49200000000002</v>
      </c>
      <c r="K2458" s="12">
        <v>43540</v>
      </c>
      <c r="L2458" s="5">
        <v>0.6479166666666667</v>
      </c>
      <c r="M2458" t="s">
        <v>22</v>
      </c>
      <c r="N2458" s="2">
        <v>389.04</v>
      </c>
      <c r="O2458" s="2">
        <v>19.452000000000002</v>
      </c>
      <c r="P2458" s="3">
        <v>6.8</v>
      </c>
      <c r="Q2458" s="4">
        <f>MONTH(Tabla1[[#This Row],[Fecha]])</f>
        <v>3</v>
      </c>
    </row>
    <row r="2459" spans="1:17" x14ac:dyDescent="0.25">
      <c r="A2459" t="s">
        <v>2370</v>
      </c>
      <c r="B2459" t="s">
        <v>24</v>
      </c>
      <c r="C2459" t="s">
        <v>25</v>
      </c>
      <c r="D2459" t="s">
        <v>26</v>
      </c>
      <c r="E2459" t="s">
        <v>20</v>
      </c>
      <c r="F2459" t="s">
        <v>27</v>
      </c>
      <c r="G2459" s="2">
        <v>12.45</v>
      </c>
      <c r="H2459" s="4">
        <v>6</v>
      </c>
      <c r="I2459" s="2">
        <v>3.7349999999999994</v>
      </c>
      <c r="J2459" s="2">
        <v>78.435000000000002</v>
      </c>
      <c r="K2459" s="12">
        <v>43505</v>
      </c>
      <c r="L2459" s="5">
        <v>0.5493055555555556</v>
      </c>
      <c r="M2459" t="s">
        <v>28</v>
      </c>
      <c r="N2459" s="2">
        <v>74.7</v>
      </c>
      <c r="O2459" s="2">
        <v>3.7349999999999999</v>
      </c>
      <c r="P2459" s="3">
        <v>4.0999999999999996</v>
      </c>
      <c r="Q2459" s="4">
        <f>MONTH(Tabla1[[#This Row],[Fecha]])</f>
        <v>2</v>
      </c>
    </row>
    <row r="2460" spans="1:17" x14ac:dyDescent="0.25">
      <c r="A2460" t="s">
        <v>2371</v>
      </c>
      <c r="B2460" t="s">
        <v>41</v>
      </c>
      <c r="C2460" t="s">
        <v>42</v>
      </c>
      <c r="D2460" t="s">
        <v>19</v>
      </c>
      <c r="E2460" t="s">
        <v>20</v>
      </c>
      <c r="F2460" t="s">
        <v>35</v>
      </c>
      <c r="G2460" s="2">
        <v>60.08</v>
      </c>
      <c r="H2460" s="4">
        <v>7</v>
      </c>
      <c r="I2460" s="2">
        <v>21.028000000000002</v>
      </c>
      <c r="J2460" s="2">
        <v>441.58800000000002</v>
      </c>
      <c r="K2460" s="12">
        <v>43510</v>
      </c>
      <c r="L2460" s="5">
        <v>0.48333333333333334</v>
      </c>
      <c r="M2460" t="s">
        <v>32</v>
      </c>
      <c r="N2460" s="2">
        <v>420.56</v>
      </c>
      <c r="O2460" s="2">
        <v>21.027999999999999</v>
      </c>
      <c r="P2460" s="3">
        <v>4.5</v>
      </c>
      <c r="Q2460" s="4">
        <f>MONTH(Tabla1[[#This Row],[Fecha]])</f>
        <v>2</v>
      </c>
    </row>
    <row r="2461" spans="1:17" x14ac:dyDescent="0.25">
      <c r="A2461" t="s">
        <v>2372</v>
      </c>
      <c r="B2461" t="s">
        <v>17</v>
      </c>
      <c r="C2461" t="s">
        <v>18</v>
      </c>
      <c r="D2461" t="s">
        <v>19</v>
      </c>
      <c r="E2461" t="s">
        <v>20</v>
      </c>
      <c r="F2461" t="s">
        <v>35</v>
      </c>
      <c r="G2461" s="2">
        <v>22.01</v>
      </c>
      <c r="H2461" s="4">
        <v>4</v>
      </c>
      <c r="I2461" s="2">
        <v>4.4020000000000001</v>
      </c>
      <c r="J2461" s="2">
        <v>92.441999999999993</v>
      </c>
      <c r="K2461" s="12">
        <v>43494</v>
      </c>
      <c r="L2461" s="5">
        <v>0.76041666666666663</v>
      </c>
      <c r="M2461" t="s">
        <v>32</v>
      </c>
      <c r="N2461" s="2">
        <v>88.04</v>
      </c>
      <c r="O2461" s="2">
        <v>4.4020000000000001</v>
      </c>
      <c r="P2461" s="3">
        <v>6.6</v>
      </c>
      <c r="Q2461" s="4">
        <f>MONTH(Tabla1[[#This Row],[Fecha]])</f>
        <v>1</v>
      </c>
    </row>
    <row r="2462" spans="1:17" x14ac:dyDescent="0.25">
      <c r="A2462" t="s">
        <v>2064</v>
      </c>
      <c r="B2462" t="s">
        <v>24</v>
      </c>
      <c r="C2462" t="s">
        <v>25</v>
      </c>
      <c r="D2462" t="s">
        <v>26</v>
      </c>
      <c r="E2462" t="s">
        <v>20</v>
      </c>
      <c r="F2462" t="s">
        <v>43</v>
      </c>
      <c r="G2462" s="2">
        <v>41.24</v>
      </c>
      <c r="H2462" s="4">
        <v>4</v>
      </c>
      <c r="I2462" s="2">
        <v>8.2480000000000011</v>
      </c>
      <c r="J2462" s="2">
        <v>173.208</v>
      </c>
      <c r="K2462" s="12">
        <v>43515</v>
      </c>
      <c r="L2462" s="5">
        <v>0.68263888888888891</v>
      </c>
      <c r="M2462" t="s">
        <v>28</v>
      </c>
      <c r="N2462" s="2">
        <v>164.96</v>
      </c>
      <c r="O2462" s="2">
        <v>8.2479999999999993</v>
      </c>
      <c r="P2462" s="3">
        <v>7.1</v>
      </c>
      <c r="Q2462" s="4">
        <f>MONTH(Tabla1[[#This Row],[Fecha]])</f>
        <v>2</v>
      </c>
    </row>
    <row r="2463" spans="1:17" x14ac:dyDescent="0.25">
      <c r="A2463" t="s">
        <v>2373</v>
      </c>
      <c r="B2463" t="s">
        <v>41</v>
      </c>
      <c r="C2463" t="s">
        <v>42</v>
      </c>
      <c r="D2463" t="s">
        <v>26</v>
      </c>
      <c r="E2463" t="s">
        <v>30</v>
      </c>
      <c r="F2463" t="s">
        <v>35</v>
      </c>
      <c r="G2463" s="2">
        <v>54.45</v>
      </c>
      <c r="H2463" s="4">
        <v>1</v>
      </c>
      <c r="I2463" s="2">
        <v>2.7225000000000001</v>
      </c>
      <c r="J2463" s="2">
        <v>57.172499999999999</v>
      </c>
      <c r="K2463" s="12">
        <v>43522</v>
      </c>
      <c r="L2463" s="5">
        <v>0.80833333333333324</v>
      </c>
      <c r="M2463" t="s">
        <v>22</v>
      </c>
      <c r="N2463" s="2">
        <v>54.45</v>
      </c>
      <c r="O2463" s="2">
        <v>2.7225000000000001</v>
      </c>
      <c r="P2463" s="3">
        <v>7.9</v>
      </c>
      <c r="Q2463" s="4">
        <f>MONTH(Tabla1[[#This Row],[Fecha]])</f>
        <v>2</v>
      </c>
    </row>
    <row r="2464" spans="1:17" x14ac:dyDescent="0.25">
      <c r="A2464" t="s">
        <v>2374</v>
      </c>
      <c r="B2464" t="s">
        <v>41</v>
      </c>
      <c r="C2464" t="s">
        <v>42</v>
      </c>
      <c r="D2464" t="s">
        <v>19</v>
      </c>
      <c r="E2464" t="s">
        <v>20</v>
      </c>
      <c r="F2464" t="s">
        <v>43</v>
      </c>
      <c r="G2464" s="2">
        <v>89.14</v>
      </c>
      <c r="H2464" s="4">
        <v>4</v>
      </c>
      <c r="I2464" s="2">
        <v>17.827999999999999</v>
      </c>
      <c r="J2464" s="2">
        <v>374.38799999999998</v>
      </c>
      <c r="K2464" s="12">
        <v>43472</v>
      </c>
      <c r="L2464" s="5">
        <v>0.51388888888888895</v>
      </c>
      <c r="M2464" t="s">
        <v>32</v>
      </c>
      <c r="N2464" s="2">
        <v>356.56</v>
      </c>
      <c r="O2464" s="2">
        <v>17.827999999999999</v>
      </c>
      <c r="P2464" s="3">
        <v>7.8</v>
      </c>
      <c r="Q2464" s="4">
        <f>MONTH(Tabla1[[#This Row],[Fecha]])</f>
        <v>1</v>
      </c>
    </row>
    <row r="2465" spans="1:17" x14ac:dyDescent="0.25">
      <c r="A2465" t="s">
        <v>2375</v>
      </c>
      <c r="B2465" t="s">
        <v>41</v>
      </c>
      <c r="C2465" t="s">
        <v>42</v>
      </c>
      <c r="D2465" t="s">
        <v>19</v>
      </c>
      <c r="E2465" t="s">
        <v>20</v>
      </c>
      <c r="F2465" t="s">
        <v>43</v>
      </c>
      <c r="G2465" s="2">
        <v>48.52</v>
      </c>
      <c r="H2465" s="4">
        <v>3</v>
      </c>
      <c r="I2465" s="2">
        <v>7.2780000000000005</v>
      </c>
      <c r="J2465" s="2">
        <v>152.83799999999999</v>
      </c>
      <c r="K2465" s="12">
        <v>43529</v>
      </c>
      <c r="L2465" s="5">
        <v>0.76180555555555562</v>
      </c>
      <c r="M2465" t="s">
        <v>22</v>
      </c>
      <c r="N2465" s="2">
        <v>145.56</v>
      </c>
      <c r="O2465" s="2">
        <v>7.2779999999999996</v>
      </c>
      <c r="P2465" s="3">
        <v>4</v>
      </c>
      <c r="Q2465" s="4">
        <f>MONTH(Tabla1[[#This Row],[Fecha]])</f>
        <v>3</v>
      </c>
    </row>
    <row r="2466" spans="1:17" x14ac:dyDescent="0.25">
      <c r="A2466" t="s">
        <v>2376</v>
      </c>
      <c r="B2466" t="s">
        <v>17</v>
      </c>
      <c r="C2466" t="s">
        <v>18</v>
      </c>
      <c r="D2466" t="s">
        <v>26</v>
      </c>
      <c r="E2466" t="s">
        <v>20</v>
      </c>
      <c r="F2466" t="s">
        <v>43</v>
      </c>
      <c r="G2466" s="2">
        <v>71.680000000000007</v>
      </c>
      <c r="H2466" s="4">
        <v>3</v>
      </c>
      <c r="I2466" s="2">
        <v>10.752000000000002</v>
      </c>
      <c r="J2466" s="2">
        <v>225.792</v>
      </c>
      <c r="K2466" s="12">
        <v>43552</v>
      </c>
      <c r="L2466" s="5">
        <v>0.64583333333333337</v>
      </c>
      <c r="M2466" t="s">
        <v>32</v>
      </c>
      <c r="N2466" s="2">
        <v>215.04</v>
      </c>
      <c r="O2466" s="2">
        <v>10.752000000000001</v>
      </c>
      <c r="P2466" s="3">
        <v>9.1999999999999993</v>
      </c>
      <c r="Q2466" s="4">
        <f>MONTH(Tabla1[[#This Row],[Fecha]])</f>
        <v>3</v>
      </c>
    </row>
    <row r="2467" spans="1:17" x14ac:dyDescent="0.25">
      <c r="A2467" t="s">
        <v>2377</v>
      </c>
      <c r="B2467" t="s">
        <v>24</v>
      </c>
      <c r="C2467" t="s">
        <v>25</v>
      </c>
      <c r="D2467" t="s">
        <v>19</v>
      </c>
      <c r="E2467" t="s">
        <v>20</v>
      </c>
      <c r="F2467" t="s">
        <v>45</v>
      </c>
      <c r="G2467" s="2">
        <v>80.48</v>
      </c>
      <c r="H2467" s="4">
        <v>3</v>
      </c>
      <c r="I2467" s="2">
        <v>12.072000000000001</v>
      </c>
      <c r="J2467" s="2">
        <v>253.512</v>
      </c>
      <c r="K2467" s="12">
        <v>43511</v>
      </c>
      <c r="L2467" s="5">
        <v>0.52152777777777781</v>
      </c>
      <c r="M2467" t="s">
        <v>28</v>
      </c>
      <c r="N2467" s="2">
        <v>241.44</v>
      </c>
      <c r="O2467" s="2">
        <v>12.071999999999999</v>
      </c>
      <c r="P2467" s="3">
        <v>8.1</v>
      </c>
      <c r="Q2467" s="4">
        <f>MONTH(Tabla1[[#This Row],[Fecha]])</f>
        <v>2</v>
      </c>
    </row>
    <row r="2468" spans="1:17" x14ac:dyDescent="0.25">
      <c r="A2468" t="s">
        <v>2317</v>
      </c>
      <c r="B2468" t="s">
        <v>41</v>
      </c>
      <c r="C2468" t="s">
        <v>42</v>
      </c>
      <c r="D2468" t="s">
        <v>19</v>
      </c>
      <c r="E2468" t="s">
        <v>20</v>
      </c>
      <c r="F2468" t="s">
        <v>21</v>
      </c>
      <c r="G2468" s="2">
        <v>41.06</v>
      </c>
      <c r="H2468" s="4">
        <v>6</v>
      </c>
      <c r="I2468" s="2">
        <v>12.318000000000001</v>
      </c>
      <c r="J2468" s="2">
        <v>258.678</v>
      </c>
      <c r="K2468" s="12">
        <v>43529</v>
      </c>
      <c r="L2468" s="5">
        <v>0.5625</v>
      </c>
      <c r="M2468" t="s">
        <v>32</v>
      </c>
      <c r="N2468" s="2">
        <v>246.36</v>
      </c>
      <c r="O2468" s="2">
        <v>12.318</v>
      </c>
      <c r="P2468" s="3">
        <v>8.3000000000000007</v>
      </c>
      <c r="Q2468" s="4">
        <f>MONTH(Tabla1[[#This Row],[Fecha]])</f>
        <v>3</v>
      </c>
    </row>
    <row r="2469" spans="1:17" x14ac:dyDescent="0.25">
      <c r="A2469" t="s">
        <v>2378</v>
      </c>
      <c r="B2469" t="s">
        <v>17</v>
      </c>
      <c r="C2469" t="s">
        <v>18</v>
      </c>
      <c r="D2469" t="s">
        <v>19</v>
      </c>
      <c r="E2469" t="s">
        <v>30</v>
      </c>
      <c r="F2469" t="s">
        <v>27</v>
      </c>
      <c r="G2469" s="2">
        <v>19.32</v>
      </c>
      <c r="H2469" s="4">
        <v>7</v>
      </c>
      <c r="I2469" s="2">
        <v>6.7620000000000005</v>
      </c>
      <c r="J2469" s="2">
        <v>142.00200000000001</v>
      </c>
      <c r="K2469" s="12">
        <v>43549</v>
      </c>
      <c r="L2469" s="5">
        <v>0.78541666666666676</v>
      </c>
      <c r="M2469" t="s">
        <v>28</v>
      </c>
      <c r="N2469" s="2">
        <v>135.24</v>
      </c>
      <c r="O2469" s="2">
        <v>6.7619999999999996</v>
      </c>
      <c r="P2469" s="3">
        <v>6.9</v>
      </c>
      <c r="Q2469" s="4">
        <f>MONTH(Tabla1[[#This Row],[Fecha]])</f>
        <v>3</v>
      </c>
    </row>
    <row r="2470" spans="1:17" x14ac:dyDescent="0.25">
      <c r="A2470" t="s">
        <v>1726</v>
      </c>
      <c r="B2470" t="s">
        <v>41</v>
      </c>
      <c r="C2470" t="s">
        <v>42</v>
      </c>
      <c r="D2470" t="s">
        <v>19</v>
      </c>
      <c r="E2470" t="s">
        <v>20</v>
      </c>
      <c r="F2470" t="s">
        <v>35</v>
      </c>
      <c r="G2470" s="2">
        <v>88.43</v>
      </c>
      <c r="H2470" s="4">
        <v>8</v>
      </c>
      <c r="I2470" s="2">
        <v>35.372000000000007</v>
      </c>
      <c r="J2470" s="2">
        <v>742.81200000000001</v>
      </c>
      <c r="K2470" s="12">
        <v>43546</v>
      </c>
      <c r="L2470" s="5">
        <v>0.81597222222222221</v>
      </c>
      <c r="M2470" t="s">
        <v>32</v>
      </c>
      <c r="N2470" s="2">
        <v>707.44</v>
      </c>
      <c r="O2470" s="2">
        <v>35.372</v>
      </c>
      <c r="P2470" s="3">
        <v>4.3</v>
      </c>
      <c r="Q2470" s="4">
        <f>MONTH(Tabla1[[#This Row],[Fecha]])</f>
        <v>3</v>
      </c>
    </row>
    <row r="2471" spans="1:17" x14ac:dyDescent="0.25">
      <c r="A2471" t="s">
        <v>2379</v>
      </c>
      <c r="B2471" t="s">
        <v>17</v>
      </c>
      <c r="C2471" t="s">
        <v>18</v>
      </c>
      <c r="D2471" t="s">
        <v>26</v>
      </c>
      <c r="E2471" t="s">
        <v>30</v>
      </c>
      <c r="F2471" t="s">
        <v>43</v>
      </c>
      <c r="G2471" s="2">
        <v>51.28</v>
      </c>
      <c r="H2471" s="4">
        <v>6</v>
      </c>
      <c r="I2471" s="2">
        <v>15.384</v>
      </c>
      <c r="J2471" s="2">
        <v>323.06400000000002</v>
      </c>
      <c r="K2471" s="12">
        <v>43484</v>
      </c>
      <c r="L2471" s="5">
        <v>0.68819444444444444</v>
      </c>
      <c r="M2471" t="s">
        <v>28</v>
      </c>
      <c r="N2471" s="2">
        <v>307.68</v>
      </c>
      <c r="O2471" s="2">
        <v>15.384</v>
      </c>
      <c r="P2471" s="3">
        <v>6.5</v>
      </c>
      <c r="Q2471" s="4">
        <f>MONTH(Tabla1[[#This Row],[Fecha]])</f>
        <v>1</v>
      </c>
    </row>
    <row r="2472" spans="1:17" x14ac:dyDescent="0.25">
      <c r="A2472" t="s">
        <v>2380</v>
      </c>
      <c r="B2472" t="s">
        <v>24</v>
      </c>
      <c r="C2472" t="s">
        <v>25</v>
      </c>
      <c r="D2472" t="s">
        <v>19</v>
      </c>
      <c r="E2472" t="s">
        <v>20</v>
      </c>
      <c r="F2472" t="s">
        <v>21</v>
      </c>
      <c r="G2472" s="2">
        <v>81.510000000000005</v>
      </c>
      <c r="H2472" s="4">
        <v>1</v>
      </c>
      <c r="I2472" s="2">
        <v>4.0755000000000008</v>
      </c>
      <c r="J2472" s="2">
        <v>85.585499999999996</v>
      </c>
      <c r="K2472" s="12">
        <v>43487</v>
      </c>
      <c r="L2472" s="5">
        <v>0.45624999999999999</v>
      </c>
      <c r="M2472" t="s">
        <v>22</v>
      </c>
      <c r="N2472" s="2">
        <v>81.510000000000005</v>
      </c>
      <c r="O2472" s="2">
        <v>4.0754999999999999</v>
      </c>
      <c r="P2472" s="3">
        <v>9.1999999999999993</v>
      </c>
      <c r="Q2472" s="4">
        <f>MONTH(Tabla1[[#This Row],[Fecha]])</f>
        <v>1</v>
      </c>
    </row>
    <row r="2473" spans="1:17" x14ac:dyDescent="0.25">
      <c r="A2473" t="s">
        <v>2381</v>
      </c>
      <c r="B2473" t="s">
        <v>41</v>
      </c>
      <c r="C2473" t="s">
        <v>42</v>
      </c>
      <c r="D2473" t="s">
        <v>26</v>
      </c>
      <c r="E2473" t="s">
        <v>30</v>
      </c>
      <c r="F2473" t="s">
        <v>27</v>
      </c>
      <c r="G2473" s="2">
        <v>72.13</v>
      </c>
      <c r="H2473" s="4">
        <v>10</v>
      </c>
      <c r="I2473" s="2">
        <v>36.064999999999998</v>
      </c>
      <c r="J2473" s="2">
        <v>757.36500000000001</v>
      </c>
      <c r="K2473" s="12">
        <v>43496</v>
      </c>
      <c r="L2473" s="5">
        <v>0.6333333333333333</v>
      </c>
      <c r="M2473" t="s">
        <v>32</v>
      </c>
      <c r="N2473" s="2">
        <v>721.3</v>
      </c>
      <c r="O2473" s="2">
        <v>36.064999999999998</v>
      </c>
      <c r="P2473" s="3">
        <v>4.2</v>
      </c>
      <c r="Q2473" s="4">
        <f>MONTH(Tabla1[[#This Row],[Fecha]])</f>
        <v>1</v>
      </c>
    </row>
    <row r="2474" spans="1:17" x14ac:dyDescent="0.25">
      <c r="A2474" t="s">
        <v>2382</v>
      </c>
      <c r="B2474" t="s">
        <v>41</v>
      </c>
      <c r="C2474" t="s">
        <v>42</v>
      </c>
      <c r="D2474" t="s">
        <v>19</v>
      </c>
      <c r="E2474" t="s">
        <v>20</v>
      </c>
      <c r="F2474" t="s">
        <v>27</v>
      </c>
      <c r="G2474" s="2">
        <v>93.96</v>
      </c>
      <c r="H2474" s="4">
        <v>4</v>
      </c>
      <c r="I2474" s="2">
        <v>18.791999999999998</v>
      </c>
      <c r="J2474" s="2">
        <v>394.63200000000001</v>
      </c>
      <c r="K2474" s="12">
        <v>43533</v>
      </c>
      <c r="L2474" s="5">
        <v>0.75</v>
      </c>
      <c r="M2474" t="s">
        <v>28</v>
      </c>
      <c r="N2474" s="2">
        <v>375.84</v>
      </c>
      <c r="O2474" s="2">
        <v>18.792000000000002</v>
      </c>
      <c r="P2474" s="3">
        <v>9.5</v>
      </c>
      <c r="Q2474" s="4">
        <f>MONTH(Tabla1[[#This Row],[Fecha]])</f>
        <v>3</v>
      </c>
    </row>
    <row r="2475" spans="1:17" x14ac:dyDescent="0.25">
      <c r="A2475" t="s">
        <v>2383</v>
      </c>
      <c r="B2475" t="s">
        <v>17</v>
      </c>
      <c r="C2475" t="s">
        <v>18</v>
      </c>
      <c r="D2475" t="s">
        <v>19</v>
      </c>
      <c r="E2475" t="s">
        <v>30</v>
      </c>
      <c r="F2475" t="s">
        <v>43</v>
      </c>
      <c r="G2475" s="2">
        <v>92.29</v>
      </c>
      <c r="H2475" s="4">
        <v>5</v>
      </c>
      <c r="I2475" s="2">
        <v>23.072500000000005</v>
      </c>
      <c r="J2475" s="2">
        <v>484.52249999999998</v>
      </c>
      <c r="K2475" s="12">
        <v>43516</v>
      </c>
      <c r="L2475" s="5">
        <v>0.66319444444444442</v>
      </c>
      <c r="M2475" t="s">
        <v>32</v>
      </c>
      <c r="N2475" s="2">
        <v>461.45</v>
      </c>
      <c r="O2475" s="2">
        <v>23.072500000000002</v>
      </c>
      <c r="P2475" s="3">
        <v>9</v>
      </c>
      <c r="Q2475" s="4">
        <f>MONTH(Tabla1[[#This Row],[Fecha]])</f>
        <v>2</v>
      </c>
    </row>
    <row r="2476" spans="1:17" x14ac:dyDescent="0.25">
      <c r="A2476" t="s">
        <v>2384</v>
      </c>
      <c r="B2476" t="s">
        <v>17</v>
      </c>
      <c r="C2476" t="s">
        <v>18</v>
      </c>
      <c r="D2476" t="s">
        <v>26</v>
      </c>
      <c r="E2476" t="s">
        <v>20</v>
      </c>
      <c r="F2476" t="s">
        <v>31</v>
      </c>
      <c r="G2476" s="2">
        <v>12.03</v>
      </c>
      <c r="H2476" s="4">
        <v>2</v>
      </c>
      <c r="I2476" s="2">
        <v>1.2030000000000001</v>
      </c>
      <c r="J2476" s="2">
        <v>25.263000000000002</v>
      </c>
      <c r="K2476" s="12">
        <v>43492</v>
      </c>
      <c r="L2476" s="5">
        <v>0.66041666666666665</v>
      </c>
      <c r="M2476" t="s">
        <v>28</v>
      </c>
      <c r="N2476" s="2">
        <v>24.06</v>
      </c>
      <c r="O2476" s="2">
        <v>1.2030000000000001</v>
      </c>
      <c r="P2476" s="3">
        <v>5.0999999999999996</v>
      </c>
      <c r="Q2476" s="4">
        <f>MONTH(Tabla1[[#This Row],[Fecha]])</f>
        <v>1</v>
      </c>
    </row>
    <row r="2477" spans="1:17" x14ac:dyDescent="0.25">
      <c r="A2477" t="s">
        <v>2385</v>
      </c>
      <c r="B2477" t="s">
        <v>17</v>
      </c>
      <c r="C2477" t="s">
        <v>18</v>
      </c>
      <c r="D2477" t="s">
        <v>26</v>
      </c>
      <c r="E2477" t="s">
        <v>20</v>
      </c>
      <c r="F2477" t="s">
        <v>45</v>
      </c>
      <c r="G2477" s="2">
        <v>73.05</v>
      </c>
      <c r="H2477" s="4">
        <v>4</v>
      </c>
      <c r="I2477" s="2">
        <v>14.61</v>
      </c>
      <c r="J2477" s="2">
        <v>306.81</v>
      </c>
      <c r="K2477" s="12">
        <v>43521</v>
      </c>
      <c r="L2477" s="5">
        <v>0.71944444444444444</v>
      </c>
      <c r="M2477" t="s">
        <v>32</v>
      </c>
      <c r="N2477" s="2">
        <v>292.2</v>
      </c>
      <c r="O2477" s="2">
        <v>14.61</v>
      </c>
      <c r="P2477" s="3">
        <v>4.9000000000000004</v>
      </c>
      <c r="Q2477" s="4">
        <f>MONTH(Tabla1[[#This Row],[Fecha]])</f>
        <v>2</v>
      </c>
    </row>
    <row r="2478" spans="1:17" x14ac:dyDescent="0.25">
      <c r="A2478" t="s">
        <v>2386</v>
      </c>
      <c r="B2478" t="s">
        <v>24</v>
      </c>
      <c r="C2478" t="s">
        <v>25</v>
      </c>
      <c r="D2478" t="s">
        <v>19</v>
      </c>
      <c r="E2478" t="s">
        <v>30</v>
      </c>
      <c r="F2478" t="s">
        <v>35</v>
      </c>
      <c r="G2478" s="2">
        <v>34.56</v>
      </c>
      <c r="H2478" s="4">
        <v>7</v>
      </c>
      <c r="I2478" s="2">
        <v>12.096000000000002</v>
      </c>
      <c r="J2478" s="2">
        <v>254.01599999999999</v>
      </c>
      <c r="K2478" s="12">
        <v>43535</v>
      </c>
      <c r="L2478" s="5">
        <v>0.67152777777777783</v>
      </c>
      <c r="M2478" t="s">
        <v>32</v>
      </c>
      <c r="N2478" s="2">
        <v>241.92</v>
      </c>
      <c r="O2478" s="2">
        <v>12.096</v>
      </c>
      <c r="P2478" s="3">
        <v>7.3</v>
      </c>
      <c r="Q2478" s="4">
        <f>MONTH(Tabla1[[#This Row],[Fecha]])</f>
        <v>3</v>
      </c>
    </row>
    <row r="2479" spans="1:17" x14ac:dyDescent="0.25">
      <c r="A2479" t="s">
        <v>2387</v>
      </c>
      <c r="B2479" t="s">
        <v>41</v>
      </c>
      <c r="C2479" t="s">
        <v>42</v>
      </c>
      <c r="D2479" t="s">
        <v>19</v>
      </c>
      <c r="E2479" t="s">
        <v>30</v>
      </c>
      <c r="F2479" t="s">
        <v>35</v>
      </c>
      <c r="G2479" s="2">
        <v>88.31</v>
      </c>
      <c r="H2479" s="4">
        <v>1</v>
      </c>
      <c r="I2479" s="2">
        <v>4.4155000000000006</v>
      </c>
      <c r="J2479" s="2">
        <v>92.725499999999997</v>
      </c>
      <c r="K2479" s="12">
        <v>43511</v>
      </c>
      <c r="L2479" s="5">
        <v>0.73472222222222217</v>
      </c>
      <c r="M2479" t="s">
        <v>32</v>
      </c>
      <c r="N2479" s="2">
        <v>88.31</v>
      </c>
      <c r="O2479" s="2">
        <v>4.4154999999999998</v>
      </c>
      <c r="P2479" s="3">
        <v>5.2</v>
      </c>
      <c r="Q2479" s="4">
        <f>MONTH(Tabla1[[#This Row],[Fecha]])</f>
        <v>2</v>
      </c>
    </row>
    <row r="2480" spans="1:17" x14ac:dyDescent="0.25">
      <c r="A2480" t="s">
        <v>2388</v>
      </c>
      <c r="B2480" t="s">
        <v>17</v>
      </c>
      <c r="C2480" t="s">
        <v>18</v>
      </c>
      <c r="D2480" t="s">
        <v>26</v>
      </c>
      <c r="E2480" t="s">
        <v>20</v>
      </c>
      <c r="F2480" t="s">
        <v>45</v>
      </c>
      <c r="G2480" s="2">
        <v>12.09</v>
      </c>
      <c r="H2480" s="4">
        <v>1</v>
      </c>
      <c r="I2480" s="2">
        <v>0.60450000000000004</v>
      </c>
      <c r="J2480" s="2">
        <v>12.6945</v>
      </c>
      <c r="K2480" s="12">
        <v>43491</v>
      </c>
      <c r="L2480" s="5">
        <v>0.7631944444444444</v>
      </c>
      <c r="M2480" t="s">
        <v>32</v>
      </c>
      <c r="N2480" s="2">
        <v>12.09</v>
      </c>
      <c r="O2480" s="2">
        <v>0.60450000000000004</v>
      </c>
      <c r="P2480" s="3">
        <v>8.1999999999999993</v>
      </c>
      <c r="Q2480" s="4">
        <f>MONTH(Tabla1[[#This Row],[Fecha]])</f>
        <v>1</v>
      </c>
    </row>
    <row r="2481" spans="1:17" x14ac:dyDescent="0.25">
      <c r="A2481" t="s">
        <v>2389</v>
      </c>
      <c r="B2481" t="s">
        <v>17</v>
      </c>
      <c r="C2481" t="s">
        <v>18</v>
      </c>
      <c r="D2481" t="s">
        <v>26</v>
      </c>
      <c r="E2481" t="s">
        <v>20</v>
      </c>
      <c r="F2481" t="s">
        <v>43</v>
      </c>
      <c r="G2481" s="2">
        <v>71.680000000000007</v>
      </c>
      <c r="H2481" s="4">
        <v>3</v>
      </c>
      <c r="I2481" s="2">
        <v>10.752000000000002</v>
      </c>
      <c r="J2481" s="2">
        <v>225.792</v>
      </c>
      <c r="K2481" s="12">
        <v>43552</v>
      </c>
      <c r="L2481" s="5">
        <v>0.64583333333333337</v>
      </c>
      <c r="M2481" t="s">
        <v>32</v>
      </c>
      <c r="N2481" s="2">
        <v>215.04</v>
      </c>
      <c r="O2481" s="2">
        <v>10.752000000000001</v>
      </c>
      <c r="P2481" s="3">
        <v>9.1999999999999993</v>
      </c>
      <c r="Q2481" s="4">
        <f>MONTH(Tabla1[[#This Row],[Fecha]])</f>
        <v>3</v>
      </c>
    </row>
    <row r="2482" spans="1:17" x14ac:dyDescent="0.25">
      <c r="A2482" t="s">
        <v>2390</v>
      </c>
      <c r="B2482" t="s">
        <v>24</v>
      </c>
      <c r="C2482" t="s">
        <v>25</v>
      </c>
      <c r="D2482" t="s">
        <v>26</v>
      </c>
      <c r="E2482" t="s">
        <v>30</v>
      </c>
      <c r="F2482" t="s">
        <v>27</v>
      </c>
      <c r="G2482" s="2">
        <v>27.85</v>
      </c>
      <c r="H2482" s="4">
        <v>7</v>
      </c>
      <c r="I2482" s="2">
        <v>9.7475000000000023</v>
      </c>
      <c r="J2482" s="2">
        <v>204.69749999999999</v>
      </c>
      <c r="K2482" s="12">
        <v>43538</v>
      </c>
      <c r="L2482" s="5">
        <v>0.72222222222222221</v>
      </c>
      <c r="M2482" t="s">
        <v>22</v>
      </c>
      <c r="N2482" s="2">
        <v>194.95</v>
      </c>
      <c r="O2482" s="2">
        <v>9.7475000000000005</v>
      </c>
      <c r="P2482" s="3">
        <v>6</v>
      </c>
      <c r="Q2482" s="4">
        <f>MONTH(Tabla1[[#This Row],[Fecha]])</f>
        <v>3</v>
      </c>
    </row>
    <row r="2483" spans="1:17" x14ac:dyDescent="0.25">
      <c r="A2483" t="s">
        <v>2391</v>
      </c>
      <c r="B2483" t="s">
        <v>24</v>
      </c>
      <c r="C2483" t="s">
        <v>25</v>
      </c>
      <c r="D2483" t="s">
        <v>26</v>
      </c>
      <c r="E2483" t="s">
        <v>20</v>
      </c>
      <c r="F2483" t="s">
        <v>27</v>
      </c>
      <c r="G2483" s="2">
        <v>23.07</v>
      </c>
      <c r="H2483" s="4">
        <v>9</v>
      </c>
      <c r="I2483" s="2">
        <v>10.381500000000001</v>
      </c>
      <c r="J2483" s="2">
        <v>218.01150000000001</v>
      </c>
      <c r="K2483" s="12">
        <v>43497</v>
      </c>
      <c r="L2483" s="5">
        <v>0.4770833333333333</v>
      </c>
      <c r="M2483" t="s">
        <v>28</v>
      </c>
      <c r="N2483" s="2">
        <v>207.63</v>
      </c>
      <c r="O2483" s="2">
        <v>10.381500000000001</v>
      </c>
      <c r="P2483" s="3">
        <v>4.9000000000000004</v>
      </c>
      <c r="Q2483" s="4">
        <f>MONTH(Tabla1[[#This Row],[Fecha]])</f>
        <v>2</v>
      </c>
    </row>
    <row r="2484" spans="1:17" x14ac:dyDescent="0.25">
      <c r="A2484" t="s">
        <v>2229</v>
      </c>
      <c r="B2484" t="s">
        <v>41</v>
      </c>
      <c r="C2484" t="s">
        <v>42</v>
      </c>
      <c r="D2484" t="s">
        <v>26</v>
      </c>
      <c r="E2484" t="s">
        <v>30</v>
      </c>
      <c r="F2484" t="s">
        <v>27</v>
      </c>
      <c r="G2484" s="2">
        <v>72.13</v>
      </c>
      <c r="H2484" s="4">
        <v>10</v>
      </c>
      <c r="I2484" s="2">
        <v>36.064999999999998</v>
      </c>
      <c r="J2484" s="2">
        <v>757.36500000000001</v>
      </c>
      <c r="K2484" s="12">
        <v>43496</v>
      </c>
      <c r="L2484" s="5">
        <v>0.6333333333333333</v>
      </c>
      <c r="M2484" t="s">
        <v>32</v>
      </c>
      <c r="N2484" s="2">
        <v>721.3</v>
      </c>
      <c r="O2484" s="2">
        <v>36.064999999999998</v>
      </c>
      <c r="P2484" s="3">
        <v>4.2</v>
      </c>
      <c r="Q2484" s="4">
        <f>MONTH(Tabla1[[#This Row],[Fecha]])</f>
        <v>1</v>
      </c>
    </row>
    <row r="2485" spans="1:17" x14ac:dyDescent="0.25">
      <c r="A2485" t="s">
        <v>2392</v>
      </c>
      <c r="B2485" t="s">
        <v>17</v>
      </c>
      <c r="C2485" t="s">
        <v>18</v>
      </c>
      <c r="D2485" t="s">
        <v>26</v>
      </c>
      <c r="E2485" t="s">
        <v>20</v>
      </c>
      <c r="F2485" t="s">
        <v>21</v>
      </c>
      <c r="G2485" s="2">
        <v>77.5</v>
      </c>
      <c r="H2485" s="4">
        <v>5</v>
      </c>
      <c r="I2485" s="2">
        <v>19.375</v>
      </c>
      <c r="J2485" s="2">
        <v>406.875</v>
      </c>
      <c r="K2485" s="12">
        <v>43489</v>
      </c>
      <c r="L2485" s="5">
        <v>0.85833333333333339</v>
      </c>
      <c r="M2485" t="s">
        <v>22</v>
      </c>
      <c r="N2485" s="2">
        <v>387.5</v>
      </c>
      <c r="O2485" s="2">
        <v>19.375</v>
      </c>
      <c r="P2485" s="3">
        <v>4.3</v>
      </c>
      <c r="Q2485" s="4">
        <f>MONTH(Tabla1[[#This Row],[Fecha]])</f>
        <v>1</v>
      </c>
    </row>
    <row r="2486" spans="1:17" x14ac:dyDescent="0.25">
      <c r="A2486" t="s">
        <v>2393</v>
      </c>
      <c r="B2486" t="s">
        <v>41</v>
      </c>
      <c r="C2486" t="s">
        <v>42</v>
      </c>
      <c r="D2486" t="s">
        <v>26</v>
      </c>
      <c r="E2486" t="s">
        <v>30</v>
      </c>
      <c r="F2486" t="s">
        <v>21</v>
      </c>
      <c r="G2486" s="2">
        <v>69.510000000000005</v>
      </c>
      <c r="H2486" s="4">
        <v>2</v>
      </c>
      <c r="I2486" s="2">
        <v>6.9510000000000005</v>
      </c>
      <c r="J2486" s="2">
        <v>145.971</v>
      </c>
      <c r="K2486" s="12">
        <v>43525</v>
      </c>
      <c r="L2486" s="5">
        <v>0.51041666666666663</v>
      </c>
      <c r="M2486" t="s">
        <v>22</v>
      </c>
      <c r="N2486" s="2">
        <v>139.02000000000001</v>
      </c>
      <c r="O2486" s="2">
        <v>6.9509999999999996</v>
      </c>
      <c r="P2486" s="3">
        <v>8.1</v>
      </c>
      <c r="Q2486" s="4">
        <f>MONTH(Tabla1[[#This Row],[Fecha]])</f>
        <v>3</v>
      </c>
    </row>
    <row r="2487" spans="1:17" x14ac:dyDescent="0.25">
      <c r="A2487" t="s">
        <v>1641</v>
      </c>
      <c r="B2487" t="s">
        <v>41</v>
      </c>
      <c r="C2487" t="s">
        <v>42</v>
      </c>
      <c r="D2487" t="s">
        <v>26</v>
      </c>
      <c r="E2487" t="s">
        <v>30</v>
      </c>
      <c r="F2487" t="s">
        <v>45</v>
      </c>
      <c r="G2487" s="2">
        <v>33.520000000000003</v>
      </c>
      <c r="H2487" s="4">
        <v>1</v>
      </c>
      <c r="I2487" s="2">
        <v>1.6760000000000002</v>
      </c>
      <c r="J2487" s="2">
        <v>35.195999999999998</v>
      </c>
      <c r="K2487" s="12">
        <v>43504</v>
      </c>
      <c r="L2487" s="5">
        <v>0.64652777777777781</v>
      </c>
      <c r="M2487" t="s">
        <v>28</v>
      </c>
      <c r="N2487" s="2">
        <v>33.520000000000003</v>
      </c>
      <c r="O2487" s="2">
        <v>1.6759999999999999</v>
      </c>
      <c r="P2487" s="3">
        <v>6.7</v>
      </c>
      <c r="Q2487" s="4">
        <f>MONTH(Tabla1[[#This Row],[Fecha]])</f>
        <v>2</v>
      </c>
    </row>
    <row r="2488" spans="1:17" x14ac:dyDescent="0.25">
      <c r="A2488" t="s">
        <v>2394</v>
      </c>
      <c r="B2488" t="s">
        <v>24</v>
      </c>
      <c r="C2488" t="s">
        <v>25</v>
      </c>
      <c r="D2488" t="s">
        <v>26</v>
      </c>
      <c r="E2488" t="s">
        <v>30</v>
      </c>
      <c r="F2488" t="s">
        <v>31</v>
      </c>
      <c r="G2488" s="2">
        <v>97.5</v>
      </c>
      <c r="H2488" s="4">
        <v>10</v>
      </c>
      <c r="I2488" s="2">
        <v>48.75</v>
      </c>
      <c r="J2488" s="2">
        <v>1023.75</v>
      </c>
      <c r="K2488" s="12">
        <v>43477</v>
      </c>
      <c r="L2488" s="5">
        <v>0.6791666666666667</v>
      </c>
      <c r="M2488" t="s">
        <v>22</v>
      </c>
      <c r="N2488" s="2">
        <v>975</v>
      </c>
      <c r="O2488" s="2">
        <v>48.75</v>
      </c>
      <c r="P2488" s="3">
        <v>8</v>
      </c>
      <c r="Q2488" s="4">
        <f>MONTH(Tabla1[[#This Row],[Fecha]])</f>
        <v>1</v>
      </c>
    </row>
    <row r="2489" spans="1:17" x14ac:dyDescent="0.25">
      <c r="A2489" t="s">
        <v>2395</v>
      </c>
      <c r="B2489" t="s">
        <v>24</v>
      </c>
      <c r="C2489" t="s">
        <v>25</v>
      </c>
      <c r="D2489" t="s">
        <v>26</v>
      </c>
      <c r="E2489" t="s">
        <v>30</v>
      </c>
      <c r="F2489" t="s">
        <v>31</v>
      </c>
      <c r="G2489" s="2">
        <v>65.260000000000005</v>
      </c>
      <c r="H2489" s="4">
        <v>8</v>
      </c>
      <c r="I2489" s="2">
        <v>26.104000000000003</v>
      </c>
      <c r="J2489" s="2">
        <v>548.18399999999997</v>
      </c>
      <c r="K2489" s="12">
        <v>43539</v>
      </c>
      <c r="L2489" s="5">
        <v>0.58611111111111114</v>
      </c>
      <c r="M2489" t="s">
        <v>22</v>
      </c>
      <c r="N2489" s="2">
        <v>522.08000000000004</v>
      </c>
      <c r="O2489" s="2">
        <v>26.103999999999999</v>
      </c>
      <c r="P2489" s="3">
        <v>6.3</v>
      </c>
      <c r="Q2489" s="4">
        <f>MONTH(Tabla1[[#This Row],[Fecha]])</f>
        <v>3</v>
      </c>
    </row>
    <row r="2490" spans="1:17" x14ac:dyDescent="0.25">
      <c r="A2490" t="s">
        <v>2396</v>
      </c>
      <c r="B2490" t="s">
        <v>24</v>
      </c>
      <c r="C2490" t="s">
        <v>25</v>
      </c>
      <c r="D2490" t="s">
        <v>26</v>
      </c>
      <c r="E2490" t="s">
        <v>30</v>
      </c>
      <c r="F2490" t="s">
        <v>43</v>
      </c>
      <c r="G2490" s="2">
        <v>35.89</v>
      </c>
      <c r="H2490" s="4">
        <v>1</v>
      </c>
      <c r="I2490" s="2">
        <v>1.7945000000000002</v>
      </c>
      <c r="J2490" s="2">
        <v>37.6845</v>
      </c>
      <c r="K2490" s="12">
        <v>43519</v>
      </c>
      <c r="L2490" s="5">
        <v>0.70277777777777783</v>
      </c>
      <c r="M2490" t="s">
        <v>32</v>
      </c>
      <c r="N2490" s="2">
        <v>35.89</v>
      </c>
      <c r="O2490" s="2">
        <v>1.7945</v>
      </c>
      <c r="P2490" s="3">
        <v>7.9</v>
      </c>
      <c r="Q2490" s="4">
        <f>MONTH(Tabla1[[#This Row],[Fecha]])</f>
        <v>2</v>
      </c>
    </row>
    <row r="2491" spans="1:17" x14ac:dyDescent="0.25">
      <c r="A2491" t="s">
        <v>2397</v>
      </c>
      <c r="B2491" t="s">
        <v>24</v>
      </c>
      <c r="C2491" t="s">
        <v>25</v>
      </c>
      <c r="D2491" t="s">
        <v>26</v>
      </c>
      <c r="E2491" t="s">
        <v>20</v>
      </c>
      <c r="F2491" t="s">
        <v>43</v>
      </c>
      <c r="G2491" s="2">
        <v>90.24</v>
      </c>
      <c r="H2491" s="4">
        <v>6</v>
      </c>
      <c r="I2491" s="2">
        <v>27.071999999999999</v>
      </c>
      <c r="J2491" s="2">
        <v>568.51199999999994</v>
      </c>
      <c r="K2491" s="12">
        <v>43492</v>
      </c>
      <c r="L2491" s="5">
        <v>0.47013888888888888</v>
      </c>
      <c r="M2491" t="s">
        <v>28</v>
      </c>
      <c r="N2491" s="2">
        <v>541.44000000000005</v>
      </c>
      <c r="O2491" s="2">
        <v>27.071999999999999</v>
      </c>
      <c r="P2491" s="3">
        <v>6.2</v>
      </c>
      <c r="Q2491" s="4">
        <f>MONTH(Tabla1[[#This Row],[Fecha]])</f>
        <v>1</v>
      </c>
    </row>
    <row r="2492" spans="1:17" x14ac:dyDescent="0.25">
      <c r="A2492" t="s">
        <v>2398</v>
      </c>
      <c r="B2492" t="s">
        <v>41</v>
      </c>
      <c r="C2492" t="s">
        <v>42</v>
      </c>
      <c r="D2492" t="s">
        <v>19</v>
      </c>
      <c r="E2492" t="s">
        <v>20</v>
      </c>
      <c r="F2492" t="s">
        <v>45</v>
      </c>
      <c r="G2492" s="2">
        <v>17.48</v>
      </c>
      <c r="H2492" s="4">
        <v>6</v>
      </c>
      <c r="I2492" s="2">
        <v>5.2439999999999998</v>
      </c>
      <c r="J2492" s="2">
        <v>110.124</v>
      </c>
      <c r="K2492" s="12">
        <v>43483</v>
      </c>
      <c r="L2492" s="5">
        <v>0.62777777777777777</v>
      </c>
      <c r="M2492" t="s">
        <v>32</v>
      </c>
      <c r="N2492" s="2">
        <v>104.88</v>
      </c>
      <c r="O2492" s="2">
        <v>5.2439999999999998</v>
      </c>
      <c r="P2492" s="3">
        <v>6.1</v>
      </c>
      <c r="Q2492" s="4">
        <f>MONTH(Tabla1[[#This Row],[Fecha]])</f>
        <v>1</v>
      </c>
    </row>
    <row r="2493" spans="1:17" x14ac:dyDescent="0.25">
      <c r="A2493" t="s">
        <v>2399</v>
      </c>
      <c r="B2493" t="s">
        <v>24</v>
      </c>
      <c r="C2493" t="s">
        <v>25</v>
      </c>
      <c r="D2493" t="s">
        <v>19</v>
      </c>
      <c r="E2493" t="s">
        <v>20</v>
      </c>
      <c r="F2493" t="s">
        <v>45</v>
      </c>
      <c r="G2493" s="2">
        <v>97.21</v>
      </c>
      <c r="H2493" s="4">
        <v>10</v>
      </c>
      <c r="I2493" s="2">
        <v>48.604999999999997</v>
      </c>
      <c r="J2493" s="2">
        <v>1020.705</v>
      </c>
      <c r="K2493" s="12">
        <v>43504</v>
      </c>
      <c r="L2493" s="5">
        <v>0.54166666666666663</v>
      </c>
      <c r="M2493" t="s">
        <v>32</v>
      </c>
      <c r="N2493" s="2">
        <v>972.1</v>
      </c>
      <c r="O2493" s="2">
        <v>48.604999999999997</v>
      </c>
      <c r="P2493" s="3">
        <v>8.6999999999999993</v>
      </c>
      <c r="Q2493" s="4">
        <f>MONTH(Tabla1[[#This Row],[Fecha]])</f>
        <v>2</v>
      </c>
    </row>
    <row r="2494" spans="1:17" x14ac:dyDescent="0.25">
      <c r="A2494" t="s">
        <v>2400</v>
      </c>
      <c r="B2494" t="s">
        <v>41</v>
      </c>
      <c r="C2494" t="s">
        <v>42</v>
      </c>
      <c r="D2494" t="s">
        <v>19</v>
      </c>
      <c r="E2494" t="s">
        <v>20</v>
      </c>
      <c r="F2494" t="s">
        <v>21</v>
      </c>
      <c r="G2494" s="2">
        <v>76.900000000000006</v>
      </c>
      <c r="H2494" s="4">
        <v>7</v>
      </c>
      <c r="I2494" s="2">
        <v>26.915000000000006</v>
      </c>
      <c r="J2494" s="2">
        <v>565.21500000000003</v>
      </c>
      <c r="K2494" s="12">
        <v>43511</v>
      </c>
      <c r="L2494" s="5">
        <v>0.84791666666666676</v>
      </c>
      <c r="M2494" t="s">
        <v>28</v>
      </c>
      <c r="N2494" s="2">
        <v>538.29999999999995</v>
      </c>
      <c r="O2494" s="2">
        <v>26.914999999999999</v>
      </c>
      <c r="P2494" s="3">
        <v>7.7</v>
      </c>
      <c r="Q2494" s="4">
        <f>MONTH(Tabla1[[#This Row],[Fecha]])</f>
        <v>2</v>
      </c>
    </row>
    <row r="2495" spans="1:17" x14ac:dyDescent="0.25">
      <c r="A2495" t="s">
        <v>2401</v>
      </c>
      <c r="B2495" t="s">
        <v>24</v>
      </c>
      <c r="C2495" t="s">
        <v>25</v>
      </c>
      <c r="D2495" t="s">
        <v>26</v>
      </c>
      <c r="E2495" t="s">
        <v>30</v>
      </c>
      <c r="F2495" t="s">
        <v>45</v>
      </c>
      <c r="G2495" s="2">
        <v>78.55</v>
      </c>
      <c r="H2495" s="4">
        <v>9</v>
      </c>
      <c r="I2495" s="2">
        <v>35.347499999999997</v>
      </c>
      <c r="J2495" s="2">
        <v>742.29750000000001</v>
      </c>
      <c r="K2495" s="12">
        <v>43525</v>
      </c>
      <c r="L2495" s="5">
        <v>0.55694444444444446</v>
      </c>
      <c r="M2495" t="s">
        <v>28</v>
      </c>
      <c r="N2495" s="2">
        <v>706.95</v>
      </c>
      <c r="O2495" s="2">
        <v>35.347499999999997</v>
      </c>
      <c r="P2495" s="3">
        <v>7.2</v>
      </c>
      <c r="Q2495" s="4">
        <f>MONTH(Tabla1[[#This Row],[Fecha]])</f>
        <v>3</v>
      </c>
    </row>
    <row r="2496" spans="1:17" x14ac:dyDescent="0.25">
      <c r="A2496" t="s">
        <v>2402</v>
      </c>
      <c r="B2496" t="s">
        <v>24</v>
      </c>
      <c r="C2496" t="s">
        <v>25</v>
      </c>
      <c r="D2496" t="s">
        <v>26</v>
      </c>
      <c r="E2496" t="s">
        <v>20</v>
      </c>
      <c r="F2496" t="s">
        <v>31</v>
      </c>
      <c r="G2496" s="2">
        <v>70.11</v>
      </c>
      <c r="H2496" s="4">
        <v>6</v>
      </c>
      <c r="I2496" s="2">
        <v>21.033000000000001</v>
      </c>
      <c r="J2496" s="2">
        <v>441.69299999999998</v>
      </c>
      <c r="K2496" s="12">
        <v>43538</v>
      </c>
      <c r="L2496" s="5">
        <v>0.74583333333333324</v>
      </c>
      <c r="M2496" t="s">
        <v>22</v>
      </c>
      <c r="N2496" s="2">
        <v>420.66</v>
      </c>
      <c r="O2496" s="2">
        <v>21.033000000000001</v>
      </c>
      <c r="P2496" s="3">
        <v>5.2</v>
      </c>
      <c r="Q2496" s="4">
        <f>MONTH(Tabla1[[#This Row],[Fecha]])</f>
        <v>3</v>
      </c>
    </row>
    <row r="2497" spans="1:17" x14ac:dyDescent="0.25">
      <c r="A2497" t="s">
        <v>2403</v>
      </c>
      <c r="B2497" t="s">
        <v>41</v>
      </c>
      <c r="C2497" t="s">
        <v>42</v>
      </c>
      <c r="D2497" t="s">
        <v>26</v>
      </c>
      <c r="E2497" t="s">
        <v>20</v>
      </c>
      <c r="F2497" t="s">
        <v>31</v>
      </c>
      <c r="G2497" s="2">
        <v>95.46</v>
      </c>
      <c r="H2497" s="4">
        <v>8</v>
      </c>
      <c r="I2497" s="2">
        <v>38.183999999999997</v>
      </c>
      <c r="J2497" s="2">
        <v>801.86400000000003</v>
      </c>
      <c r="K2497" s="12">
        <v>43529</v>
      </c>
      <c r="L2497" s="5">
        <v>0.81944444444444453</v>
      </c>
      <c r="M2497" t="s">
        <v>22</v>
      </c>
      <c r="N2497" s="2">
        <v>763.68</v>
      </c>
      <c r="O2497" s="2">
        <v>38.183999999999997</v>
      </c>
      <c r="P2497" s="3">
        <v>4.7</v>
      </c>
      <c r="Q2497" s="4">
        <f>MONTH(Tabla1[[#This Row],[Fecha]])</f>
        <v>3</v>
      </c>
    </row>
    <row r="2498" spans="1:17" x14ac:dyDescent="0.25">
      <c r="A2498" t="s">
        <v>2404</v>
      </c>
      <c r="B2498" t="s">
        <v>17</v>
      </c>
      <c r="C2498" t="s">
        <v>18</v>
      </c>
      <c r="D2498" t="s">
        <v>26</v>
      </c>
      <c r="E2498" t="s">
        <v>20</v>
      </c>
      <c r="F2498" t="s">
        <v>27</v>
      </c>
      <c r="G2498" s="2">
        <v>50.23</v>
      </c>
      <c r="H2498" s="4">
        <v>4</v>
      </c>
      <c r="I2498" s="2">
        <v>10.045999999999999</v>
      </c>
      <c r="J2498" s="2">
        <v>210.96600000000001</v>
      </c>
      <c r="K2498" s="12">
        <v>43473</v>
      </c>
      <c r="L2498" s="5">
        <v>0.71666666666666667</v>
      </c>
      <c r="M2498" t="s">
        <v>28</v>
      </c>
      <c r="N2498" s="2">
        <v>200.92</v>
      </c>
      <c r="O2498" s="2">
        <v>10.045999999999999</v>
      </c>
      <c r="P2498" s="3">
        <v>9</v>
      </c>
      <c r="Q2498" s="4">
        <f>MONTH(Tabla1[[#This Row],[Fecha]])</f>
        <v>1</v>
      </c>
    </row>
    <row r="2499" spans="1:17" x14ac:dyDescent="0.25">
      <c r="A2499" t="s">
        <v>2405</v>
      </c>
      <c r="B2499" t="s">
        <v>41</v>
      </c>
      <c r="C2499" t="s">
        <v>42</v>
      </c>
      <c r="D2499" t="s">
        <v>19</v>
      </c>
      <c r="E2499" t="s">
        <v>20</v>
      </c>
      <c r="F2499" t="s">
        <v>43</v>
      </c>
      <c r="G2499" s="2">
        <v>98.79</v>
      </c>
      <c r="H2499" s="4">
        <v>3</v>
      </c>
      <c r="I2499" s="2">
        <v>14.8185</v>
      </c>
      <c r="J2499" s="2">
        <v>311.18849999999998</v>
      </c>
      <c r="K2499" s="12">
        <v>43519</v>
      </c>
      <c r="L2499" s="5">
        <v>0.83333333333333337</v>
      </c>
      <c r="M2499" t="s">
        <v>22</v>
      </c>
      <c r="N2499" s="2">
        <v>296.37</v>
      </c>
      <c r="O2499" s="2">
        <v>14.8185</v>
      </c>
      <c r="P2499" s="3">
        <v>6.4</v>
      </c>
      <c r="Q2499" s="4">
        <f>MONTH(Tabla1[[#This Row],[Fecha]])</f>
        <v>2</v>
      </c>
    </row>
    <row r="2500" spans="1:17" x14ac:dyDescent="0.25">
      <c r="A2500" t="s">
        <v>2406</v>
      </c>
      <c r="B2500" t="s">
        <v>41</v>
      </c>
      <c r="C2500" t="s">
        <v>42</v>
      </c>
      <c r="D2500" t="s">
        <v>19</v>
      </c>
      <c r="E2500" t="s">
        <v>30</v>
      </c>
      <c r="F2500" t="s">
        <v>35</v>
      </c>
      <c r="G2500" s="2">
        <v>73.97</v>
      </c>
      <c r="H2500" s="4">
        <v>1</v>
      </c>
      <c r="I2500" s="2">
        <v>3.6985000000000001</v>
      </c>
      <c r="J2500" s="2">
        <v>77.668499999999995</v>
      </c>
      <c r="K2500" s="12">
        <v>43499</v>
      </c>
      <c r="L2500" s="5">
        <v>0.66180555555555554</v>
      </c>
      <c r="M2500" t="s">
        <v>32</v>
      </c>
      <c r="N2500" s="2">
        <v>73.97</v>
      </c>
      <c r="O2500" s="2">
        <v>3.6985000000000001</v>
      </c>
      <c r="P2500" s="3">
        <v>5.4</v>
      </c>
      <c r="Q2500" s="4">
        <f>MONTH(Tabla1[[#This Row],[Fecha]])</f>
        <v>2</v>
      </c>
    </row>
    <row r="2501" spans="1:17" x14ac:dyDescent="0.25">
      <c r="A2501" t="s">
        <v>2407</v>
      </c>
      <c r="B2501" t="s">
        <v>24</v>
      </c>
      <c r="C2501" t="s">
        <v>25</v>
      </c>
      <c r="D2501" t="s">
        <v>19</v>
      </c>
      <c r="E2501" t="s">
        <v>30</v>
      </c>
      <c r="F2501" t="s">
        <v>31</v>
      </c>
      <c r="G2501" s="2">
        <v>55.57</v>
      </c>
      <c r="H2501" s="4">
        <v>3</v>
      </c>
      <c r="I2501" s="2">
        <v>8.3355000000000015</v>
      </c>
      <c r="J2501" s="2">
        <v>175.0455</v>
      </c>
      <c r="K2501" s="12">
        <v>43473</v>
      </c>
      <c r="L2501" s="5">
        <v>0.48749999999999999</v>
      </c>
      <c r="M2501" t="s">
        <v>32</v>
      </c>
      <c r="N2501" s="2">
        <v>166.71</v>
      </c>
      <c r="O2501" s="2">
        <v>8.3354999999999997</v>
      </c>
      <c r="P2501" s="3">
        <v>5.9</v>
      </c>
      <c r="Q2501" s="4">
        <f>MONTH(Tabla1[[#This Row],[Fecha]])</f>
        <v>1</v>
      </c>
    </row>
    <row r="2502" spans="1:17" x14ac:dyDescent="0.25">
      <c r="A2502" t="s">
        <v>2408</v>
      </c>
      <c r="B2502" t="s">
        <v>24</v>
      </c>
      <c r="C2502" t="s">
        <v>25</v>
      </c>
      <c r="D2502" t="s">
        <v>26</v>
      </c>
      <c r="E2502" t="s">
        <v>20</v>
      </c>
      <c r="F2502" t="s">
        <v>35</v>
      </c>
      <c r="G2502" s="2">
        <v>14.39</v>
      </c>
      <c r="H2502" s="4">
        <v>2</v>
      </c>
      <c r="I2502" s="2">
        <v>1.4390000000000001</v>
      </c>
      <c r="J2502" s="2">
        <v>30.219000000000001</v>
      </c>
      <c r="K2502" s="12">
        <v>43526</v>
      </c>
      <c r="L2502" s="5">
        <v>0.8222222222222223</v>
      </c>
      <c r="M2502" t="s">
        <v>32</v>
      </c>
      <c r="N2502" s="2">
        <v>28.78</v>
      </c>
      <c r="O2502" s="2">
        <v>1.4390000000000001</v>
      </c>
      <c r="P2502" s="3">
        <v>7.2</v>
      </c>
      <c r="Q2502" s="4">
        <f>MONTH(Tabla1[[#This Row],[Fecha]])</f>
        <v>3</v>
      </c>
    </row>
    <row r="2503" spans="1:17" x14ac:dyDescent="0.25">
      <c r="A2503" t="s">
        <v>2409</v>
      </c>
      <c r="B2503" t="s">
        <v>24</v>
      </c>
      <c r="C2503" t="s">
        <v>25</v>
      </c>
      <c r="D2503" t="s">
        <v>19</v>
      </c>
      <c r="E2503" t="s">
        <v>20</v>
      </c>
      <c r="F2503" t="s">
        <v>43</v>
      </c>
      <c r="G2503" s="2">
        <v>49.79</v>
      </c>
      <c r="H2503" s="4">
        <v>4</v>
      </c>
      <c r="I2503" s="2">
        <v>9.9580000000000002</v>
      </c>
      <c r="J2503" s="2">
        <v>209.11799999999999</v>
      </c>
      <c r="K2503" s="12">
        <v>43552</v>
      </c>
      <c r="L2503" s="5">
        <v>0.8027777777777777</v>
      </c>
      <c r="M2503" t="s">
        <v>32</v>
      </c>
      <c r="N2503" s="2">
        <v>199.16</v>
      </c>
      <c r="O2503" s="2">
        <v>9.9580000000000002</v>
      </c>
      <c r="P2503" s="3">
        <v>6.4</v>
      </c>
      <c r="Q2503" s="4">
        <f>MONTH(Tabla1[[#This Row],[Fecha]])</f>
        <v>3</v>
      </c>
    </row>
    <row r="2504" spans="1:17" x14ac:dyDescent="0.25">
      <c r="A2504" t="s">
        <v>2410</v>
      </c>
      <c r="B2504" t="s">
        <v>17</v>
      </c>
      <c r="C2504" t="s">
        <v>18</v>
      </c>
      <c r="D2504" t="s">
        <v>26</v>
      </c>
      <c r="E2504" t="s">
        <v>30</v>
      </c>
      <c r="F2504" t="s">
        <v>35</v>
      </c>
      <c r="G2504" s="2">
        <v>64.59</v>
      </c>
      <c r="H2504" s="4">
        <v>4</v>
      </c>
      <c r="I2504" s="2">
        <v>12.918000000000001</v>
      </c>
      <c r="J2504" s="2">
        <v>271.27800000000002</v>
      </c>
      <c r="K2504" s="12">
        <v>43471</v>
      </c>
      <c r="L2504" s="5">
        <v>0.56597222222222221</v>
      </c>
      <c r="M2504" t="s">
        <v>22</v>
      </c>
      <c r="N2504" s="2">
        <v>258.36</v>
      </c>
      <c r="O2504" s="2">
        <v>12.917999999999999</v>
      </c>
      <c r="P2504" s="3">
        <v>9.3000000000000007</v>
      </c>
      <c r="Q2504" s="4">
        <f>MONTH(Tabla1[[#This Row],[Fecha]])</f>
        <v>1</v>
      </c>
    </row>
    <row r="2505" spans="1:17" x14ac:dyDescent="0.25">
      <c r="A2505" t="s">
        <v>2411</v>
      </c>
      <c r="B2505" t="s">
        <v>24</v>
      </c>
      <c r="C2505" t="s">
        <v>25</v>
      </c>
      <c r="D2505" t="s">
        <v>26</v>
      </c>
      <c r="E2505" t="s">
        <v>30</v>
      </c>
      <c r="F2505" t="s">
        <v>45</v>
      </c>
      <c r="G2505" s="2">
        <v>27.38</v>
      </c>
      <c r="H2505" s="4">
        <v>6</v>
      </c>
      <c r="I2505" s="2">
        <v>8.2140000000000004</v>
      </c>
      <c r="J2505" s="2">
        <v>172.494</v>
      </c>
      <c r="K2505" s="12">
        <v>43470</v>
      </c>
      <c r="L2505" s="5">
        <v>0.87083333333333324</v>
      </c>
      <c r="M2505" t="s">
        <v>32</v>
      </c>
      <c r="N2505" s="2">
        <v>164.28</v>
      </c>
      <c r="O2505" s="2">
        <v>8.2140000000000004</v>
      </c>
      <c r="P2505" s="3">
        <v>7.9</v>
      </c>
      <c r="Q2505" s="4">
        <f>MONTH(Tabla1[[#This Row],[Fecha]])</f>
        <v>1</v>
      </c>
    </row>
    <row r="2506" spans="1:17" x14ac:dyDescent="0.25">
      <c r="A2506" t="s">
        <v>2412</v>
      </c>
      <c r="B2506" t="s">
        <v>17</v>
      </c>
      <c r="C2506" t="s">
        <v>18</v>
      </c>
      <c r="D2506" t="s">
        <v>26</v>
      </c>
      <c r="E2506" t="s">
        <v>20</v>
      </c>
      <c r="F2506" t="s">
        <v>45</v>
      </c>
      <c r="G2506" s="2">
        <v>29.42</v>
      </c>
      <c r="H2506" s="4">
        <v>10</v>
      </c>
      <c r="I2506" s="2">
        <v>14.710000000000003</v>
      </c>
      <c r="J2506" s="2">
        <v>308.91000000000003</v>
      </c>
      <c r="K2506" s="12">
        <v>43477</v>
      </c>
      <c r="L2506" s="5">
        <v>0.68263888888888891</v>
      </c>
      <c r="M2506" t="s">
        <v>22</v>
      </c>
      <c r="N2506" s="2">
        <v>294.2</v>
      </c>
      <c r="O2506" s="2">
        <v>14.71</v>
      </c>
      <c r="P2506" s="3">
        <v>8.9</v>
      </c>
      <c r="Q2506" s="4">
        <f>MONTH(Tabla1[[#This Row],[Fecha]])</f>
        <v>1</v>
      </c>
    </row>
    <row r="2507" spans="1:17" x14ac:dyDescent="0.25">
      <c r="A2507" t="s">
        <v>2413</v>
      </c>
      <c r="B2507" t="s">
        <v>41</v>
      </c>
      <c r="C2507" t="s">
        <v>42</v>
      </c>
      <c r="D2507" t="s">
        <v>26</v>
      </c>
      <c r="E2507" t="s">
        <v>30</v>
      </c>
      <c r="F2507" t="s">
        <v>27</v>
      </c>
      <c r="G2507" s="2">
        <v>28.38</v>
      </c>
      <c r="H2507" s="4">
        <v>5</v>
      </c>
      <c r="I2507" s="2">
        <v>7.0950000000000006</v>
      </c>
      <c r="J2507" s="2">
        <v>148.995</v>
      </c>
      <c r="K2507" s="12">
        <v>43530</v>
      </c>
      <c r="L2507" s="5">
        <v>0.87291666666666667</v>
      </c>
      <c r="M2507" t="s">
        <v>28</v>
      </c>
      <c r="N2507" s="2">
        <v>141.9</v>
      </c>
      <c r="O2507" s="2">
        <v>7.0949999999999998</v>
      </c>
      <c r="P2507" s="3">
        <v>9.4</v>
      </c>
      <c r="Q2507" s="4">
        <f>MONTH(Tabla1[[#This Row],[Fecha]])</f>
        <v>3</v>
      </c>
    </row>
    <row r="2508" spans="1:17" x14ac:dyDescent="0.25">
      <c r="A2508" t="s">
        <v>2414</v>
      </c>
      <c r="B2508" t="s">
        <v>17</v>
      </c>
      <c r="C2508" t="s">
        <v>18</v>
      </c>
      <c r="D2508" t="s">
        <v>19</v>
      </c>
      <c r="E2508" t="s">
        <v>30</v>
      </c>
      <c r="F2508" t="s">
        <v>43</v>
      </c>
      <c r="G2508" s="2">
        <v>67.45</v>
      </c>
      <c r="H2508" s="4">
        <v>10</v>
      </c>
      <c r="I2508" s="2">
        <v>33.725000000000001</v>
      </c>
      <c r="J2508" s="2">
        <v>708.22500000000002</v>
      </c>
      <c r="K2508" s="12">
        <v>43499</v>
      </c>
      <c r="L2508" s="5">
        <v>0.47569444444444442</v>
      </c>
      <c r="M2508" t="s">
        <v>22</v>
      </c>
      <c r="N2508" s="2">
        <v>674.5</v>
      </c>
      <c r="O2508" s="2">
        <v>33.725000000000001</v>
      </c>
      <c r="P2508" s="3">
        <v>4.2</v>
      </c>
      <c r="Q2508" s="4">
        <f>MONTH(Tabla1[[#This Row],[Fecha]])</f>
        <v>2</v>
      </c>
    </row>
    <row r="2509" spans="1:17" x14ac:dyDescent="0.25">
      <c r="A2509" t="s">
        <v>2415</v>
      </c>
      <c r="B2509" t="s">
        <v>17</v>
      </c>
      <c r="C2509" t="s">
        <v>18</v>
      </c>
      <c r="D2509" t="s">
        <v>26</v>
      </c>
      <c r="E2509" t="s">
        <v>20</v>
      </c>
      <c r="F2509" t="s">
        <v>31</v>
      </c>
      <c r="G2509" s="2">
        <v>93.69</v>
      </c>
      <c r="H2509" s="4">
        <v>7</v>
      </c>
      <c r="I2509" s="2">
        <v>32.791499999999999</v>
      </c>
      <c r="J2509" s="2">
        <v>688.62149999999997</v>
      </c>
      <c r="K2509" s="12">
        <v>43534</v>
      </c>
      <c r="L2509" s="5">
        <v>0.78055555555555556</v>
      </c>
      <c r="M2509" t="s">
        <v>32</v>
      </c>
      <c r="N2509" s="2">
        <v>655.83</v>
      </c>
      <c r="O2509" s="2">
        <v>32.791499999999999</v>
      </c>
      <c r="P2509" s="3">
        <v>4.5</v>
      </c>
      <c r="Q2509" s="4">
        <f>MONTH(Tabla1[[#This Row],[Fecha]])</f>
        <v>3</v>
      </c>
    </row>
    <row r="2510" spans="1:17" x14ac:dyDescent="0.25">
      <c r="A2510" t="s">
        <v>2416</v>
      </c>
      <c r="B2510" t="s">
        <v>24</v>
      </c>
      <c r="C2510" t="s">
        <v>25</v>
      </c>
      <c r="D2510" t="s">
        <v>19</v>
      </c>
      <c r="E2510" t="s">
        <v>30</v>
      </c>
      <c r="F2510" t="s">
        <v>27</v>
      </c>
      <c r="G2510" s="2">
        <v>84.25</v>
      </c>
      <c r="H2510" s="4">
        <v>2</v>
      </c>
      <c r="I2510" s="2">
        <v>8.4250000000000007</v>
      </c>
      <c r="J2510" s="2">
        <v>176.92500000000001</v>
      </c>
      <c r="K2510" s="12">
        <v>43550</v>
      </c>
      <c r="L2510" s="5">
        <v>0.59236111111111112</v>
      </c>
      <c r="M2510" t="s">
        <v>32</v>
      </c>
      <c r="N2510" s="2">
        <v>168.5</v>
      </c>
      <c r="O2510" s="2">
        <v>8.4250000000000007</v>
      </c>
      <c r="P2510" s="3">
        <v>5.3</v>
      </c>
      <c r="Q2510" s="4">
        <f>MONTH(Tabla1[[#This Row],[Fecha]])</f>
        <v>3</v>
      </c>
    </row>
    <row r="2511" spans="1:17" x14ac:dyDescent="0.25">
      <c r="A2511" t="s">
        <v>1212</v>
      </c>
      <c r="B2511" t="s">
        <v>41</v>
      </c>
      <c r="C2511" t="s">
        <v>42</v>
      </c>
      <c r="D2511" t="s">
        <v>19</v>
      </c>
      <c r="E2511" t="s">
        <v>30</v>
      </c>
      <c r="F2511" t="s">
        <v>45</v>
      </c>
      <c r="G2511" s="2">
        <v>91.35</v>
      </c>
      <c r="H2511" s="4">
        <v>1</v>
      </c>
      <c r="I2511" s="2">
        <v>4.5674999999999999</v>
      </c>
      <c r="J2511" s="2">
        <v>95.917500000000004</v>
      </c>
      <c r="K2511" s="12">
        <v>43512</v>
      </c>
      <c r="L2511" s="5">
        <v>0.65416666666666667</v>
      </c>
      <c r="M2511" t="s">
        <v>28</v>
      </c>
      <c r="N2511" s="2">
        <v>91.35</v>
      </c>
      <c r="O2511" s="2">
        <v>4.5674999999999999</v>
      </c>
      <c r="P2511" s="3">
        <v>6.8</v>
      </c>
      <c r="Q2511" s="4">
        <f>MONTH(Tabla1[[#This Row],[Fecha]])</f>
        <v>2</v>
      </c>
    </row>
    <row r="2512" spans="1:17" x14ac:dyDescent="0.25">
      <c r="A2512" t="s">
        <v>2417</v>
      </c>
      <c r="B2512" t="s">
        <v>41</v>
      </c>
      <c r="C2512" t="s">
        <v>42</v>
      </c>
      <c r="D2512" t="s">
        <v>26</v>
      </c>
      <c r="E2512" t="s">
        <v>30</v>
      </c>
      <c r="F2512" t="s">
        <v>45</v>
      </c>
      <c r="G2512" s="2">
        <v>47.97</v>
      </c>
      <c r="H2512" s="4">
        <v>7</v>
      </c>
      <c r="I2512" s="2">
        <v>16.7895</v>
      </c>
      <c r="J2512" s="2">
        <v>352.5795</v>
      </c>
      <c r="K2512" s="12">
        <v>43472</v>
      </c>
      <c r="L2512" s="5">
        <v>0.86944444444444446</v>
      </c>
      <c r="M2512" t="s">
        <v>28</v>
      </c>
      <c r="N2512" s="2">
        <v>335.79</v>
      </c>
      <c r="O2512" s="2">
        <v>16.7895</v>
      </c>
      <c r="P2512" s="3">
        <v>6.2</v>
      </c>
      <c r="Q2512" s="4">
        <f>MONTH(Tabla1[[#This Row],[Fecha]])</f>
        <v>1</v>
      </c>
    </row>
    <row r="2513" spans="1:17" x14ac:dyDescent="0.25">
      <c r="A2513" t="s">
        <v>2418</v>
      </c>
      <c r="B2513" t="s">
        <v>17</v>
      </c>
      <c r="C2513" t="s">
        <v>18</v>
      </c>
      <c r="D2513" t="s">
        <v>19</v>
      </c>
      <c r="E2513" t="s">
        <v>20</v>
      </c>
      <c r="F2513" t="s">
        <v>35</v>
      </c>
      <c r="G2513" s="2">
        <v>21.98</v>
      </c>
      <c r="H2513" s="4">
        <v>7</v>
      </c>
      <c r="I2513" s="2">
        <v>7.6930000000000014</v>
      </c>
      <c r="J2513" s="2">
        <v>161.553</v>
      </c>
      <c r="K2513" s="12">
        <v>43475</v>
      </c>
      <c r="L2513" s="5">
        <v>0.6958333333333333</v>
      </c>
      <c r="M2513" t="s">
        <v>22</v>
      </c>
      <c r="N2513" s="2">
        <v>153.86000000000001</v>
      </c>
      <c r="O2513" s="2">
        <v>7.6929999999999996</v>
      </c>
      <c r="P2513" s="3">
        <v>5.0999999999999996</v>
      </c>
      <c r="Q2513" s="4">
        <f>MONTH(Tabla1[[#This Row],[Fecha]])</f>
        <v>1</v>
      </c>
    </row>
    <row r="2514" spans="1:17" x14ac:dyDescent="0.25">
      <c r="A2514" t="s">
        <v>2419</v>
      </c>
      <c r="B2514" t="s">
        <v>41</v>
      </c>
      <c r="C2514" t="s">
        <v>42</v>
      </c>
      <c r="D2514" t="s">
        <v>19</v>
      </c>
      <c r="E2514" t="s">
        <v>20</v>
      </c>
      <c r="F2514" t="s">
        <v>43</v>
      </c>
      <c r="G2514" s="2">
        <v>77.400000000000006</v>
      </c>
      <c r="H2514" s="4">
        <v>9</v>
      </c>
      <c r="I2514" s="2">
        <v>34.830000000000005</v>
      </c>
      <c r="J2514" s="2">
        <v>731.43</v>
      </c>
      <c r="K2514" s="12">
        <v>43511</v>
      </c>
      <c r="L2514" s="5">
        <v>0.59375</v>
      </c>
      <c r="M2514" t="s">
        <v>32</v>
      </c>
      <c r="N2514" s="2">
        <v>696.6</v>
      </c>
      <c r="O2514" s="2">
        <v>34.83</v>
      </c>
      <c r="P2514" s="3">
        <v>4.5</v>
      </c>
      <c r="Q2514" s="4">
        <f>MONTH(Tabla1[[#This Row],[Fecha]])</f>
        <v>2</v>
      </c>
    </row>
    <row r="2515" spans="1:17" x14ac:dyDescent="0.25">
      <c r="A2515" t="s">
        <v>1978</v>
      </c>
      <c r="B2515" t="s">
        <v>17</v>
      </c>
      <c r="C2515" t="s">
        <v>18</v>
      </c>
      <c r="D2515" t="s">
        <v>19</v>
      </c>
      <c r="E2515" t="s">
        <v>20</v>
      </c>
      <c r="F2515" t="s">
        <v>35</v>
      </c>
      <c r="G2515" s="2">
        <v>52.26</v>
      </c>
      <c r="H2515" s="4">
        <v>10</v>
      </c>
      <c r="I2515" s="2">
        <v>26.130000000000003</v>
      </c>
      <c r="J2515" s="2">
        <v>548.73</v>
      </c>
      <c r="K2515" s="12">
        <v>43533</v>
      </c>
      <c r="L2515" s="5">
        <v>0.53125</v>
      </c>
      <c r="M2515" t="s">
        <v>32</v>
      </c>
      <c r="N2515" s="2">
        <v>522.6</v>
      </c>
      <c r="O2515" s="2">
        <v>26.13</v>
      </c>
      <c r="P2515" s="3">
        <v>6.2</v>
      </c>
      <c r="Q2515" s="4">
        <f>MONTH(Tabla1[[#This Row],[Fecha]])</f>
        <v>3</v>
      </c>
    </row>
    <row r="2516" spans="1:17" x14ac:dyDescent="0.25">
      <c r="A2516" t="s">
        <v>2420</v>
      </c>
      <c r="B2516" t="s">
        <v>24</v>
      </c>
      <c r="C2516" t="s">
        <v>25</v>
      </c>
      <c r="D2516" t="s">
        <v>19</v>
      </c>
      <c r="E2516" t="s">
        <v>20</v>
      </c>
      <c r="F2516" t="s">
        <v>43</v>
      </c>
      <c r="G2516" s="2">
        <v>98.97</v>
      </c>
      <c r="H2516" s="4">
        <v>9</v>
      </c>
      <c r="I2516" s="2">
        <v>44.536500000000004</v>
      </c>
      <c r="J2516" s="2">
        <v>935.26649999999995</v>
      </c>
      <c r="K2516" s="12">
        <v>43533</v>
      </c>
      <c r="L2516" s="5">
        <v>0.47430555555555554</v>
      </c>
      <c r="M2516" t="s">
        <v>28</v>
      </c>
      <c r="N2516" s="2">
        <v>890.73</v>
      </c>
      <c r="O2516" s="2">
        <v>44.536499999999997</v>
      </c>
      <c r="P2516" s="3">
        <v>6.7</v>
      </c>
      <c r="Q2516" s="4">
        <f>MONTH(Tabla1[[#This Row],[Fecha]])</f>
        <v>3</v>
      </c>
    </row>
    <row r="2517" spans="1:17" x14ac:dyDescent="0.25">
      <c r="A2517" t="s">
        <v>2421</v>
      </c>
      <c r="B2517" t="s">
        <v>17</v>
      </c>
      <c r="C2517" t="s">
        <v>18</v>
      </c>
      <c r="D2517" t="s">
        <v>19</v>
      </c>
      <c r="E2517" t="s">
        <v>20</v>
      </c>
      <c r="F2517" t="s">
        <v>35</v>
      </c>
      <c r="G2517" s="2">
        <v>27.93</v>
      </c>
      <c r="H2517" s="4">
        <v>5</v>
      </c>
      <c r="I2517" s="2">
        <v>6.9825000000000008</v>
      </c>
      <c r="J2517" s="2">
        <v>146.63249999999999</v>
      </c>
      <c r="K2517" s="12">
        <v>43494</v>
      </c>
      <c r="L2517" s="5">
        <v>0.65833333333333333</v>
      </c>
      <c r="M2517" t="s">
        <v>28</v>
      </c>
      <c r="N2517" s="2">
        <v>139.65</v>
      </c>
      <c r="O2517" s="2">
        <v>6.9824999999999999</v>
      </c>
      <c r="P2517" s="3">
        <v>5.9</v>
      </c>
      <c r="Q2517" s="4">
        <f>MONTH(Tabla1[[#This Row],[Fecha]])</f>
        <v>1</v>
      </c>
    </row>
    <row r="2518" spans="1:17" x14ac:dyDescent="0.25">
      <c r="A2518" t="s">
        <v>2422</v>
      </c>
      <c r="B2518" t="s">
        <v>17</v>
      </c>
      <c r="C2518" t="s">
        <v>18</v>
      </c>
      <c r="D2518" t="s">
        <v>26</v>
      </c>
      <c r="E2518" t="s">
        <v>30</v>
      </c>
      <c r="F2518" t="s">
        <v>45</v>
      </c>
      <c r="G2518" s="2">
        <v>30.61</v>
      </c>
      <c r="H2518" s="4">
        <v>1</v>
      </c>
      <c r="I2518" s="2">
        <v>1.5305</v>
      </c>
      <c r="J2518" s="2">
        <v>32.140500000000003</v>
      </c>
      <c r="K2518" s="12">
        <v>43488</v>
      </c>
      <c r="L2518" s="5">
        <v>0.51388888888888895</v>
      </c>
      <c r="M2518" t="s">
        <v>22</v>
      </c>
      <c r="N2518" s="2">
        <v>30.61</v>
      </c>
      <c r="O2518" s="2">
        <v>1.5305</v>
      </c>
      <c r="P2518" s="3">
        <v>5.2</v>
      </c>
      <c r="Q2518" s="4">
        <f>MONTH(Tabla1[[#This Row],[Fecha]])</f>
        <v>1</v>
      </c>
    </row>
    <row r="2519" spans="1:17" x14ac:dyDescent="0.25">
      <c r="A2519" t="s">
        <v>2423</v>
      </c>
      <c r="B2519" t="s">
        <v>17</v>
      </c>
      <c r="C2519" t="s">
        <v>18</v>
      </c>
      <c r="D2519" t="s">
        <v>26</v>
      </c>
      <c r="E2519" t="s">
        <v>30</v>
      </c>
      <c r="F2519" t="s">
        <v>31</v>
      </c>
      <c r="G2519" s="2">
        <v>80.08</v>
      </c>
      <c r="H2519" s="4">
        <v>3</v>
      </c>
      <c r="I2519" s="2">
        <v>12.012</v>
      </c>
      <c r="J2519" s="2">
        <v>252.25200000000001</v>
      </c>
      <c r="K2519" s="12">
        <v>43507</v>
      </c>
      <c r="L2519" s="5">
        <v>0.64513888888888882</v>
      </c>
      <c r="M2519" t="s">
        <v>28</v>
      </c>
      <c r="N2519" s="2">
        <v>240.24</v>
      </c>
      <c r="O2519" s="2">
        <v>12.012</v>
      </c>
      <c r="P2519" s="3">
        <v>5.4</v>
      </c>
      <c r="Q2519" s="4">
        <f>MONTH(Tabla1[[#This Row],[Fecha]])</f>
        <v>2</v>
      </c>
    </row>
    <row r="2520" spans="1:17" x14ac:dyDescent="0.25">
      <c r="A2520" t="s">
        <v>2424</v>
      </c>
      <c r="B2520" t="s">
        <v>41</v>
      </c>
      <c r="C2520" t="s">
        <v>42</v>
      </c>
      <c r="D2520" t="s">
        <v>26</v>
      </c>
      <c r="E2520" t="s">
        <v>20</v>
      </c>
      <c r="F2520" t="s">
        <v>45</v>
      </c>
      <c r="G2520" s="2">
        <v>47.44</v>
      </c>
      <c r="H2520" s="4">
        <v>1</v>
      </c>
      <c r="I2520" s="2">
        <v>2.3719999999999999</v>
      </c>
      <c r="J2520" s="2">
        <v>49.811999999999998</v>
      </c>
      <c r="K2520" s="12">
        <v>43518</v>
      </c>
      <c r="L2520" s="5">
        <v>0.7631944444444444</v>
      </c>
      <c r="M2520" t="s">
        <v>32</v>
      </c>
      <c r="N2520" s="2">
        <v>47.44</v>
      </c>
      <c r="O2520" s="2">
        <v>2.3719999999999999</v>
      </c>
      <c r="P2520" s="3">
        <v>6.8</v>
      </c>
      <c r="Q2520" s="4">
        <f>MONTH(Tabla1[[#This Row],[Fecha]])</f>
        <v>2</v>
      </c>
    </row>
    <row r="2521" spans="1:17" x14ac:dyDescent="0.25">
      <c r="A2521" t="s">
        <v>2131</v>
      </c>
      <c r="B2521" t="s">
        <v>17</v>
      </c>
      <c r="C2521" t="s">
        <v>18</v>
      </c>
      <c r="D2521" t="s">
        <v>26</v>
      </c>
      <c r="E2521" t="s">
        <v>30</v>
      </c>
      <c r="F2521" t="s">
        <v>45</v>
      </c>
      <c r="G2521" s="2">
        <v>52.38</v>
      </c>
      <c r="H2521" s="4">
        <v>1</v>
      </c>
      <c r="I2521" s="2">
        <v>2.6190000000000002</v>
      </c>
      <c r="J2521" s="2">
        <v>54.999000000000002</v>
      </c>
      <c r="K2521" s="12">
        <v>43550</v>
      </c>
      <c r="L2521" s="5">
        <v>0.8222222222222223</v>
      </c>
      <c r="M2521" t="s">
        <v>28</v>
      </c>
      <c r="N2521" s="2">
        <v>52.38</v>
      </c>
      <c r="O2521" s="2">
        <v>2.6190000000000002</v>
      </c>
      <c r="P2521" s="3">
        <v>5.8</v>
      </c>
      <c r="Q2521" s="4">
        <f>MONTH(Tabla1[[#This Row],[Fecha]])</f>
        <v>3</v>
      </c>
    </row>
    <row r="2522" spans="1:17" x14ac:dyDescent="0.25">
      <c r="A2522" t="s">
        <v>2425</v>
      </c>
      <c r="B2522" t="s">
        <v>24</v>
      </c>
      <c r="C2522" t="s">
        <v>25</v>
      </c>
      <c r="D2522" t="s">
        <v>19</v>
      </c>
      <c r="E2522" t="s">
        <v>20</v>
      </c>
      <c r="F2522" t="s">
        <v>21</v>
      </c>
      <c r="G2522" s="2">
        <v>47.71</v>
      </c>
      <c r="H2522" s="4">
        <v>6</v>
      </c>
      <c r="I2522" s="2">
        <v>14.313000000000001</v>
      </c>
      <c r="J2522" s="2">
        <v>300.57299999999998</v>
      </c>
      <c r="K2522" s="12">
        <v>43512</v>
      </c>
      <c r="L2522" s="5">
        <v>0.59652777777777777</v>
      </c>
      <c r="M2522" t="s">
        <v>22</v>
      </c>
      <c r="N2522" s="2">
        <v>286.26</v>
      </c>
      <c r="O2522" s="2">
        <v>14.313000000000001</v>
      </c>
      <c r="P2522" s="3">
        <v>4.4000000000000004</v>
      </c>
      <c r="Q2522" s="4">
        <f>MONTH(Tabla1[[#This Row],[Fecha]])</f>
        <v>2</v>
      </c>
    </row>
    <row r="2523" spans="1:17" x14ac:dyDescent="0.25">
      <c r="A2523" t="s">
        <v>2426</v>
      </c>
      <c r="B2523" t="s">
        <v>41</v>
      </c>
      <c r="C2523" t="s">
        <v>42</v>
      </c>
      <c r="D2523" t="s">
        <v>26</v>
      </c>
      <c r="E2523" t="s">
        <v>20</v>
      </c>
      <c r="F2523" t="s">
        <v>21</v>
      </c>
      <c r="G2523" s="2">
        <v>34.21</v>
      </c>
      <c r="H2523" s="4">
        <v>10</v>
      </c>
      <c r="I2523" s="2">
        <v>17.105</v>
      </c>
      <c r="J2523" s="2">
        <v>359.20499999999998</v>
      </c>
      <c r="K2523" s="12">
        <v>43467</v>
      </c>
      <c r="L2523" s="5">
        <v>0.54166666666666663</v>
      </c>
      <c r="M2523" t="s">
        <v>28</v>
      </c>
      <c r="N2523" s="2">
        <v>342.1</v>
      </c>
      <c r="O2523" s="2">
        <v>17.105</v>
      </c>
      <c r="P2523" s="3">
        <v>5.0999999999999996</v>
      </c>
      <c r="Q2523" s="4">
        <f>MONTH(Tabla1[[#This Row],[Fecha]])</f>
        <v>1</v>
      </c>
    </row>
    <row r="2524" spans="1:17" x14ac:dyDescent="0.25">
      <c r="A2524" t="s">
        <v>2427</v>
      </c>
      <c r="B2524" t="s">
        <v>17</v>
      </c>
      <c r="C2524" t="s">
        <v>18</v>
      </c>
      <c r="D2524" t="s">
        <v>19</v>
      </c>
      <c r="E2524" t="s">
        <v>30</v>
      </c>
      <c r="F2524" t="s">
        <v>45</v>
      </c>
      <c r="G2524" s="2">
        <v>17.940000000000001</v>
      </c>
      <c r="H2524" s="4">
        <v>5</v>
      </c>
      <c r="I2524" s="2">
        <v>4.4850000000000003</v>
      </c>
      <c r="J2524" s="2">
        <v>94.185000000000002</v>
      </c>
      <c r="K2524" s="12">
        <v>43488</v>
      </c>
      <c r="L2524" s="5">
        <v>0.58611111111111114</v>
      </c>
      <c r="M2524" t="s">
        <v>22</v>
      </c>
      <c r="N2524" s="2">
        <v>89.7</v>
      </c>
      <c r="O2524" s="2">
        <v>4.4850000000000003</v>
      </c>
      <c r="P2524" s="3">
        <v>6.8</v>
      </c>
      <c r="Q2524" s="4">
        <f>MONTH(Tabla1[[#This Row],[Fecha]])</f>
        <v>1</v>
      </c>
    </row>
    <row r="2525" spans="1:17" x14ac:dyDescent="0.25">
      <c r="A2525" t="s">
        <v>2428</v>
      </c>
      <c r="B2525" t="s">
        <v>17</v>
      </c>
      <c r="C2525" t="s">
        <v>18</v>
      </c>
      <c r="D2525" t="s">
        <v>26</v>
      </c>
      <c r="E2525" t="s">
        <v>30</v>
      </c>
      <c r="F2525" t="s">
        <v>35</v>
      </c>
      <c r="G2525" s="2">
        <v>85.91</v>
      </c>
      <c r="H2525" s="4">
        <v>5</v>
      </c>
      <c r="I2525" s="2">
        <v>21.477499999999999</v>
      </c>
      <c r="J2525" s="2">
        <v>451.02749999999997</v>
      </c>
      <c r="K2525" s="12">
        <v>43546</v>
      </c>
      <c r="L2525" s="5">
        <v>0.60625000000000007</v>
      </c>
      <c r="M2525" t="s">
        <v>32</v>
      </c>
      <c r="N2525" s="2">
        <v>429.55</v>
      </c>
      <c r="O2525" s="2">
        <v>21.477499999999999</v>
      </c>
      <c r="P2525" s="3">
        <v>8.6</v>
      </c>
      <c r="Q2525" s="4">
        <f>MONTH(Tabla1[[#This Row],[Fecha]])</f>
        <v>3</v>
      </c>
    </row>
    <row r="2526" spans="1:17" x14ac:dyDescent="0.25">
      <c r="A2526" t="s">
        <v>2429</v>
      </c>
      <c r="B2526" t="s">
        <v>17</v>
      </c>
      <c r="C2526" t="s">
        <v>18</v>
      </c>
      <c r="D2526" t="s">
        <v>26</v>
      </c>
      <c r="E2526" t="s">
        <v>30</v>
      </c>
      <c r="F2526" t="s">
        <v>35</v>
      </c>
      <c r="G2526" s="2">
        <v>60.95</v>
      </c>
      <c r="H2526" s="4">
        <v>9</v>
      </c>
      <c r="I2526" s="2">
        <v>27.427500000000006</v>
      </c>
      <c r="J2526" s="2">
        <v>575.97749999999996</v>
      </c>
      <c r="K2526" s="12">
        <v>43472</v>
      </c>
      <c r="L2526" s="5">
        <v>0.50555555555555554</v>
      </c>
      <c r="M2526" t="s">
        <v>32</v>
      </c>
      <c r="N2526" s="2">
        <v>548.54999999999995</v>
      </c>
      <c r="O2526" s="2">
        <v>27.427499999999998</v>
      </c>
      <c r="P2526" s="3">
        <v>6</v>
      </c>
      <c r="Q2526" s="4">
        <f>MONTH(Tabla1[[#This Row],[Fecha]])</f>
        <v>1</v>
      </c>
    </row>
    <row r="2527" spans="1:17" x14ac:dyDescent="0.25">
      <c r="A2527" t="s">
        <v>2099</v>
      </c>
      <c r="B2527" t="s">
        <v>24</v>
      </c>
      <c r="C2527" t="s">
        <v>25</v>
      </c>
      <c r="D2527" t="s">
        <v>26</v>
      </c>
      <c r="E2527" t="s">
        <v>20</v>
      </c>
      <c r="F2527" t="s">
        <v>21</v>
      </c>
      <c r="G2527" s="2">
        <v>39.42</v>
      </c>
      <c r="H2527" s="4">
        <v>1</v>
      </c>
      <c r="I2527" s="2">
        <v>1.9710000000000001</v>
      </c>
      <c r="J2527" s="2">
        <v>41.390999999999998</v>
      </c>
      <c r="K2527" s="12">
        <v>43483</v>
      </c>
      <c r="L2527" s="5">
        <v>0.63055555555555554</v>
      </c>
      <c r="M2527" t="s">
        <v>28</v>
      </c>
      <c r="N2527" s="2">
        <v>39.42</v>
      </c>
      <c r="O2527" s="2">
        <v>1.9710000000000001</v>
      </c>
      <c r="P2527" s="3">
        <v>8.4</v>
      </c>
      <c r="Q2527" s="4">
        <f>MONTH(Tabla1[[#This Row],[Fecha]])</f>
        <v>1</v>
      </c>
    </row>
    <row r="2528" spans="1:17" x14ac:dyDescent="0.25">
      <c r="A2528" t="s">
        <v>2430</v>
      </c>
      <c r="B2528" t="s">
        <v>41</v>
      </c>
      <c r="C2528" t="s">
        <v>42</v>
      </c>
      <c r="D2528" t="s">
        <v>26</v>
      </c>
      <c r="E2528" t="s">
        <v>30</v>
      </c>
      <c r="F2528" t="s">
        <v>45</v>
      </c>
      <c r="G2528" s="2">
        <v>17.489999999999998</v>
      </c>
      <c r="H2528" s="4">
        <v>10</v>
      </c>
      <c r="I2528" s="2">
        <v>8.7449999999999992</v>
      </c>
      <c r="J2528" s="2">
        <v>183.64500000000001</v>
      </c>
      <c r="K2528" s="12">
        <v>43518</v>
      </c>
      <c r="L2528" s="5">
        <v>0.77430555555555547</v>
      </c>
      <c r="M2528" t="s">
        <v>22</v>
      </c>
      <c r="N2528" s="2">
        <v>174.9</v>
      </c>
      <c r="O2528" s="2">
        <v>8.7449999999999992</v>
      </c>
      <c r="P2528" s="3">
        <v>6.6</v>
      </c>
      <c r="Q2528" s="4">
        <f>MONTH(Tabla1[[#This Row],[Fecha]])</f>
        <v>2</v>
      </c>
    </row>
    <row r="2529" spans="1:17" x14ac:dyDescent="0.25">
      <c r="A2529" t="s">
        <v>2431</v>
      </c>
      <c r="B2529" t="s">
        <v>24</v>
      </c>
      <c r="C2529" t="s">
        <v>25</v>
      </c>
      <c r="D2529" t="s">
        <v>19</v>
      </c>
      <c r="E2529" t="s">
        <v>30</v>
      </c>
      <c r="F2529" t="s">
        <v>43</v>
      </c>
      <c r="G2529" s="2">
        <v>65.650000000000006</v>
      </c>
      <c r="H2529" s="4">
        <v>2</v>
      </c>
      <c r="I2529" s="2">
        <v>6.5650000000000013</v>
      </c>
      <c r="J2529" s="2">
        <v>137.86500000000001</v>
      </c>
      <c r="K2529" s="12">
        <v>43482</v>
      </c>
      <c r="L2529" s="5">
        <v>0.69861111111111107</v>
      </c>
      <c r="M2529" t="s">
        <v>28</v>
      </c>
      <c r="N2529" s="2">
        <v>131.30000000000001</v>
      </c>
      <c r="O2529" s="2">
        <v>6.5650000000000004</v>
      </c>
      <c r="P2529" s="3">
        <v>6</v>
      </c>
      <c r="Q2529" s="4">
        <f>MONTH(Tabla1[[#This Row],[Fecha]])</f>
        <v>1</v>
      </c>
    </row>
    <row r="2530" spans="1:17" x14ac:dyDescent="0.25">
      <c r="A2530" t="s">
        <v>1722</v>
      </c>
      <c r="B2530" t="s">
        <v>17</v>
      </c>
      <c r="C2530" t="s">
        <v>18</v>
      </c>
      <c r="D2530" t="s">
        <v>26</v>
      </c>
      <c r="E2530" t="s">
        <v>20</v>
      </c>
      <c r="F2530" t="s">
        <v>31</v>
      </c>
      <c r="G2530" s="2">
        <v>77.95</v>
      </c>
      <c r="H2530" s="4">
        <v>6</v>
      </c>
      <c r="I2530" s="2">
        <v>23.385000000000005</v>
      </c>
      <c r="J2530" s="2">
        <v>491.08499999999998</v>
      </c>
      <c r="K2530" s="12">
        <v>43486</v>
      </c>
      <c r="L2530" s="5">
        <v>0.69236111111111109</v>
      </c>
      <c r="M2530" t="s">
        <v>22</v>
      </c>
      <c r="N2530" s="2">
        <v>467.7</v>
      </c>
      <c r="O2530" s="2">
        <v>23.385000000000002</v>
      </c>
      <c r="P2530" s="3">
        <v>8</v>
      </c>
      <c r="Q2530" s="4">
        <f>MONTH(Tabla1[[#This Row],[Fecha]])</f>
        <v>1</v>
      </c>
    </row>
    <row r="2531" spans="1:17" x14ac:dyDescent="0.25">
      <c r="A2531" t="s">
        <v>2432</v>
      </c>
      <c r="B2531" t="s">
        <v>24</v>
      </c>
      <c r="C2531" t="s">
        <v>25</v>
      </c>
      <c r="D2531" t="s">
        <v>19</v>
      </c>
      <c r="E2531" t="s">
        <v>20</v>
      </c>
      <c r="F2531" t="s">
        <v>35</v>
      </c>
      <c r="G2531" s="2">
        <v>64.97</v>
      </c>
      <c r="H2531" s="4">
        <v>5</v>
      </c>
      <c r="I2531" s="2">
        <v>16.242500000000003</v>
      </c>
      <c r="J2531" s="2">
        <v>341.09249999999997</v>
      </c>
      <c r="K2531" s="12">
        <v>43504</v>
      </c>
      <c r="L2531" s="5">
        <v>0.53611111111111109</v>
      </c>
      <c r="M2531" t="s">
        <v>32</v>
      </c>
      <c r="N2531" s="2">
        <v>324.85000000000002</v>
      </c>
      <c r="O2531" s="2">
        <v>16.2425</v>
      </c>
      <c r="P2531" s="3">
        <v>6.5</v>
      </c>
      <c r="Q2531" s="4">
        <f>MONTH(Tabla1[[#This Row],[Fecha]])</f>
        <v>2</v>
      </c>
    </row>
    <row r="2532" spans="1:17" x14ac:dyDescent="0.25">
      <c r="A2532" t="s">
        <v>2433</v>
      </c>
      <c r="B2532" t="s">
        <v>41</v>
      </c>
      <c r="C2532" t="s">
        <v>42</v>
      </c>
      <c r="D2532" t="s">
        <v>19</v>
      </c>
      <c r="E2532" t="s">
        <v>20</v>
      </c>
      <c r="F2532" t="s">
        <v>43</v>
      </c>
      <c r="G2532" s="2">
        <v>20.87</v>
      </c>
      <c r="H2532" s="4">
        <v>3</v>
      </c>
      <c r="I2532" s="2">
        <v>3.1305000000000001</v>
      </c>
      <c r="J2532" s="2">
        <v>65.740499999999997</v>
      </c>
      <c r="K2532" s="12">
        <v>43544</v>
      </c>
      <c r="L2532" s="5">
        <v>0.57847222222222217</v>
      </c>
      <c r="M2532" t="s">
        <v>32</v>
      </c>
      <c r="N2532" s="2">
        <v>62.61</v>
      </c>
      <c r="O2532" s="2">
        <v>3.1305000000000001</v>
      </c>
      <c r="P2532" s="3">
        <v>8</v>
      </c>
      <c r="Q2532" s="4">
        <f>MONTH(Tabla1[[#This Row],[Fecha]])</f>
        <v>3</v>
      </c>
    </row>
    <row r="2533" spans="1:17" x14ac:dyDescent="0.25">
      <c r="A2533" t="s">
        <v>2434</v>
      </c>
      <c r="B2533" t="s">
        <v>24</v>
      </c>
      <c r="C2533" t="s">
        <v>25</v>
      </c>
      <c r="D2533" t="s">
        <v>26</v>
      </c>
      <c r="E2533" t="s">
        <v>30</v>
      </c>
      <c r="F2533" t="s">
        <v>21</v>
      </c>
      <c r="G2533" s="2">
        <v>64.08</v>
      </c>
      <c r="H2533" s="4">
        <v>7</v>
      </c>
      <c r="I2533" s="2">
        <v>22.428000000000001</v>
      </c>
      <c r="J2533" s="2">
        <v>470.988</v>
      </c>
      <c r="K2533" s="12">
        <v>43485</v>
      </c>
      <c r="L2533" s="5">
        <v>0.51874999999999993</v>
      </c>
      <c r="M2533" t="s">
        <v>22</v>
      </c>
      <c r="N2533" s="2">
        <v>448.56</v>
      </c>
      <c r="O2533" s="2">
        <v>22.428000000000001</v>
      </c>
      <c r="P2533" s="3">
        <v>7.6</v>
      </c>
      <c r="Q2533" s="4">
        <f>MONTH(Tabla1[[#This Row],[Fecha]])</f>
        <v>1</v>
      </c>
    </row>
    <row r="2534" spans="1:17" x14ac:dyDescent="0.25">
      <c r="A2534" t="s">
        <v>2435</v>
      </c>
      <c r="B2534" t="s">
        <v>41</v>
      </c>
      <c r="C2534" t="s">
        <v>42</v>
      </c>
      <c r="D2534" t="s">
        <v>19</v>
      </c>
      <c r="E2534" t="s">
        <v>30</v>
      </c>
      <c r="F2534" t="s">
        <v>31</v>
      </c>
      <c r="G2534" s="2">
        <v>30.12</v>
      </c>
      <c r="H2534" s="4">
        <v>8</v>
      </c>
      <c r="I2534" s="2">
        <v>12.048000000000002</v>
      </c>
      <c r="J2534" s="2">
        <v>253.00800000000001</v>
      </c>
      <c r="K2534" s="12">
        <v>43527</v>
      </c>
      <c r="L2534" s="5">
        <v>0.54236111111111118</v>
      </c>
      <c r="M2534" t="s">
        <v>28</v>
      </c>
      <c r="N2534" s="2">
        <v>240.96</v>
      </c>
      <c r="O2534" s="2">
        <v>12.048</v>
      </c>
      <c r="P2534" s="3">
        <v>7.7</v>
      </c>
      <c r="Q2534" s="4">
        <f>MONTH(Tabla1[[#This Row],[Fecha]])</f>
        <v>3</v>
      </c>
    </row>
    <row r="2535" spans="1:17" x14ac:dyDescent="0.25">
      <c r="A2535" t="s">
        <v>2436</v>
      </c>
      <c r="B2535" t="s">
        <v>24</v>
      </c>
      <c r="C2535" t="s">
        <v>25</v>
      </c>
      <c r="D2535" t="s">
        <v>19</v>
      </c>
      <c r="E2535" t="s">
        <v>30</v>
      </c>
      <c r="F2535" t="s">
        <v>27</v>
      </c>
      <c r="G2535" s="2">
        <v>96.82</v>
      </c>
      <c r="H2535" s="4">
        <v>3</v>
      </c>
      <c r="I2535" s="2">
        <v>14.523</v>
      </c>
      <c r="J2535" s="2">
        <v>304.983</v>
      </c>
      <c r="K2535" s="12">
        <v>43554</v>
      </c>
      <c r="L2535" s="5">
        <v>0.85902777777777783</v>
      </c>
      <c r="M2535" t="s">
        <v>28</v>
      </c>
      <c r="N2535" s="2">
        <v>290.45999999999998</v>
      </c>
      <c r="O2535" s="2">
        <v>14.523</v>
      </c>
      <c r="P2535" s="3">
        <v>6.7</v>
      </c>
      <c r="Q2535" s="4">
        <f>MONTH(Tabla1[[#This Row],[Fecha]])</f>
        <v>3</v>
      </c>
    </row>
    <row r="2536" spans="1:17" x14ac:dyDescent="0.25">
      <c r="A2536" t="s">
        <v>2437</v>
      </c>
      <c r="B2536" t="s">
        <v>41</v>
      </c>
      <c r="C2536" t="s">
        <v>42</v>
      </c>
      <c r="D2536" t="s">
        <v>26</v>
      </c>
      <c r="E2536" t="s">
        <v>20</v>
      </c>
      <c r="F2536" t="s">
        <v>45</v>
      </c>
      <c r="G2536" s="2">
        <v>34.700000000000003</v>
      </c>
      <c r="H2536" s="4">
        <v>2</v>
      </c>
      <c r="I2536" s="2">
        <v>3.4700000000000006</v>
      </c>
      <c r="J2536" s="2">
        <v>72.87</v>
      </c>
      <c r="K2536" s="12">
        <v>43537</v>
      </c>
      <c r="L2536" s="5">
        <v>0.82500000000000007</v>
      </c>
      <c r="M2536" t="s">
        <v>22</v>
      </c>
      <c r="N2536" s="2">
        <v>69.400000000000006</v>
      </c>
      <c r="O2536" s="2">
        <v>3.47</v>
      </c>
      <c r="P2536" s="3">
        <v>8.1999999999999993</v>
      </c>
      <c r="Q2536" s="4">
        <f>MONTH(Tabla1[[#This Row],[Fecha]])</f>
        <v>3</v>
      </c>
    </row>
    <row r="2537" spans="1:17" x14ac:dyDescent="0.25">
      <c r="A2537" t="s">
        <v>2438</v>
      </c>
      <c r="B2537" t="s">
        <v>41</v>
      </c>
      <c r="C2537" t="s">
        <v>42</v>
      </c>
      <c r="D2537" t="s">
        <v>19</v>
      </c>
      <c r="E2537" t="s">
        <v>30</v>
      </c>
      <c r="F2537" t="s">
        <v>35</v>
      </c>
      <c r="G2537" s="2">
        <v>31.99</v>
      </c>
      <c r="H2537" s="4">
        <v>10</v>
      </c>
      <c r="I2537" s="2">
        <v>15.994999999999999</v>
      </c>
      <c r="J2537" s="2">
        <v>335.89499999999998</v>
      </c>
      <c r="K2537" s="12">
        <v>43516</v>
      </c>
      <c r="L2537" s="5">
        <v>0.63750000000000007</v>
      </c>
      <c r="M2537" t="s">
        <v>32</v>
      </c>
      <c r="N2537" s="2">
        <v>319.89999999999998</v>
      </c>
      <c r="O2537" s="2">
        <v>15.994999999999999</v>
      </c>
      <c r="P2537" s="3">
        <v>9.9</v>
      </c>
      <c r="Q2537" s="4">
        <f>MONTH(Tabla1[[#This Row],[Fecha]])</f>
        <v>2</v>
      </c>
    </row>
    <row r="2538" spans="1:17" x14ac:dyDescent="0.25">
      <c r="A2538" t="s">
        <v>2439</v>
      </c>
      <c r="B2538" t="s">
        <v>41</v>
      </c>
      <c r="C2538" t="s">
        <v>42</v>
      </c>
      <c r="D2538" t="s">
        <v>19</v>
      </c>
      <c r="E2538" t="s">
        <v>20</v>
      </c>
      <c r="F2538" t="s">
        <v>21</v>
      </c>
      <c r="G2538" s="2">
        <v>27.07</v>
      </c>
      <c r="H2538" s="4">
        <v>1</v>
      </c>
      <c r="I2538" s="2">
        <v>1.3535000000000001</v>
      </c>
      <c r="J2538" s="2">
        <v>28.423500000000001</v>
      </c>
      <c r="K2538" s="12">
        <v>43477</v>
      </c>
      <c r="L2538" s="5">
        <v>0.83819444444444446</v>
      </c>
      <c r="M2538" t="s">
        <v>32</v>
      </c>
      <c r="N2538" s="2">
        <v>27.07</v>
      </c>
      <c r="O2538" s="2">
        <v>1.3534999999999999</v>
      </c>
      <c r="P2538" s="3">
        <v>5.3</v>
      </c>
      <c r="Q2538" s="4">
        <f>MONTH(Tabla1[[#This Row],[Fecha]])</f>
        <v>1</v>
      </c>
    </row>
    <row r="2539" spans="1:17" x14ac:dyDescent="0.25">
      <c r="A2539" t="s">
        <v>2440</v>
      </c>
      <c r="B2539" t="s">
        <v>41</v>
      </c>
      <c r="C2539" t="s">
        <v>42</v>
      </c>
      <c r="D2539" t="s">
        <v>26</v>
      </c>
      <c r="E2539" t="s">
        <v>20</v>
      </c>
      <c r="F2539" t="s">
        <v>21</v>
      </c>
      <c r="G2539" s="2">
        <v>82.88</v>
      </c>
      <c r="H2539" s="4">
        <v>5</v>
      </c>
      <c r="I2539" s="2">
        <v>20.72</v>
      </c>
      <c r="J2539" s="2">
        <v>435.12</v>
      </c>
      <c r="K2539" s="12">
        <v>43548</v>
      </c>
      <c r="L2539" s="5">
        <v>0.58888888888888891</v>
      </c>
      <c r="M2539" t="s">
        <v>32</v>
      </c>
      <c r="N2539" s="2">
        <v>414.4</v>
      </c>
      <c r="O2539" s="2">
        <v>20.72</v>
      </c>
      <c r="P2539" s="3">
        <v>6.6</v>
      </c>
      <c r="Q2539" s="4">
        <f>MONTH(Tabla1[[#This Row],[Fecha]])</f>
        <v>3</v>
      </c>
    </row>
    <row r="2540" spans="1:17" x14ac:dyDescent="0.25">
      <c r="A2540" t="s">
        <v>2441</v>
      </c>
      <c r="B2540" t="s">
        <v>41</v>
      </c>
      <c r="C2540" t="s">
        <v>42</v>
      </c>
      <c r="D2540" t="s">
        <v>19</v>
      </c>
      <c r="E2540" t="s">
        <v>20</v>
      </c>
      <c r="F2540" t="s">
        <v>31</v>
      </c>
      <c r="G2540" s="2">
        <v>86.72</v>
      </c>
      <c r="H2540" s="4">
        <v>1</v>
      </c>
      <c r="I2540" s="2">
        <v>4.3360000000000003</v>
      </c>
      <c r="J2540" s="2">
        <v>91.055999999999997</v>
      </c>
      <c r="K2540" s="12">
        <v>43482</v>
      </c>
      <c r="L2540" s="5">
        <v>0.78125</v>
      </c>
      <c r="M2540" t="s">
        <v>22</v>
      </c>
      <c r="N2540" s="2">
        <v>86.72</v>
      </c>
      <c r="O2540" s="2">
        <v>4.3360000000000003</v>
      </c>
      <c r="P2540" s="3">
        <v>7.9</v>
      </c>
      <c r="Q2540" s="4">
        <f>MONTH(Tabla1[[#This Row],[Fecha]])</f>
        <v>1</v>
      </c>
    </row>
    <row r="2541" spans="1:17" x14ac:dyDescent="0.25">
      <c r="A2541" t="s">
        <v>2442</v>
      </c>
      <c r="B2541" t="s">
        <v>41</v>
      </c>
      <c r="C2541" t="s">
        <v>42</v>
      </c>
      <c r="D2541" t="s">
        <v>19</v>
      </c>
      <c r="E2541" t="s">
        <v>20</v>
      </c>
      <c r="F2541" t="s">
        <v>43</v>
      </c>
      <c r="G2541" s="2">
        <v>54.84</v>
      </c>
      <c r="H2541" s="4">
        <v>3</v>
      </c>
      <c r="I2541" s="2">
        <v>8.2260000000000009</v>
      </c>
      <c r="J2541" s="2">
        <v>172.74600000000001</v>
      </c>
      <c r="K2541" s="12">
        <v>43516</v>
      </c>
      <c r="L2541" s="5">
        <v>0.56041666666666667</v>
      </c>
      <c r="M2541" t="s">
        <v>32</v>
      </c>
      <c r="N2541" s="2">
        <v>164.52</v>
      </c>
      <c r="O2541" s="2">
        <v>8.2260000000000009</v>
      </c>
      <c r="P2541" s="3">
        <v>5.9</v>
      </c>
      <c r="Q2541" s="4">
        <f>MONTH(Tabla1[[#This Row],[Fecha]])</f>
        <v>2</v>
      </c>
    </row>
    <row r="2542" spans="1:17" x14ac:dyDescent="0.25">
      <c r="A2542" t="s">
        <v>1272</v>
      </c>
      <c r="B2542" t="s">
        <v>17</v>
      </c>
      <c r="C2542" t="s">
        <v>18</v>
      </c>
      <c r="D2542" t="s">
        <v>19</v>
      </c>
      <c r="E2542" t="s">
        <v>30</v>
      </c>
      <c r="F2542" t="s">
        <v>43</v>
      </c>
      <c r="G2542" s="2">
        <v>51.34</v>
      </c>
      <c r="H2542" s="4">
        <v>5</v>
      </c>
      <c r="I2542" s="2">
        <v>12.835000000000003</v>
      </c>
      <c r="J2542" s="2">
        <v>269.53500000000003</v>
      </c>
      <c r="K2542" s="12">
        <v>43552</v>
      </c>
      <c r="L2542" s="5">
        <v>0.64652777777777781</v>
      </c>
      <c r="M2542" t="s">
        <v>32</v>
      </c>
      <c r="N2542" s="2">
        <v>256.7</v>
      </c>
      <c r="O2542" s="2">
        <v>12.835000000000001</v>
      </c>
      <c r="P2542" s="3">
        <v>9.1</v>
      </c>
      <c r="Q2542" s="4">
        <f>MONTH(Tabla1[[#This Row],[Fecha]])</f>
        <v>3</v>
      </c>
    </row>
    <row r="2543" spans="1:17" x14ac:dyDescent="0.25">
      <c r="A2543" t="s">
        <v>2443</v>
      </c>
      <c r="B2543" t="s">
        <v>41</v>
      </c>
      <c r="C2543" t="s">
        <v>42</v>
      </c>
      <c r="D2543" t="s">
        <v>19</v>
      </c>
      <c r="E2543" t="s">
        <v>30</v>
      </c>
      <c r="F2543" t="s">
        <v>43</v>
      </c>
      <c r="G2543" s="2">
        <v>57.74</v>
      </c>
      <c r="H2543" s="4">
        <v>3</v>
      </c>
      <c r="I2543" s="2">
        <v>8.6609999999999996</v>
      </c>
      <c r="J2543" s="2">
        <v>181.881</v>
      </c>
      <c r="K2543" s="12">
        <v>43516</v>
      </c>
      <c r="L2543" s="5">
        <v>0.54583333333333328</v>
      </c>
      <c r="M2543" t="s">
        <v>22</v>
      </c>
      <c r="N2543" s="2">
        <v>173.22</v>
      </c>
      <c r="O2543" s="2">
        <v>8.6609999999999996</v>
      </c>
      <c r="P2543" s="3">
        <v>7.7</v>
      </c>
      <c r="Q2543" s="4">
        <f>MONTH(Tabla1[[#This Row],[Fecha]])</f>
        <v>2</v>
      </c>
    </row>
    <row r="2544" spans="1:17" x14ac:dyDescent="0.25">
      <c r="A2544" t="s">
        <v>2444</v>
      </c>
      <c r="B2544" t="s">
        <v>41</v>
      </c>
      <c r="C2544" t="s">
        <v>42</v>
      </c>
      <c r="D2544" t="s">
        <v>19</v>
      </c>
      <c r="E2544" t="s">
        <v>20</v>
      </c>
      <c r="F2544" t="s">
        <v>43</v>
      </c>
      <c r="G2544" s="2">
        <v>78.88</v>
      </c>
      <c r="H2544" s="4">
        <v>2</v>
      </c>
      <c r="I2544" s="2">
        <v>7.8879999999999999</v>
      </c>
      <c r="J2544" s="2">
        <v>165.648</v>
      </c>
      <c r="K2544" s="12">
        <v>43491</v>
      </c>
      <c r="L2544" s="5">
        <v>0.6694444444444444</v>
      </c>
      <c r="M2544" t="s">
        <v>28</v>
      </c>
      <c r="N2544" s="2">
        <v>157.76</v>
      </c>
      <c r="O2544" s="2">
        <v>7.8879999999999999</v>
      </c>
      <c r="P2544" s="3">
        <v>9.1</v>
      </c>
      <c r="Q2544" s="4">
        <f>MONTH(Tabla1[[#This Row],[Fecha]])</f>
        <v>1</v>
      </c>
    </row>
    <row r="2545" spans="1:17" x14ac:dyDescent="0.25">
      <c r="A2545" t="s">
        <v>2445</v>
      </c>
      <c r="B2545" t="s">
        <v>24</v>
      </c>
      <c r="C2545" t="s">
        <v>25</v>
      </c>
      <c r="D2545" t="s">
        <v>19</v>
      </c>
      <c r="E2545" t="s">
        <v>20</v>
      </c>
      <c r="F2545" t="s">
        <v>31</v>
      </c>
      <c r="G2545" s="2">
        <v>15.95</v>
      </c>
      <c r="H2545" s="4">
        <v>6</v>
      </c>
      <c r="I2545" s="2">
        <v>4.7849999999999993</v>
      </c>
      <c r="J2545" s="2">
        <v>100.485</v>
      </c>
      <c r="K2545" s="12">
        <v>43505</v>
      </c>
      <c r="L2545" s="5">
        <v>0.71875</v>
      </c>
      <c r="M2545" t="s">
        <v>32</v>
      </c>
      <c r="N2545" s="2">
        <v>95.7</v>
      </c>
      <c r="O2545" s="2">
        <v>4.7850000000000001</v>
      </c>
      <c r="P2545" s="3">
        <v>5.0999999999999996</v>
      </c>
      <c r="Q2545" s="4">
        <f>MONTH(Tabla1[[#This Row],[Fecha]])</f>
        <v>2</v>
      </c>
    </row>
    <row r="2546" spans="1:17" x14ac:dyDescent="0.25">
      <c r="A2546" t="s">
        <v>2446</v>
      </c>
      <c r="B2546" t="s">
        <v>41</v>
      </c>
      <c r="C2546" t="s">
        <v>42</v>
      </c>
      <c r="D2546" t="s">
        <v>19</v>
      </c>
      <c r="E2546" t="s">
        <v>30</v>
      </c>
      <c r="F2546" t="s">
        <v>27</v>
      </c>
      <c r="G2546" s="2">
        <v>40.299999999999997</v>
      </c>
      <c r="H2546" s="4">
        <v>10</v>
      </c>
      <c r="I2546" s="2">
        <v>20.150000000000002</v>
      </c>
      <c r="J2546" s="2">
        <v>423.15</v>
      </c>
      <c r="K2546" s="12">
        <v>43489</v>
      </c>
      <c r="L2546" s="5">
        <v>0.73402777777777783</v>
      </c>
      <c r="M2546" t="s">
        <v>32</v>
      </c>
      <c r="N2546" s="2">
        <v>403</v>
      </c>
      <c r="O2546" s="2">
        <v>20.149999999999999</v>
      </c>
      <c r="P2546" s="3">
        <v>7</v>
      </c>
      <c r="Q2546" s="4">
        <f>MONTH(Tabla1[[#This Row],[Fecha]])</f>
        <v>1</v>
      </c>
    </row>
    <row r="2547" spans="1:17" x14ac:dyDescent="0.25">
      <c r="A2547" t="s">
        <v>2447</v>
      </c>
      <c r="B2547" t="s">
        <v>41</v>
      </c>
      <c r="C2547" t="s">
        <v>42</v>
      </c>
      <c r="D2547" t="s">
        <v>26</v>
      </c>
      <c r="E2547" t="s">
        <v>30</v>
      </c>
      <c r="F2547" t="s">
        <v>31</v>
      </c>
      <c r="G2547" s="2">
        <v>25.55</v>
      </c>
      <c r="H2547" s="4">
        <v>4</v>
      </c>
      <c r="I2547" s="2">
        <v>5.1100000000000003</v>
      </c>
      <c r="J2547" s="2">
        <v>107.31</v>
      </c>
      <c r="K2547" s="12">
        <v>43491</v>
      </c>
      <c r="L2547" s="5">
        <v>0.84930555555555554</v>
      </c>
      <c r="M2547" t="s">
        <v>22</v>
      </c>
      <c r="N2547" s="2">
        <v>102.2</v>
      </c>
      <c r="O2547" s="2">
        <v>5.1100000000000003</v>
      </c>
      <c r="P2547" s="3">
        <v>5.7</v>
      </c>
      <c r="Q2547" s="4">
        <f>MONTH(Tabla1[[#This Row],[Fecha]])</f>
        <v>1</v>
      </c>
    </row>
    <row r="2548" spans="1:17" x14ac:dyDescent="0.25">
      <c r="A2548" t="s">
        <v>2448</v>
      </c>
      <c r="B2548" t="s">
        <v>17</v>
      </c>
      <c r="C2548" t="s">
        <v>18</v>
      </c>
      <c r="D2548" t="s">
        <v>26</v>
      </c>
      <c r="E2548" t="s">
        <v>20</v>
      </c>
      <c r="F2548" t="s">
        <v>35</v>
      </c>
      <c r="G2548" s="2">
        <v>15.34</v>
      </c>
      <c r="H2548" s="4">
        <v>1</v>
      </c>
      <c r="I2548" s="2">
        <v>0.76700000000000002</v>
      </c>
      <c r="J2548" s="2">
        <v>16.106999999999999</v>
      </c>
      <c r="K2548" s="12">
        <v>43471</v>
      </c>
      <c r="L2548" s="5">
        <v>0.46458333333333335</v>
      </c>
      <c r="M2548" t="s">
        <v>28</v>
      </c>
      <c r="N2548" s="2">
        <v>15.34</v>
      </c>
      <c r="O2548" s="2">
        <v>0.76700000000000002</v>
      </c>
      <c r="P2548" s="3">
        <v>6.5</v>
      </c>
      <c r="Q2548" s="4">
        <f>MONTH(Tabla1[[#This Row],[Fecha]])</f>
        <v>1</v>
      </c>
    </row>
    <row r="2549" spans="1:17" x14ac:dyDescent="0.25">
      <c r="A2549" t="s">
        <v>2449</v>
      </c>
      <c r="B2549" t="s">
        <v>24</v>
      </c>
      <c r="C2549" t="s">
        <v>25</v>
      </c>
      <c r="D2549" t="s">
        <v>26</v>
      </c>
      <c r="E2549" t="s">
        <v>20</v>
      </c>
      <c r="F2549" t="s">
        <v>45</v>
      </c>
      <c r="G2549" s="2">
        <v>31.73</v>
      </c>
      <c r="H2549" s="4">
        <v>9</v>
      </c>
      <c r="I2549" s="2">
        <v>14.278500000000001</v>
      </c>
      <c r="J2549" s="2">
        <v>299.8485</v>
      </c>
      <c r="K2549" s="12">
        <v>43473</v>
      </c>
      <c r="L2549" s="5">
        <v>0.67847222222222225</v>
      </c>
      <c r="M2549" t="s">
        <v>32</v>
      </c>
      <c r="N2549" s="2">
        <v>285.57</v>
      </c>
      <c r="O2549" s="2">
        <v>14.278499999999999</v>
      </c>
      <c r="P2549" s="3">
        <v>5.9</v>
      </c>
      <c r="Q2549" s="4">
        <f>MONTH(Tabla1[[#This Row],[Fecha]])</f>
        <v>1</v>
      </c>
    </row>
    <row r="2550" spans="1:17" x14ac:dyDescent="0.25">
      <c r="A2550" t="s">
        <v>1640</v>
      </c>
      <c r="B2550" t="s">
        <v>41</v>
      </c>
      <c r="C2550" t="s">
        <v>42</v>
      </c>
      <c r="D2550" t="s">
        <v>19</v>
      </c>
      <c r="E2550" t="s">
        <v>20</v>
      </c>
      <c r="F2550" t="s">
        <v>31</v>
      </c>
      <c r="G2550" s="2">
        <v>86.72</v>
      </c>
      <c r="H2550" s="4">
        <v>1</v>
      </c>
      <c r="I2550" s="2">
        <v>4.3360000000000003</v>
      </c>
      <c r="J2550" s="2">
        <v>91.055999999999997</v>
      </c>
      <c r="K2550" s="12">
        <v>43482</v>
      </c>
      <c r="L2550" s="5">
        <v>0.78125</v>
      </c>
      <c r="M2550" t="s">
        <v>22</v>
      </c>
      <c r="N2550" s="2">
        <v>86.72</v>
      </c>
      <c r="O2550" s="2">
        <v>4.3360000000000003</v>
      </c>
      <c r="P2550" s="3">
        <v>7.9</v>
      </c>
      <c r="Q2550" s="4">
        <f>MONTH(Tabla1[[#This Row],[Fecha]])</f>
        <v>1</v>
      </c>
    </row>
    <row r="2551" spans="1:17" x14ac:dyDescent="0.25">
      <c r="A2551" t="s">
        <v>2450</v>
      </c>
      <c r="B2551" t="s">
        <v>17</v>
      </c>
      <c r="C2551" t="s">
        <v>18</v>
      </c>
      <c r="D2551" t="s">
        <v>26</v>
      </c>
      <c r="E2551" t="s">
        <v>30</v>
      </c>
      <c r="F2551" t="s">
        <v>27</v>
      </c>
      <c r="G2551" s="2">
        <v>26.23</v>
      </c>
      <c r="H2551" s="4">
        <v>9</v>
      </c>
      <c r="I2551" s="2">
        <v>11.8035</v>
      </c>
      <c r="J2551" s="2">
        <v>247.87350000000001</v>
      </c>
      <c r="K2551" s="12">
        <v>43490</v>
      </c>
      <c r="L2551" s="5">
        <v>0.85</v>
      </c>
      <c r="M2551" t="s">
        <v>22</v>
      </c>
      <c r="N2551" s="2">
        <v>236.07</v>
      </c>
      <c r="O2551" s="2">
        <v>11.8035</v>
      </c>
      <c r="P2551" s="3">
        <v>5.9</v>
      </c>
      <c r="Q2551" s="4">
        <f>MONTH(Tabla1[[#This Row],[Fecha]])</f>
        <v>1</v>
      </c>
    </row>
    <row r="2552" spans="1:17" x14ac:dyDescent="0.25">
      <c r="A2552" t="s">
        <v>2437</v>
      </c>
      <c r="B2552" t="s">
        <v>24</v>
      </c>
      <c r="C2552" t="s">
        <v>25</v>
      </c>
      <c r="D2552" t="s">
        <v>26</v>
      </c>
      <c r="E2552" t="s">
        <v>30</v>
      </c>
      <c r="F2552" t="s">
        <v>45</v>
      </c>
      <c r="G2552" s="2">
        <v>16.28</v>
      </c>
      <c r="H2552" s="4">
        <v>1</v>
      </c>
      <c r="I2552" s="2">
        <v>0.81400000000000006</v>
      </c>
      <c r="J2552" s="2">
        <v>17.094000000000001</v>
      </c>
      <c r="K2552" s="12">
        <v>43533</v>
      </c>
      <c r="L2552" s="5">
        <v>0.65</v>
      </c>
      <c r="M2552" t="s">
        <v>28</v>
      </c>
      <c r="N2552" s="2">
        <v>16.28</v>
      </c>
      <c r="O2552" s="2">
        <v>0.81399999999999995</v>
      </c>
      <c r="P2552" s="3">
        <v>5</v>
      </c>
      <c r="Q2552" s="4">
        <f>MONTH(Tabla1[[#This Row],[Fecha]])</f>
        <v>3</v>
      </c>
    </row>
    <row r="2553" spans="1:17" x14ac:dyDescent="0.25">
      <c r="A2553" t="s">
        <v>1562</v>
      </c>
      <c r="B2553" t="s">
        <v>24</v>
      </c>
      <c r="C2553" t="s">
        <v>25</v>
      </c>
      <c r="D2553" t="s">
        <v>19</v>
      </c>
      <c r="E2553" t="s">
        <v>20</v>
      </c>
      <c r="F2553" t="s">
        <v>43</v>
      </c>
      <c r="G2553" s="2">
        <v>38.42</v>
      </c>
      <c r="H2553" s="4">
        <v>1</v>
      </c>
      <c r="I2553" s="2">
        <v>1.9210000000000003</v>
      </c>
      <c r="J2553" s="2">
        <v>40.341000000000001</v>
      </c>
      <c r="K2553" s="12">
        <v>43498</v>
      </c>
      <c r="L2553" s="5">
        <v>0.68958333333333333</v>
      </c>
      <c r="M2553" t="s">
        <v>28</v>
      </c>
      <c r="N2553" s="2">
        <v>38.42</v>
      </c>
      <c r="O2553" s="2">
        <v>1.921</v>
      </c>
      <c r="P2553" s="3">
        <v>8.6</v>
      </c>
      <c r="Q2553" s="4">
        <f>MONTH(Tabla1[[#This Row],[Fecha]])</f>
        <v>2</v>
      </c>
    </row>
    <row r="2554" spans="1:17" x14ac:dyDescent="0.25">
      <c r="A2554" t="s">
        <v>2451</v>
      </c>
      <c r="B2554" t="s">
        <v>24</v>
      </c>
      <c r="C2554" t="s">
        <v>25</v>
      </c>
      <c r="D2554" t="s">
        <v>19</v>
      </c>
      <c r="E2554" t="s">
        <v>30</v>
      </c>
      <c r="F2554" t="s">
        <v>45</v>
      </c>
      <c r="G2554" s="2">
        <v>52.35</v>
      </c>
      <c r="H2554" s="4">
        <v>1</v>
      </c>
      <c r="I2554" s="2">
        <v>2.6175000000000002</v>
      </c>
      <c r="J2554" s="2">
        <v>54.967500000000001</v>
      </c>
      <c r="K2554" s="12">
        <v>43508</v>
      </c>
      <c r="L2554" s="5">
        <v>0.74236111111111114</v>
      </c>
      <c r="M2554" t="s">
        <v>28</v>
      </c>
      <c r="N2554" s="2">
        <v>52.35</v>
      </c>
      <c r="O2554" s="2">
        <v>2.6175000000000002</v>
      </c>
      <c r="P2554" s="3">
        <v>4</v>
      </c>
      <c r="Q2554" s="4">
        <f>MONTH(Tabla1[[#This Row],[Fecha]])</f>
        <v>2</v>
      </c>
    </row>
    <row r="2555" spans="1:17" x14ac:dyDescent="0.25">
      <c r="A2555" t="s">
        <v>2452</v>
      </c>
      <c r="B2555" t="s">
        <v>24</v>
      </c>
      <c r="C2555" t="s">
        <v>25</v>
      </c>
      <c r="D2555" t="s">
        <v>26</v>
      </c>
      <c r="E2555" t="s">
        <v>30</v>
      </c>
      <c r="F2555" t="s">
        <v>27</v>
      </c>
      <c r="G2555" s="2">
        <v>61.41</v>
      </c>
      <c r="H2555" s="4">
        <v>7</v>
      </c>
      <c r="I2555" s="2">
        <v>21.493500000000001</v>
      </c>
      <c r="J2555" s="2">
        <v>451.36349999999999</v>
      </c>
      <c r="K2555" s="12">
        <v>43479</v>
      </c>
      <c r="L2555" s="5">
        <v>0.41805555555555557</v>
      </c>
      <c r="M2555" t="s">
        <v>28</v>
      </c>
      <c r="N2555" s="2">
        <v>429.87</v>
      </c>
      <c r="O2555" s="2">
        <v>21.493500000000001</v>
      </c>
      <c r="P2555" s="3">
        <v>9.8000000000000007</v>
      </c>
      <c r="Q2555" s="4">
        <f>MONTH(Tabla1[[#This Row],[Fecha]])</f>
        <v>1</v>
      </c>
    </row>
    <row r="2556" spans="1:17" x14ac:dyDescent="0.25">
      <c r="A2556" t="s">
        <v>2453</v>
      </c>
      <c r="B2556" t="s">
        <v>24</v>
      </c>
      <c r="C2556" t="s">
        <v>25</v>
      </c>
      <c r="D2556" t="s">
        <v>26</v>
      </c>
      <c r="E2556" t="s">
        <v>30</v>
      </c>
      <c r="F2556" t="s">
        <v>45</v>
      </c>
      <c r="G2556" s="2">
        <v>90.22</v>
      </c>
      <c r="H2556" s="4">
        <v>3</v>
      </c>
      <c r="I2556" s="2">
        <v>13.532999999999999</v>
      </c>
      <c r="J2556" s="2">
        <v>284.19299999999998</v>
      </c>
      <c r="K2556" s="12">
        <v>43514</v>
      </c>
      <c r="L2556" s="5">
        <v>0.81874999999999998</v>
      </c>
      <c r="M2556" t="s">
        <v>28</v>
      </c>
      <c r="N2556" s="2">
        <v>270.66000000000003</v>
      </c>
      <c r="O2556" s="2">
        <v>13.532999999999999</v>
      </c>
      <c r="P2556" s="3">
        <v>6.2</v>
      </c>
      <c r="Q2556" s="4">
        <f>MONTH(Tabla1[[#This Row],[Fecha]])</f>
        <v>2</v>
      </c>
    </row>
    <row r="2557" spans="1:17" x14ac:dyDescent="0.25">
      <c r="A2557" t="s">
        <v>2454</v>
      </c>
      <c r="B2557" t="s">
        <v>17</v>
      </c>
      <c r="C2557" t="s">
        <v>18</v>
      </c>
      <c r="D2557" t="s">
        <v>26</v>
      </c>
      <c r="E2557" t="s">
        <v>30</v>
      </c>
      <c r="F2557" t="s">
        <v>31</v>
      </c>
      <c r="G2557" s="2">
        <v>93.96</v>
      </c>
      <c r="H2557" s="4">
        <v>9</v>
      </c>
      <c r="I2557" s="2">
        <v>42.282000000000004</v>
      </c>
      <c r="J2557" s="2">
        <v>887.92200000000003</v>
      </c>
      <c r="K2557" s="12">
        <v>43544</v>
      </c>
      <c r="L2557" s="5">
        <v>0.48055555555555557</v>
      </c>
      <c r="M2557" t="s">
        <v>28</v>
      </c>
      <c r="N2557" s="2">
        <v>845.64</v>
      </c>
      <c r="O2557" s="2">
        <v>42.281999999999996</v>
      </c>
      <c r="P2557" s="3">
        <v>9.8000000000000007</v>
      </c>
      <c r="Q2557" s="4">
        <f>MONTH(Tabla1[[#This Row],[Fecha]])</f>
        <v>3</v>
      </c>
    </row>
    <row r="2558" spans="1:17" x14ac:dyDescent="0.25">
      <c r="A2558" t="s">
        <v>2455</v>
      </c>
      <c r="B2558" t="s">
        <v>24</v>
      </c>
      <c r="C2558" t="s">
        <v>25</v>
      </c>
      <c r="D2558" t="s">
        <v>26</v>
      </c>
      <c r="E2558" t="s">
        <v>30</v>
      </c>
      <c r="F2558" t="s">
        <v>27</v>
      </c>
      <c r="G2558" s="2">
        <v>55.87</v>
      </c>
      <c r="H2558" s="4">
        <v>10</v>
      </c>
      <c r="I2558" s="2">
        <v>27.934999999999999</v>
      </c>
      <c r="J2558" s="2">
        <v>586.63499999999999</v>
      </c>
      <c r="K2558" s="12">
        <v>43480</v>
      </c>
      <c r="L2558" s="5">
        <v>0.62569444444444444</v>
      </c>
      <c r="M2558" t="s">
        <v>28</v>
      </c>
      <c r="N2558" s="2">
        <v>558.70000000000005</v>
      </c>
      <c r="O2558" s="2">
        <v>27.934999999999999</v>
      </c>
      <c r="P2558" s="3">
        <v>5.8</v>
      </c>
      <c r="Q2558" s="4">
        <f>MONTH(Tabla1[[#This Row],[Fecha]])</f>
        <v>1</v>
      </c>
    </row>
    <row r="2559" spans="1:17" x14ac:dyDescent="0.25">
      <c r="A2559" t="s">
        <v>1420</v>
      </c>
      <c r="B2559" t="s">
        <v>24</v>
      </c>
      <c r="C2559" t="s">
        <v>25</v>
      </c>
      <c r="D2559" t="s">
        <v>19</v>
      </c>
      <c r="E2559" t="s">
        <v>20</v>
      </c>
      <c r="F2559" t="s">
        <v>45</v>
      </c>
      <c r="G2559" s="2">
        <v>12.54</v>
      </c>
      <c r="H2559" s="4">
        <v>1</v>
      </c>
      <c r="I2559" s="2">
        <v>0.627</v>
      </c>
      <c r="J2559" s="2">
        <v>13.167</v>
      </c>
      <c r="K2559" s="12">
        <v>43517</v>
      </c>
      <c r="L2559" s="5">
        <v>0.52638888888888891</v>
      </c>
      <c r="M2559" t="s">
        <v>28</v>
      </c>
      <c r="N2559" s="2">
        <v>12.54</v>
      </c>
      <c r="O2559" s="2">
        <v>0.627</v>
      </c>
      <c r="P2559" s="3">
        <v>8.1999999999999993</v>
      </c>
      <c r="Q2559" s="4">
        <f>MONTH(Tabla1[[#This Row],[Fecha]])</f>
        <v>2</v>
      </c>
    </row>
    <row r="2560" spans="1:17" x14ac:dyDescent="0.25">
      <c r="A2560" t="s">
        <v>2456</v>
      </c>
      <c r="B2560" t="s">
        <v>24</v>
      </c>
      <c r="C2560" t="s">
        <v>25</v>
      </c>
      <c r="D2560" t="s">
        <v>19</v>
      </c>
      <c r="E2560" t="s">
        <v>30</v>
      </c>
      <c r="F2560" t="s">
        <v>43</v>
      </c>
      <c r="G2560" s="2">
        <v>91.4</v>
      </c>
      <c r="H2560" s="4">
        <v>7</v>
      </c>
      <c r="I2560" s="2">
        <v>31.990000000000006</v>
      </c>
      <c r="J2560" s="2">
        <v>671.79</v>
      </c>
      <c r="K2560" s="12">
        <v>43499</v>
      </c>
      <c r="L2560" s="5">
        <v>0.42986111111111108</v>
      </c>
      <c r="M2560" t="s">
        <v>28</v>
      </c>
      <c r="N2560" s="2">
        <v>639.79999999999995</v>
      </c>
      <c r="O2560" s="2">
        <v>31.99</v>
      </c>
      <c r="P2560" s="3">
        <v>9.5</v>
      </c>
      <c r="Q2560" s="4">
        <f>MONTH(Tabla1[[#This Row],[Fecha]])</f>
        <v>2</v>
      </c>
    </row>
    <row r="2561" spans="1:17" x14ac:dyDescent="0.25">
      <c r="A2561" t="s">
        <v>2457</v>
      </c>
      <c r="B2561" t="s">
        <v>17</v>
      </c>
      <c r="C2561" t="s">
        <v>18</v>
      </c>
      <c r="D2561" t="s">
        <v>26</v>
      </c>
      <c r="E2561" t="s">
        <v>30</v>
      </c>
      <c r="F2561" t="s">
        <v>45</v>
      </c>
      <c r="G2561" s="2">
        <v>74.099999999999994</v>
      </c>
      <c r="H2561" s="4">
        <v>1</v>
      </c>
      <c r="I2561" s="2">
        <v>3.7050000000000001</v>
      </c>
      <c r="J2561" s="2">
        <v>77.805000000000007</v>
      </c>
      <c r="K2561" s="12">
        <v>43490</v>
      </c>
      <c r="L2561" s="5">
        <v>0.46180555555555558</v>
      </c>
      <c r="M2561" t="s">
        <v>28</v>
      </c>
      <c r="N2561" s="2">
        <v>74.099999999999994</v>
      </c>
      <c r="O2561" s="2">
        <v>3.7050000000000001</v>
      </c>
      <c r="P2561" s="3">
        <v>9.1999999999999993</v>
      </c>
      <c r="Q2561" s="4">
        <f>MONTH(Tabla1[[#This Row],[Fecha]])</f>
        <v>1</v>
      </c>
    </row>
    <row r="2562" spans="1:17" x14ac:dyDescent="0.25">
      <c r="A2562" t="s">
        <v>2458</v>
      </c>
      <c r="B2562" t="s">
        <v>24</v>
      </c>
      <c r="C2562" t="s">
        <v>25</v>
      </c>
      <c r="D2562" t="s">
        <v>19</v>
      </c>
      <c r="E2562" t="s">
        <v>20</v>
      </c>
      <c r="F2562" t="s">
        <v>43</v>
      </c>
      <c r="G2562" s="2">
        <v>14.87</v>
      </c>
      <c r="H2562" s="4">
        <v>2</v>
      </c>
      <c r="I2562" s="2">
        <v>1.4870000000000001</v>
      </c>
      <c r="J2562" s="2">
        <v>31.227</v>
      </c>
      <c r="K2562" s="12">
        <v>43509</v>
      </c>
      <c r="L2562" s="5">
        <v>0.76041666666666663</v>
      </c>
      <c r="M2562" t="s">
        <v>32</v>
      </c>
      <c r="N2562" s="2">
        <v>29.74</v>
      </c>
      <c r="O2562" s="2">
        <v>1.4870000000000001</v>
      </c>
      <c r="P2562" s="3">
        <v>8.9</v>
      </c>
      <c r="Q2562" s="4">
        <f>MONTH(Tabla1[[#This Row],[Fecha]])</f>
        <v>2</v>
      </c>
    </row>
    <row r="2563" spans="1:17" x14ac:dyDescent="0.25">
      <c r="A2563" t="s">
        <v>2459</v>
      </c>
      <c r="B2563" t="s">
        <v>24</v>
      </c>
      <c r="C2563" t="s">
        <v>25</v>
      </c>
      <c r="D2563" t="s">
        <v>19</v>
      </c>
      <c r="E2563" t="s">
        <v>20</v>
      </c>
      <c r="F2563" t="s">
        <v>27</v>
      </c>
      <c r="G2563" s="2">
        <v>88.55</v>
      </c>
      <c r="H2563" s="4">
        <v>8</v>
      </c>
      <c r="I2563" s="2">
        <v>35.42</v>
      </c>
      <c r="J2563" s="2">
        <v>743.82</v>
      </c>
      <c r="K2563" s="12">
        <v>43543</v>
      </c>
      <c r="L2563" s="5">
        <v>0.64513888888888882</v>
      </c>
      <c r="M2563" t="s">
        <v>22</v>
      </c>
      <c r="N2563" s="2">
        <v>708.4</v>
      </c>
      <c r="O2563" s="2">
        <v>35.42</v>
      </c>
      <c r="P2563" s="3">
        <v>4.7</v>
      </c>
      <c r="Q2563" s="4">
        <f>MONTH(Tabla1[[#This Row],[Fecha]])</f>
        <v>3</v>
      </c>
    </row>
    <row r="2564" spans="1:17" x14ac:dyDescent="0.25">
      <c r="A2564" t="s">
        <v>2460</v>
      </c>
      <c r="B2564" t="s">
        <v>17</v>
      </c>
      <c r="C2564" t="s">
        <v>18</v>
      </c>
      <c r="D2564" t="s">
        <v>26</v>
      </c>
      <c r="E2564" t="s">
        <v>20</v>
      </c>
      <c r="F2564" t="s">
        <v>21</v>
      </c>
      <c r="G2564" s="2">
        <v>68.709999999999994</v>
      </c>
      <c r="H2564" s="4">
        <v>3</v>
      </c>
      <c r="I2564" s="2">
        <v>10.3065</v>
      </c>
      <c r="J2564" s="2">
        <v>216.4365</v>
      </c>
      <c r="K2564" s="12">
        <v>43528</v>
      </c>
      <c r="L2564" s="5">
        <v>0.4201388888888889</v>
      </c>
      <c r="M2564" t="s">
        <v>28</v>
      </c>
      <c r="N2564" s="2">
        <v>206.13</v>
      </c>
      <c r="O2564" s="2">
        <v>10.3065</v>
      </c>
      <c r="P2564" s="3">
        <v>8.6999999999999993</v>
      </c>
      <c r="Q2564" s="4">
        <f>MONTH(Tabla1[[#This Row],[Fecha]])</f>
        <v>3</v>
      </c>
    </row>
    <row r="2565" spans="1:17" x14ac:dyDescent="0.25">
      <c r="A2565" t="s">
        <v>2130</v>
      </c>
      <c r="B2565" t="s">
        <v>24</v>
      </c>
      <c r="C2565" t="s">
        <v>25</v>
      </c>
      <c r="D2565" t="s">
        <v>19</v>
      </c>
      <c r="E2565" t="s">
        <v>20</v>
      </c>
      <c r="F2565" t="s">
        <v>43</v>
      </c>
      <c r="G2565" s="2">
        <v>14.87</v>
      </c>
      <c r="H2565" s="4">
        <v>2</v>
      </c>
      <c r="I2565" s="2">
        <v>1.4870000000000001</v>
      </c>
      <c r="J2565" s="2">
        <v>31.227</v>
      </c>
      <c r="K2565" s="12">
        <v>43509</v>
      </c>
      <c r="L2565" s="5">
        <v>0.76041666666666663</v>
      </c>
      <c r="M2565" t="s">
        <v>32</v>
      </c>
      <c r="N2565" s="2">
        <v>29.74</v>
      </c>
      <c r="O2565" s="2">
        <v>1.4870000000000001</v>
      </c>
      <c r="P2565" s="3">
        <v>8.9</v>
      </c>
      <c r="Q2565" s="4">
        <f>MONTH(Tabla1[[#This Row],[Fecha]])</f>
        <v>2</v>
      </c>
    </row>
    <row r="2566" spans="1:17" x14ac:dyDescent="0.25">
      <c r="A2566" t="s">
        <v>1801</v>
      </c>
      <c r="B2566" t="s">
        <v>41</v>
      </c>
      <c r="C2566" t="s">
        <v>42</v>
      </c>
      <c r="D2566" t="s">
        <v>19</v>
      </c>
      <c r="E2566" t="s">
        <v>20</v>
      </c>
      <c r="F2566" t="s">
        <v>27</v>
      </c>
      <c r="G2566" s="2">
        <v>13.22</v>
      </c>
      <c r="H2566" s="4">
        <v>5</v>
      </c>
      <c r="I2566" s="2">
        <v>3.3050000000000006</v>
      </c>
      <c r="J2566" s="2">
        <v>69.405000000000001</v>
      </c>
      <c r="K2566" s="12">
        <v>43526</v>
      </c>
      <c r="L2566" s="5">
        <v>0.80972222222222223</v>
      </c>
      <c r="M2566" t="s">
        <v>28</v>
      </c>
      <c r="N2566" s="2">
        <v>66.099999999999994</v>
      </c>
      <c r="O2566" s="2">
        <v>3.3050000000000002</v>
      </c>
      <c r="P2566" s="3">
        <v>4.3</v>
      </c>
      <c r="Q2566" s="4">
        <f>MONTH(Tabla1[[#This Row],[Fecha]])</f>
        <v>3</v>
      </c>
    </row>
    <row r="2567" spans="1:17" x14ac:dyDescent="0.25">
      <c r="A2567" t="s">
        <v>2461</v>
      </c>
      <c r="B2567" t="s">
        <v>17</v>
      </c>
      <c r="C2567" t="s">
        <v>18</v>
      </c>
      <c r="D2567" t="s">
        <v>26</v>
      </c>
      <c r="E2567" t="s">
        <v>30</v>
      </c>
      <c r="F2567" t="s">
        <v>31</v>
      </c>
      <c r="G2567" s="2">
        <v>93.96</v>
      </c>
      <c r="H2567" s="4">
        <v>9</v>
      </c>
      <c r="I2567" s="2">
        <v>42.282000000000004</v>
      </c>
      <c r="J2567" s="2">
        <v>887.92200000000003</v>
      </c>
      <c r="K2567" s="12">
        <v>43544</v>
      </c>
      <c r="L2567" s="5">
        <v>0.48055555555555557</v>
      </c>
      <c r="M2567" t="s">
        <v>28</v>
      </c>
      <c r="N2567" s="2">
        <v>845.64</v>
      </c>
      <c r="O2567" s="2">
        <v>42.281999999999996</v>
      </c>
      <c r="P2567" s="3">
        <v>9.8000000000000007</v>
      </c>
      <c r="Q2567" s="4">
        <f>MONTH(Tabla1[[#This Row],[Fecha]])</f>
        <v>3</v>
      </c>
    </row>
    <row r="2568" spans="1:17" x14ac:dyDescent="0.25">
      <c r="A2568" t="s">
        <v>2462</v>
      </c>
      <c r="B2568" t="s">
        <v>17</v>
      </c>
      <c r="C2568" t="s">
        <v>18</v>
      </c>
      <c r="D2568" t="s">
        <v>19</v>
      </c>
      <c r="E2568" t="s">
        <v>30</v>
      </c>
      <c r="F2568" t="s">
        <v>43</v>
      </c>
      <c r="G2568" s="2">
        <v>31.84</v>
      </c>
      <c r="H2568" s="4">
        <v>1</v>
      </c>
      <c r="I2568" s="2">
        <v>1.5920000000000001</v>
      </c>
      <c r="J2568" s="2">
        <v>33.432000000000002</v>
      </c>
      <c r="K2568" s="12">
        <v>43505</v>
      </c>
      <c r="L2568" s="5">
        <v>0.55694444444444446</v>
      </c>
      <c r="M2568" t="s">
        <v>28</v>
      </c>
      <c r="N2568" s="2">
        <v>31.84</v>
      </c>
      <c r="O2568" s="2">
        <v>1.5920000000000001</v>
      </c>
      <c r="P2568" s="3">
        <v>7.7</v>
      </c>
      <c r="Q2568" s="4">
        <f>MONTH(Tabla1[[#This Row],[Fecha]])</f>
        <v>2</v>
      </c>
    </row>
    <row r="2569" spans="1:17" x14ac:dyDescent="0.25">
      <c r="A2569" t="s">
        <v>2463</v>
      </c>
      <c r="B2569" t="s">
        <v>17</v>
      </c>
      <c r="C2569" t="s">
        <v>18</v>
      </c>
      <c r="D2569" t="s">
        <v>26</v>
      </c>
      <c r="E2569" t="s">
        <v>20</v>
      </c>
      <c r="F2569" t="s">
        <v>45</v>
      </c>
      <c r="G2569" s="2">
        <v>77.930000000000007</v>
      </c>
      <c r="H2569" s="4">
        <v>9</v>
      </c>
      <c r="I2569" s="2">
        <v>35.068500000000007</v>
      </c>
      <c r="J2569" s="2">
        <v>736.43849999999998</v>
      </c>
      <c r="K2569" s="12">
        <v>43523</v>
      </c>
      <c r="L2569" s="5">
        <v>0.67361111111111116</v>
      </c>
      <c r="M2569" t="s">
        <v>22</v>
      </c>
      <c r="N2569" s="2">
        <v>701.37</v>
      </c>
      <c r="O2569" s="2">
        <v>35.0685</v>
      </c>
      <c r="P2569" s="3">
        <v>7.6</v>
      </c>
      <c r="Q2569" s="4">
        <f>MONTH(Tabla1[[#This Row],[Fecha]])</f>
        <v>2</v>
      </c>
    </row>
    <row r="2570" spans="1:17" x14ac:dyDescent="0.25">
      <c r="A2570" t="s">
        <v>2464</v>
      </c>
      <c r="B2570" t="s">
        <v>17</v>
      </c>
      <c r="C2570" t="s">
        <v>18</v>
      </c>
      <c r="D2570" t="s">
        <v>26</v>
      </c>
      <c r="E2570" t="s">
        <v>20</v>
      </c>
      <c r="F2570" t="s">
        <v>43</v>
      </c>
      <c r="G2570" s="2">
        <v>74.66</v>
      </c>
      <c r="H2570" s="4">
        <v>4</v>
      </c>
      <c r="I2570" s="2">
        <v>14.932</v>
      </c>
      <c r="J2570" s="2">
        <v>313.572</v>
      </c>
      <c r="K2570" s="12">
        <v>43528</v>
      </c>
      <c r="L2570" s="5">
        <v>0.44375000000000003</v>
      </c>
      <c r="M2570" t="s">
        <v>28</v>
      </c>
      <c r="N2570" s="2">
        <v>298.64</v>
      </c>
      <c r="O2570" s="2">
        <v>14.932</v>
      </c>
      <c r="P2570" s="3">
        <v>8.5</v>
      </c>
      <c r="Q2570" s="4">
        <f>MONTH(Tabla1[[#This Row],[Fecha]])</f>
        <v>3</v>
      </c>
    </row>
    <row r="2571" spans="1:17" x14ac:dyDescent="0.25">
      <c r="A2571" t="s">
        <v>2465</v>
      </c>
      <c r="B2571" t="s">
        <v>41</v>
      </c>
      <c r="C2571" t="s">
        <v>42</v>
      </c>
      <c r="D2571" t="s">
        <v>19</v>
      </c>
      <c r="E2571" t="s">
        <v>30</v>
      </c>
      <c r="F2571" t="s">
        <v>35</v>
      </c>
      <c r="G2571" s="2">
        <v>37.32</v>
      </c>
      <c r="H2571" s="4">
        <v>9</v>
      </c>
      <c r="I2571" s="2">
        <v>16.794</v>
      </c>
      <c r="J2571" s="2">
        <v>352.67399999999998</v>
      </c>
      <c r="K2571" s="12">
        <v>43530</v>
      </c>
      <c r="L2571" s="5">
        <v>0.64652777777777781</v>
      </c>
      <c r="M2571" t="s">
        <v>22</v>
      </c>
      <c r="N2571" s="2">
        <v>335.88</v>
      </c>
      <c r="O2571" s="2">
        <v>16.794</v>
      </c>
      <c r="P2571" s="3">
        <v>5.0999999999999996</v>
      </c>
      <c r="Q2571" s="4">
        <f>MONTH(Tabla1[[#This Row],[Fecha]])</f>
        <v>3</v>
      </c>
    </row>
    <row r="2572" spans="1:17" x14ac:dyDescent="0.25">
      <c r="A2572" t="s">
        <v>2466</v>
      </c>
      <c r="B2572" t="s">
        <v>17</v>
      </c>
      <c r="C2572" t="s">
        <v>18</v>
      </c>
      <c r="D2572" t="s">
        <v>19</v>
      </c>
      <c r="E2572" t="s">
        <v>30</v>
      </c>
      <c r="F2572" t="s">
        <v>35</v>
      </c>
      <c r="G2572" s="2">
        <v>62.62</v>
      </c>
      <c r="H2572" s="4">
        <v>5</v>
      </c>
      <c r="I2572" s="2">
        <v>15.654999999999999</v>
      </c>
      <c r="J2572" s="2">
        <v>328.755</v>
      </c>
      <c r="K2572" s="12">
        <v>43534</v>
      </c>
      <c r="L2572" s="5">
        <v>0.80208333333333337</v>
      </c>
      <c r="M2572" t="s">
        <v>22</v>
      </c>
      <c r="N2572" s="2">
        <v>313.10000000000002</v>
      </c>
      <c r="O2572" s="2">
        <v>15.654999999999999</v>
      </c>
      <c r="P2572" s="3">
        <v>7</v>
      </c>
      <c r="Q2572" s="4">
        <f>MONTH(Tabla1[[#This Row],[Fecha]])</f>
        <v>3</v>
      </c>
    </row>
    <row r="2573" spans="1:17" x14ac:dyDescent="0.25">
      <c r="A2573" t="s">
        <v>1747</v>
      </c>
      <c r="B2573" t="s">
        <v>24</v>
      </c>
      <c r="C2573" t="s">
        <v>25</v>
      </c>
      <c r="D2573" t="s">
        <v>19</v>
      </c>
      <c r="E2573" t="s">
        <v>30</v>
      </c>
      <c r="F2573" t="s">
        <v>45</v>
      </c>
      <c r="G2573" s="2">
        <v>52.35</v>
      </c>
      <c r="H2573" s="4">
        <v>1</v>
      </c>
      <c r="I2573" s="2">
        <v>2.6175000000000002</v>
      </c>
      <c r="J2573" s="2">
        <v>54.967500000000001</v>
      </c>
      <c r="K2573" s="12">
        <v>43508</v>
      </c>
      <c r="L2573" s="5">
        <v>0.74236111111111114</v>
      </c>
      <c r="M2573" t="s">
        <v>28</v>
      </c>
      <c r="N2573" s="2">
        <v>52.35</v>
      </c>
      <c r="O2573" s="2">
        <v>2.6175000000000002</v>
      </c>
      <c r="P2573" s="3">
        <v>4</v>
      </c>
      <c r="Q2573" s="4">
        <f>MONTH(Tabla1[[#This Row],[Fecha]])</f>
        <v>2</v>
      </c>
    </row>
    <row r="2574" spans="1:17" x14ac:dyDescent="0.25">
      <c r="A2574" t="s">
        <v>2467</v>
      </c>
      <c r="B2574" t="s">
        <v>41</v>
      </c>
      <c r="C2574" t="s">
        <v>42</v>
      </c>
      <c r="D2574" t="s">
        <v>26</v>
      </c>
      <c r="E2574" t="s">
        <v>20</v>
      </c>
      <c r="F2574" t="s">
        <v>27</v>
      </c>
      <c r="G2574" s="2">
        <v>38.270000000000003</v>
      </c>
      <c r="H2574" s="4">
        <v>2</v>
      </c>
      <c r="I2574" s="2">
        <v>3.8270000000000004</v>
      </c>
      <c r="J2574" s="2">
        <v>80.367000000000004</v>
      </c>
      <c r="K2574" s="12">
        <v>43526</v>
      </c>
      <c r="L2574" s="5">
        <v>0.76250000000000007</v>
      </c>
      <c r="M2574" t="s">
        <v>32</v>
      </c>
      <c r="N2574" s="2">
        <v>76.540000000000006</v>
      </c>
      <c r="O2574" s="2">
        <v>3.827</v>
      </c>
      <c r="P2574" s="3">
        <v>5.8</v>
      </c>
      <c r="Q2574" s="4">
        <f>MONTH(Tabla1[[#This Row],[Fecha]])</f>
        <v>3</v>
      </c>
    </row>
    <row r="2575" spans="1:17" x14ac:dyDescent="0.25">
      <c r="A2575" t="s">
        <v>2468</v>
      </c>
      <c r="B2575" t="s">
        <v>24</v>
      </c>
      <c r="C2575" t="s">
        <v>25</v>
      </c>
      <c r="D2575" t="s">
        <v>19</v>
      </c>
      <c r="E2575" t="s">
        <v>30</v>
      </c>
      <c r="F2575" t="s">
        <v>43</v>
      </c>
      <c r="G2575" s="2">
        <v>17.440000000000001</v>
      </c>
      <c r="H2575" s="4">
        <v>5</v>
      </c>
      <c r="I2575" s="2">
        <v>4.3600000000000003</v>
      </c>
      <c r="J2575" s="2">
        <v>91.56</v>
      </c>
      <c r="K2575" s="12">
        <v>43480</v>
      </c>
      <c r="L2575" s="5">
        <v>0.80902777777777779</v>
      </c>
      <c r="M2575" t="s">
        <v>28</v>
      </c>
      <c r="N2575" s="2">
        <v>87.2</v>
      </c>
      <c r="O2575" s="2">
        <v>4.3600000000000003</v>
      </c>
      <c r="P2575" s="3">
        <v>8.1</v>
      </c>
      <c r="Q2575" s="4">
        <f>MONTH(Tabla1[[#This Row],[Fecha]])</f>
        <v>1</v>
      </c>
    </row>
    <row r="2576" spans="1:17" x14ac:dyDescent="0.25">
      <c r="A2576" t="s">
        <v>2469</v>
      </c>
      <c r="B2576" t="s">
        <v>41</v>
      </c>
      <c r="C2576" t="s">
        <v>42</v>
      </c>
      <c r="D2576" t="s">
        <v>19</v>
      </c>
      <c r="E2576" t="s">
        <v>20</v>
      </c>
      <c r="F2576" t="s">
        <v>43</v>
      </c>
      <c r="G2576" s="2">
        <v>89.14</v>
      </c>
      <c r="H2576" s="4">
        <v>4</v>
      </c>
      <c r="I2576" s="2">
        <v>17.827999999999999</v>
      </c>
      <c r="J2576" s="2">
        <v>374.38799999999998</v>
      </c>
      <c r="K2576" s="12">
        <v>43472</v>
      </c>
      <c r="L2576" s="5">
        <v>0.51388888888888895</v>
      </c>
      <c r="M2576" t="s">
        <v>32</v>
      </c>
      <c r="N2576" s="2">
        <v>356.56</v>
      </c>
      <c r="O2576" s="2">
        <v>17.827999999999999</v>
      </c>
      <c r="P2576" s="3">
        <v>7.8</v>
      </c>
      <c r="Q2576" s="4">
        <f>MONTH(Tabla1[[#This Row],[Fecha]])</f>
        <v>1</v>
      </c>
    </row>
    <row r="2577" spans="1:17" x14ac:dyDescent="0.25">
      <c r="A2577" t="s">
        <v>2170</v>
      </c>
      <c r="B2577" t="s">
        <v>17</v>
      </c>
      <c r="C2577" t="s">
        <v>18</v>
      </c>
      <c r="D2577" t="s">
        <v>26</v>
      </c>
      <c r="E2577" t="s">
        <v>30</v>
      </c>
      <c r="F2577" t="s">
        <v>35</v>
      </c>
      <c r="G2577" s="2">
        <v>86.31</v>
      </c>
      <c r="H2577" s="4">
        <v>7</v>
      </c>
      <c r="I2577" s="2">
        <v>30.208500000000004</v>
      </c>
      <c r="J2577" s="2">
        <v>634.37850000000003</v>
      </c>
      <c r="K2577" s="12">
        <v>43504</v>
      </c>
      <c r="L2577" s="5">
        <v>0.44236111111111115</v>
      </c>
      <c r="M2577" t="s">
        <v>22</v>
      </c>
      <c r="N2577" s="2">
        <v>604.16999999999996</v>
      </c>
      <c r="O2577" s="2">
        <v>30.208500000000001</v>
      </c>
      <c r="P2577" s="3">
        <v>5.3</v>
      </c>
      <c r="Q2577" s="4">
        <f>MONTH(Tabla1[[#This Row],[Fecha]])</f>
        <v>2</v>
      </c>
    </row>
    <row r="2578" spans="1:17" x14ac:dyDescent="0.25">
      <c r="A2578" t="s">
        <v>2470</v>
      </c>
      <c r="B2578" t="s">
        <v>41</v>
      </c>
      <c r="C2578" t="s">
        <v>42</v>
      </c>
      <c r="D2578" t="s">
        <v>19</v>
      </c>
      <c r="E2578" t="s">
        <v>20</v>
      </c>
      <c r="F2578" t="s">
        <v>45</v>
      </c>
      <c r="G2578" s="2">
        <v>58.75</v>
      </c>
      <c r="H2578" s="4">
        <v>6</v>
      </c>
      <c r="I2578" s="2">
        <v>17.625</v>
      </c>
      <c r="J2578" s="2">
        <v>370.125</v>
      </c>
      <c r="K2578" s="12">
        <v>43548</v>
      </c>
      <c r="L2578" s="5">
        <v>0.7597222222222223</v>
      </c>
      <c r="M2578" t="s">
        <v>32</v>
      </c>
      <c r="N2578" s="2">
        <v>352.5</v>
      </c>
      <c r="O2578" s="2">
        <v>17.625</v>
      </c>
      <c r="P2578" s="3">
        <v>5.9</v>
      </c>
      <c r="Q2578" s="4">
        <f>MONTH(Tabla1[[#This Row],[Fecha]])</f>
        <v>3</v>
      </c>
    </row>
    <row r="2579" spans="1:17" x14ac:dyDescent="0.25">
      <c r="A2579" t="s">
        <v>2471</v>
      </c>
      <c r="B2579" t="s">
        <v>24</v>
      </c>
      <c r="C2579" t="s">
        <v>25</v>
      </c>
      <c r="D2579" t="s">
        <v>19</v>
      </c>
      <c r="E2579" t="s">
        <v>20</v>
      </c>
      <c r="F2579" t="s">
        <v>45</v>
      </c>
      <c r="G2579" s="2">
        <v>84.87</v>
      </c>
      <c r="H2579" s="4">
        <v>3</v>
      </c>
      <c r="I2579" s="2">
        <v>12.730500000000001</v>
      </c>
      <c r="J2579" s="2">
        <v>267.34050000000002</v>
      </c>
      <c r="K2579" s="12">
        <v>43490</v>
      </c>
      <c r="L2579" s="5">
        <v>0.77083333333333337</v>
      </c>
      <c r="M2579" t="s">
        <v>22</v>
      </c>
      <c r="N2579" s="2">
        <v>254.61</v>
      </c>
      <c r="O2579" s="2">
        <v>12.730499999999999</v>
      </c>
      <c r="P2579" s="3">
        <v>7.4</v>
      </c>
      <c r="Q2579" s="4">
        <f>MONTH(Tabla1[[#This Row],[Fecha]])</f>
        <v>1</v>
      </c>
    </row>
    <row r="2580" spans="1:17" x14ac:dyDescent="0.25">
      <c r="A2580" t="s">
        <v>2472</v>
      </c>
      <c r="B2580" t="s">
        <v>17</v>
      </c>
      <c r="C2580" t="s">
        <v>18</v>
      </c>
      <c r="D2580" t="s">
        <v>19</v>
      </c>
      <c r="E2580" t="s">
        <v>30</v>
      </c>
      <c r="F2580" t="s">
        <v>45</v>
      </c>
      <c r="G2580" s="2">
        <v>17.940000000000001</v>
      </c>
      <c r="H2580" s="4">
        <v>5</v>
      </c>
      <c r="I2580" s="2">
        <v>4.4850000000000003</v>
      </c>
      <c r="J2580" s="2">
        <v>94.185000000000002</v>
      </c>
      <c r="K2580" s="12">
        <v>43488</v>
      </c>
      <c r="L2580" s="5">
        <v>0.58611111111111114</v>
      </c>
      <c r="M2580" t="s">
        <v>22</v>
      </c>
      <c r="N2580" s="2">
        <v>89.7</v>
      </c>
      <c r="O2580" s="2">
        <v>4.4850000000000003</v>
      </c>
      <c r="P2580" s="3">
        <v>6.8</v>
      </c>
      <c r="Q2580" s="4">
        <f>MONTH(Tabla1[[#This Row],[Fecha]])</f>
        <v>1</v>
      </c>
    </row>
    <row r="2581" spans="1:17" x14ac:dyDescent="0.25">
      <c r="A2581" t="s">
        <v>2473</v>
      </c>
      <c r="B2581" t="s">
        <v>24</v>
      </c>
      <c r="C2581" t="s">
        <v>25</v>
      </c>
      <c r="D2581" t="s">
        <v>19</v>
      </c>
      <c r="E2581" t="s">
        <v>30</v>
      </c>
      <c r="F2581" t="s">
        <v>21</v>
      </c>
      <c r="G2581" s="2">
        <v>75.88</v>
      </c>
      <c r="H2581" s="4">
        <v>1</v>
      </c>
      <c r="I2581" s="2">
        <v>3.794</v>
      </c>
      <c r="J2581" s="2">
        <v>79.674000000000007</v>
      </c>
      <c r="K2581" s="12">
        <v>43468</v>
      </c>
      <c r="L2581" s="5">
        <v>0.4375</v>
      </c>
      <c r="M2581" t="s">
        <v>32</v>
      </c>
      <c r="N2581" s="2">
        <v>75.88</v>
      </c>
      <c r="O2581" s="2">
        <v>3.794</v>
      </c>
      <c r="P2581" s="3">
        <v>7.1</v>
      </c>
      <c r="Q2581" s="4">
        <f>MONTH(Tabla1[[#This Row],[Fecha]])</f>
        <v>1</v>
      </c>
    </row>
    <row r="2582" spans="1:17" x14ac:dyDescent="0.25">
      <c r="A2582" t="s">
        <v>2474</v>
      </c>
      <c r="B2582" t="s">
        <v>17</v>
      </c>
      <c r="C2582" t="s">
        <v>18</v>
      </c>
      <c r="D2582" t="s">
        <v>19</v>
      </c>
      <c r="E2582" t="s">
        <v>30</v>
      </c>
      <c r="F2582" t="s">
        <v>45</v>
      </c>
      <c r="G2582" s="2">
        <v>41.28</v>
      </c>
      <c r="H2582" s="4">
        <v>3</v>
      </c>
      <c r="I2582" s="2">
        <v>6.1920000000000002</v>
      </c>
      <c r="J2582" s="2">
        <v>130.03200000000001</v>
      </c>
      <c r="K2582" s="12">
        <v>43550</v>
      </c>
      <c r="L2582" s="5">
        <v>0.77569444444444446</v>
      </c>
      <c r="M2582" t="s">
        <v>32</v>
      </c>
      <c r="N2582" s="2">
        <v>123.84</v>
      </c>
      <c r="O2582" s="2">
        <v>6.1920000000000002</v>
      </c>
      <c r="P2582" s="3">
        <v>8.5</v>
      </c>
      <c r="Q2582" s="4">
        <f>MONTH(Tabla1[[#This Row],[Fecha]])</f>
        <v>3</v>
      </c>
    </row>
    <row r="2583" spans="1:17" x14ac:dyDescent="0.25">
      <c r="A2583" t="s">
        <v>2475</v>
      </c>
      <c r="B2583" t="s">
        <v>41</v>
      </c>
      <c r="C2583" t="s">
        <v>42</v>
      </c>
      <c r="D2583" t="s">
        <v>26</v>
      </c>
      <c r="E2583" t="s">
        <v>30</v>
      </c>
      <c r="F2583" t="s">
        <v>35</v>
      </c>
      <c r="G2583" s="2">
        <v>34.369999999999997</v>
      </c>
      <c r="H2583" s="4">
        <v>10</v>
      </c>
      <c r="I2583" s="2">
        <v>17.184999999999999</v>
      </c>
      <c r="J2583" s="2">
        <v>360.88499999999999</v>
      </c>
      <c r="K2583" s="12">
        <v>43540</v>
      </c>
      <c r="L2583" s="5">
        <v>0.42430555555555555</v>
      </c>
      <c r="M2583" t="s">
        <v>22</v>
      </c>
      <c r="N2583" s="2">
        <v>343.7</v>
      </c>
      <c r="O2583" s="2">
        <v>17.184999999999999</v>
      </c>
      <c r="P2583" s="3">
        <v>6.7</v>
      </c>
      <c r="Q2583" s="4">
        <f>MONTH(Tabla1[[#This Row],[Fecha]])</f>
        <v>3</v>
      </c>
    </row>
    <row r="2584" spans="1:17" x14ac:dyDescent="0.25">
      <c r="A2584" t="s">
        <v>2476</v>
      </c>
      <c r="B2584" t="s">
        <v>24</v>
      </c>
      <c r="C2584" t="s">
        <v>25</v>
      </c>
      <c r="D2584" t="s">
        <v>19</v>
      </c>
      <c r="E2584" t="s">
        <v>30</v>
      </c>
      <c r="F2584" t="s">
        <v>43</v>
      </c>
      <c r="G2584" s="2">
        <v>38.47</v>
      </c>
      <c r="H2584" s="4">
        <v>8</v>
      </c>
      <c r="I2584" s="2">
        <v>15.388</v>
      </c>
      <c r="J2584" s="2">
        <v>323.14800000000002</v>
      </c>
      <c r="K2584" s="12">
        <v>43488</v>
      </c>
      <c r="L2584" s="5">
        <v>0.49374999999999997</v>
      </c>
      <c r="M2584" t="s">
        <v>28</v>
      </c>
      <c r="N2584" s="2">
        <v>307.76</v>
      </c>
      <c r="O2584" s="2">
        <v>15.388</v>
      </c>
      <c r="P2584" s="3">
        <v>7.7</v>
      </c>
      <c r="Q2584" s="4">
        <f>MONTH(Tabla1[[#This Row],[Fecha]])</f>
        <v>1</v>
      </c>
    </row>
    <row r="2585" spans="1:17" x14ac:dyDescent="0.25">
      <c r="A2585" t="s">
        <v>2477</v>
      </c>
      <c r="B2585" t="s">
        <v>17</v>
      </c>
      <c r="C2585" t="s">
        <v>18</v>
      </c>
      <c r="D2585" t="s">
        <v>19</v>
      </c>
      <c r="E2585" t="s">
        <v>20</v>
      </c>
      <c r="F2585" t="s">
        <v>35</v>
      </c>
      <c r="G2585" s="2">
        <v>27.93</v>
      </c>
      <c r="H2585" s="4">
        <v>5</v>
      </c>
      <c r="I2585" s="2">
        <v>6.9825000000000008</v>
      </c>
      <c r="J2585" s="2">
        <v>146.63249999999999</v>
      </c>
      <c r="K2585" s="12">
        <v>43494</v>
      </c>
      <c r="L2585" s="5">
        <v>0.65833333333333333</v>
      </c>
      <c r="M2585" t="s">
        <v>28</v>
      </c>
      <c r="N2585" s="2">
        <v>139.65</v>
      </c>
      <c r="O2585" s="2">
        <v>6.9824999999999999</v>
      </c>
      <c r="P2585" s="3">
        <v>5.9</v>
      </c>
      <c r="Q2585" s="4">
        <f>MONTH(Tabla1[[#This Row],[Fecha]])</f>
        <v>1</v>
      </c>
    </row>
    <row r="2586" spans="1:17" x14ac:dyDescent="0.25">
      <c r="A2586" t="s">
        <v>2381</v>
      </c>
      <c r="B2586" t="s">
        <v>24</v>
      </c>
      <c r="C2586" t="s">
        <v>25</v>
      </c>
      <c r="D2586" t="s">
        <v>26</v>
      </c>
      <c r="E2586" t="s">
        <v>30</v>
      </c>
      <c r="F2586" t="s">
        <v>45</v>
      </c>
      <c r="G2586" s="2">
        <v>90.22</v>
      </c>
      <c r="H2586" s="4">
        <v>3</v>
      </c>
      <c r="I2586" s="2">
        <v>13.532999999999999</v>
      </c>
      <c r="J2586" s="2">
        <v>284.19299999999998</v>
      </c>
      <c r="K2586" s="12">
        <v>43514</v>
      </c>
      <c r="L2586" s="5">
        <v>0.81874999999999998</v>
      </c>
      <c r="M2586" t="s">
        <v>28</v>
      </c>
      <c r="N2586" s="2">
        <v>270.66000000000003</v>
      </c>
      <c r="O2586" s="2">
        <v>13.532999999999999</v>
      </c>
      <c r="P2586" s="3">
        <v>6.2</v>
      </c>
      <c r="Q2586" s="4">
        <f>MONTH(Tabla1[[#This Row],[Fecha]])</f>
        <v>2</v>
      </c>
    </row>
    <row r="2587" spans="1:17" x14ac:dyDescent="0.25">
      <c r="A2587" t="s">
        <v>2478</v>
      </c>
      <c r="B2587" t="s">
        <v>17</v>
      </c>
      <c r="C2587" t="s">
        <v>18</v>
      </c>
      <c r="D2587" t="s">
        <v>26</v>
      </c>
      <c r="E2587" t="s">
        <v>30</v>
      </c>
      <c r="F2587" t="s">
        <v>27</v>
      </c>
      <c r="G2587" s="2">
        <v>95.15</v>
      </c>
      <c r="H2587" s="4">
        <v>1</v>
      </c>
      <c r="I2587" s="2">
        <v>4.7575000000000003</v>
      </c>
      <c r="J2587" s="2">
        <v>99.907499999999999</v>
      </c>
      <c r="K2587" s="12">
        <v>43546</v>
      </c>
      <c r="L2587" s="5">
        <v>0.58333333333333337</v>
      </c>
      <c r="M2587" t="s">
        <v>28</v>
      </c>
      <c r="N2587" s="2">
        <v>95.15</v>
      </c>
      <c r="O2587" s="2">
        <v>4.7575000000000003</v>
      </c>
      <c r="P2587" s="3">
        <v>6</v>
      </c>
      <c r="Q2587" s="4">
        <f>MONTH(Tabla1[[#This Row],[Fecha]])</f>
        <v>3</v>
      </c>
    </row>
    <row r="2588" spans="1:17" x14ac:dyDescent="0.25">
      <c r="A2588" t="s">
        <v>2479</v>
      </c>
      <c r="B2588" t="s">
        <v>17</v>
      </c>
      <c r="C2588" t="s">
        <v>18</v>
      </c>
      <c r="D2588" t="s">
        <v>19</v>
      </c>
      <c r="E2588" t="s">
        <v>20</v>
      </c>
      <c r="F2588" t="s">
        <v>43</v>
      </c>
      <c r="G2588" s="2">
        <v>73.47</v>
      </c>
      <c r="H2588" s="4">
        <v>4</v>
      </c>
      <c r="I2588" s="2">
        <v>14.694000000000001</v>
      </c>
      <c r="J2588" s="2">
        <v>308.57400000000001</v>
      </c>
      <c r="K2588" s="12">
        <v>43519</v>
      </c>
      <c r="L2588" s="5">
        <v>0.77083333333333337</v>
      </c>
      <c r="M2588" t="s">
        <v>28</v>
      </c>
      <c r="N2588" s="2">
        <v>293.88</v>
      </c>
      <c r="O2588" s="2">
        <v>14.694000000000001</v>
      </c>
      <c r="P2588" s="3">
        <v>6</v>
      </c>
      <c r="Q2588" s="4">
        <f>MONTH(Tabla1[[#This Row],[Fecha]])</f>
        <v>2</v>
      </c>
    </row>
    <row r="2589" spans="1:17" x14ac:dyDescent="0.25">
      <c r="A2589" t="s">
        <v>2480</v>
      </c>
      <c r="B2589" t="s">
        <v>17</v>
      </c>
      <c r="C2589" t="s">
        <v>18</v>
      </c>
      <c r="D2589" t="s">
        <v>19</v>
      </c>
      <c r="E2589" t="s">
        <v>20</v>
      </c>
      <c r="F2589" t="s">
        <v>21</v>
      </c>
      <c r="G2589" s="2">
        <v>74.69</v>
      </c>
      <c r="H2589" s="4">
        <v>7</v>
      </c>
      <c r="I2589" s="2">
        <v>26.141499999999997</v>
      </c>
      <c r="J2589" s="2">
        <v>548.97149999999999</v>
      </c>
      <c r="K2589" s="12">
        <v>43470</v>
      </c>
      <c r="L2589" s="5">
        <v>0.54722222222222217</v>
      </c>
      <c r="M2589" t="s">
        <v>22</v>
      </c>
      <c r="N2589" s="2">
        <v>522.83000000000004</v>
      </c>
      <c r="O2589" s="2">
        <v>26.141500000000001</v>
      </c>
      <c r="P2589" s="3">
        <v>9.1</v>
      </c>
      <c r="Q2589" s="4">
        <f>MONTH(Tabla1[[#This Row],[Fecha]])</f>
        <v>1</v>
      </c>
    </row>
    <row r="2590" spans="1:17" x14ac:dyDescent="0.25">
      <c r="A2590" t="s">
        <v>2481</v>
      </c>
      <c r="B2590" t="s">
        <v>17</v>
      </c>
      <c r="C2590" t="s">
        <v>18</v>
      </c>
      <c r="D2590" t="s">
        <v>26</v>
      </c>
      <c r="E2590" t="s">
        <v>20</v>
      </c>
      <c r="F2590" t="s">
        <v>31</v>
      </c>
      <c r="G2590" s="2">
        <v>12.03</v>
      </c>
      <c r="H2590" s="4">
        <v>2</v>
      </c>
      <c r="I2590" s="2">
        <v>1.2030000000000001</v>
      </c>
      <c r="J2590" s="2">
        <v>25.263000000000002</v>
      </c>
      <c r="K2590" s="12">
        <v>43492</v>
      </c>
      <c r="L2590" s="5">
        <v>0.66041666666666665</v>
      </c>
      <c r="M2590" t="s">
        <v>28</v>
      </c>
      <c r="N2590" s="2">
        <v>24.06</v>
      </c>
      <c r="O2590" s="2">
        <v>1.2030000000000001</v>
      </c>
      <c r="P2590" s="3">
        <v>5.0999999999999996</v>
      </c>
      <c r="Q2590" s="4">
        <f>MONTH(Tabla1[[#This Row],[Fecha]])</f>
        <v>1</v>
      </c>
    </row>
    <row r="2591" spans="1:17" x14ac:dyDescent="0.25">
      <c r="A2591" t="s">
        <v>2183</v>
      </c>
      <c r="B2591" t="s">
        <v>24</v>
      </c>
      <c r="C2591" t="s">
        <v>25</v>
      </c>
      <c r="D2591" t="s">
        <v>19</v>
      </c>
      <c r="E2591" t="s">
        <v>20</v>
      </c>
      <c r="F2591" t="s">
        <v>45</v>
      </c>
      <c r="G2591" s="2">
        <v>83.35</v>
      </c>
      <c r="H2591" s="4">
        <v>2</v>
      </c>
      <c r="I2591" s="2">
        <v>8.3349999999999991</v>
      </c>
      <c r="J2591" s="2">
        <v>175.035</v>
      </c>
      <c r="K2591" s="12">
        <v>43498</v>
      </c>
      <c r="L2591" s="5">
        <v>0.58680555555555558</v>
      </c>
      <c r="M2591" t="s">
        <v>32</v>
      </c>
      <c r="N2591" s="2">
        <v>166.7</v>
      </c>
      <c r="O2591" s="2">
        <v>8.3350000000000009</v>
      </c>
      <c r="P2591" s="3">
        <v>9.5</v>
      </c>
      <c r="Q2591" s="4">
        <f>MONTH(Tabla1[[#This Row],[Fecha]])</f>
        <v>2</v>
      </c>
    </row>
    <row r="2592" spans="1:17" x14ac:dyDescent="0.25">
      <c r="A2592" t="s">
        <v>2482</v>
      </c>
      <c r="B2592" t="s">
        <v>17</v>
      </c>
      <c r="C2592" t="s">
        <v>18</v>
      </c>
      <c r="D2592" t="s">
        <v>19</v>
      </c>
      <c r="E2592" t="s">
        <v>30</v>
      </c>
      <c r="F2592" t="s">
        <v>27</v>
      </c>
      <c r="G2592" s="2">
        <v>93.78</v>
      </c>
      <c r="H2592" s="4">
        <v>3</v>
      </c>
      <c r="I2592" s="2">
        <v>14.067000000000002</v>
      </c>
      <c r="J2592" s="2">
        <v>295.40699999999998</v>
      </c>
      <c r="K2592" s="12">
        <v>43495</v>
      </c>
      <c r="L2592" s="5">
        <v>0.48055555555555557</v>
      </c>
      <c r="M2592" t="s">
        <v>32</v>
      </c>
      <c r="N2592" s="2">
        <v>281.33999999999997</v>
      </c>
      <c r="O2592" s="2">
        <v>14.067</v>
      </c>
      <c r="P2592" s="3">
        <v>5.9</v>
      </c>
      <c r="Q2592" s="4">
        <f>MONTH(Tabla1[[#This Row],[Fecha]])</f>
        <v>1</v>
      </c>
    </row>
    <row r="2593" spans="1:17" x14ac:dyDescent="0.25">
      <c r="A2593" t="s">
        <v>2483</v>
      </c>
      <c r="B2593" t="s">
        <v>41</v>
      </c>
      <c r="C2593" t="s">
        <v>42</v>
      </c>
      <c r="D2593" t="s">
        <v>26</v>
      </c>
      <c r="E2593" t="s">
        <v>20</v>
      </c>
      <c r="F2593" t="s">
        <v>45</v>
      </c>
      <c r="G2593" s="2">
        <v>36.51</v>
      </c>
      <c r="H2593" s="4">
        <v>9</v>
      </c>
      <c r="I2593" s="2">
        <v>16.429500000000001</v>
      </c>
      <c r="J2593" s="2">
        <v>345.01949999999999</v>
      </c>
      <c r="K2593" s="12">
        <v>43512</v>
      </c>
      <c r="L2593" s="5">
        <v>0.45277777777777778</v>
      </c>
      <c r="M2593" t="s">
        <v>28</v>
      </c>
      <c r="N2593" s="2">
        <v>328.59</v>
      </c>
      <c r="O2593" s="2">
        <v>16.429500000000001</v>
      </c>
      <c r="P2593" s="3">
        <v>4.2</v>
      </c>
      <c r="Q2593" s="4">
        <f>MONTH(Tabla1[[#This Row],[Fecha]])</f>
        <v>2</v>
      </c>
    </row>
    <row r="2594" spans="1:17" x14ac:dyDescent="0.25">
      <c r="A2594" t="s">
        <v>1364</v>
      </c>
      <c r="B2594" t="s">
        <v>41</v>
      </c>
      <c r="C2594" t="s">
        <v>42</v>
      </c>
      <c r="D2594" t="s">
        <v>26</v>
      </c>
      <c r="E2594" t="s">
        <v>20</v>
      </c>
      <c r="F2594" t="s">
        <v>35</v>
      </c>
      <c r="G2594" s="2">
        <v>57.95</v>
      </c>
      <c r="H2594" s="4">
        <v>6</v>
      </c>
      <c r="I2594" s="2">
        <v>17.385000000000002</v>
      </c>
      <c r="J2594" s="2">
        <v>365.08499999999998</v>
      </c>
      <c r="K2594" s="12">
        <v>43520</v>
      </c>
      <c r="L2594" s="5">
        <v>0.54305555555555551</v>
      </c>
      <c r="M2594" t="s">
        <v>28</v>
      </c>
      <c r="N2594" s="2">
        <v>347.7</v>
      </c>
      <c r="O2594" s="2">
        <v>17.385000000000002</v>
      </c>
      <c r="P2594" s="3">
        <v>5.2</v>
      </c>
      <c r="Q2594" s="4">
        <f>MONTH(Tabla1[[#This Row],[Fecha]])</f>
        <v>2</v>
      </c>
    </row>
    <row r="2595" spans="1:17" x14ac:dyDescent="0.25">
      <c r="A2595" t="s">
        <v>2265</v>
      </c>
      <c r="B2595" t="s">
        <v>24</v>
      </c>
      <c r="C2595" t="s">
        <v>25</v>
      </c>
      <c r="D2595" t="s">
        <v>19</v>
      </c>
      <c r="E2595" t="s">
        <v>20</v>
      </c>
      <c r="F2595" t="s">
        <v>35</v>
      </c>
      <c r="G2595" s="2">
        <v>64.97</v>
      </c>
      <c r="H2595" s="4">
        <v>5</v>
      </c>
      <c r="I2595" s="2">
        <v>16.242500000000003</v>
      </c>
      <c r="J2595" s="2">
        <v>341.09249999999997</v>
      </c>
      <c r="K2595" s="12">
        <v>43504</v>
      </c>
      <c r="L2595" s="5">
        <v>0.53611111111111109</v>
      </c>
      <c r="M2595" t="s">
        <v>32</v>
      </c>
      <c r="N2595" s="2">
        <v>324.85000000000002</v>
      </c>
      <c r="O2595" s="2">
        <v>16.2425</v>
      </c>
      <c r="P2595" s="3">
        <v>6.5</v>
      </c>
      <c r="Q2595" s="4">
        <f>MONTH(Tabla1[[#This Row],[Fecha]])</f>
        <v>2</v>
      </c>
    </row>
    <row r="2596" spans="1:17" x14ac:dyDescent="0.25">
      <c r="A2596" t="s">
        <v>2484</v>
      </c>
      <c r="B2596" t="s">
        <v>41</v>
      </c>
      <c r="C2596" t="s">
        <v>42</v>
      </c>
      <c r="D2596" t="s">
        <v>19</v>
      </c>
      <c r="E2596" t="s">
        <v>20</v>
      </c>
      <c r="F2596" t="s">
        <v>35</v>
      </c>
      <c r="G2596" s="2">
        <v>48.5</v>
      </c>
      <c r="H2596" s="4">
        <v>3</v>
      </c>
      <c r="I2596" s="2">
        <v>7.2750000000000004</v>
      </c>
      <c r="J2596" s="2">
        <v>152.77500000000001</v>
      </c>
      <c r="K2596" s="12">
        <v>43473</v>
      </c>
      <c r="L2596" s="5">
        <v>0.53472222222222221</v>
      </c>
      <c r="M2596" t="s">
        <v>28</v>
      </c>
      <c r="N2596" s="2">
        <v>145.5</v>
      </c>
      <c r="O2596" s="2">
        <v>7.2750000000000004</v>
      </c>
      <c r="P2596" s="3">
        <v>6.7</v>
      </c>
      <c r="Q2596" s="4">
        <f>MONTH(Tabla1[[#This Row],[Fecha]])</f>
        <v>1</v>
      </c>
    </row>
    <row r="2597" spans="1:17" x14ac:dyDescent="0.25">
      <c r="A2597" t="s">
        <v>2485</v>
      </c>
      <c r="B2597" t="s">
        <v>41</v>
      </c>
      <c r="C2597" t="s">
        <v>42</v>
      </c>
      <c r="D2597" t="s">
        <v>19</v>
      </c>
      <c r="E2597" t="s">
        <v>20</v>
      </c>
      <c r="F2597" t="s">
        <v>43</v>
      </c>
      <c r="G2597" s="2">
        <v>54.36</v>
      </c>
      <c r="H2597" s="4">
        <v>10</v>
      </c>
      <c r="I2597" s="2">
        <v>27.180000000000003</v>
      </c>
      <c r="J2597" s="2">
        <v>570.78</v>
      </c>
      <c r="K2597" s="12">
        <v>43503</v>
      </c>
      <c r="L2597" s="5">
        <v>0.4777777777777778</v>
      </c>
      <c r="M2597" t="s">
        <v>32</v>
      </c>
      <c r="N2597" s="2">
        <v>543.6</v>
      </c>
      <c r="O2597" s="2">
        <v>27.18</v>
      </c>
      <c r="P2597" s="3">
        <v>6.1</v>
      </c>
      <c r="Q2597" s="4">
        <f>MONTH(Tabla1[[#This Row],[Fecha]])</f>
        <v>2</v>
      </c>
    </row>
    <row r="2598" spans="1:17" x14ac:dyDescent="0.25">
      <c r="A2598" t="s">
        <v>2486</v>
      </c>
      <c r="B2598" t="s">
        <v>24</v>
      </c>
      <c r="C2598" t="s">
        <v>25</v>
      </c>
      <c r="D2598" t="s">
        <v>26</v>
      </c>
      <c r="E2598" t="s">
        <v>20</v>
      </c>
      <c r="F2598" t="s">
        <v>27</v>
      </c>
      <c r="G2598" s="2">
        <v>46.2</v>
      </c>
      <c r="H2598" s="4">
        <v>1</v>
      </c>
      <c r="I2598" s="2">
        <v>2.31</v>
      </c>
      <c r="J2598" s="2">
        <v>48.51</v>
      </c>
      <c r="K2598" s="12">
        <v>43543</v>
      </c>
      <c r="L2598" s="5">
        <v>0.51111111111111118</v>
      </c>
      <c r="M2598" t="s">
        <v>28</v>
      </c>
      <c r="N2598" s="2">
        <v>46.2</v>
      </c>
      <c r="O2598" s="2">
        <v>2.31</v>
      </c>
      <c r="P2598" s="3">
        <v>6.3</v>
      </c>
      <c r="Q2598" s="4">
        <f>MONTH(Tabla1[[#This Row],[Fecha]])</f>
        <v>3</v>
      </c>
    </row>
    <row r="2599" spans="1:17" x14ac:dyDescent="0.25">
      <c r="A2599" t="s">
        <v>2473</v>
      </c>
      <c r="B2599" t="s">
        <v>24</v>
      </c>
      <c r="C2599" t="s">
        <v>25</v>
      </c>
      <c r="D2599" t="s">
        <v>19</v>
      </c>
      <c r="E2599" t="s">
        <v>30</v>
      </c>
      <c r="F2599" t="s">
        <v>21</v>
      </c>
      <c r="G2599" s="2">
        <v>44.07</v>
      </c>
      <c r="H2599" s="4">
        <v>4</v>
      </c>
      <c r="I2599" s="2">
        <v>8.8140000000000001</v>
      </c>
      <c r="J2599" s="2">
        <v>185.09399999999999</v>
      </c>
      <c r="K2599" s="12">
        <v>43514</v>
      </c>
      <c r="L2599" s="5">
        <v>0.68611111111111101</v>
      </c>
      <c r="M2599" t="s">
        <v>22</v>
      </c>
      <c r="N2599" s="2">
        <v>176.28</v>
      </c>
      <c r="O2599" s="2">
        <v>8.8140000000000001</v>
      </c>
      <c r="P2599" s="3">
        <v>8.4</v>
      </c>
      <c r="Q2599" s="4">
        <f>MONTH(Tabla1[[#This Row],[Fecha]])</f>
        <v>2</v>
      </c>
    </row>
    <row r="2600" spans="1:17" x14ac:dyDescent="0.25">
      <c r="A2600" t="s">
        <v>2487</v>
      </c>
      <c r="B2600" t="s">
        <v>17</v>
      </c>
      <c r="C2600" t="s">
        <v>18</v>
      </c>
      <c r="D2600" t="s">
        <v>26</v>
      </c>
      <c r="E2600" t="s">
        <v>20</v>
      </c>
      <c r="F2600" t="s">
        <v>21</v>
      </c>
      <c r="G2600" s="2">
        <v>15.8</v>
      </c>
      <c r="H2600" s="4">
        <v>3</v>
      </c>
      <c r="I2600" s="2">
        <v>2.3700000000000006</v>
      </c>
      <c r="J2600" s="2">
        <v>49.77</v>
      </c>
      <c r="K2600" s="12">
        <v>43549</v>
      </c>
      <c r="L2600" s="5">
        <v>0.75138888888888899</v>
      </c>
      <c r="M2600" t="s">
        <v>28</v>
      </c>
      <c r="N2600" s="2">
        <v>47.4</v>
      </c>
      <c r="O2600" s="2">
        <v>2.37</v>
      </c>
      <c r="P2600" s="3">
        <v>9.5</v>
      </c>
      <c r="Q2600" s="4">
        <f>MONTH(Tabla1[[#This Row],[Fecha]])</f>
        <v>3</v>
      </c>
    </row>
    <row r="2601" spans="1:17" x14ac:dyDescent="0.25">
      <c r="A2601" t="s">
        <v>2488</v>
      </c>
      <c r="B2601" t="s">
        <v>17</v>
      </c>
      <c r="C2601" t="s">
        <v>18</v>
      </c>
      <c r="D2601" t="s">
        <v>19</v>
      </c>
      <c r="E2601" t="s">
        <v>30</v>
      </c>
      <c r="F2601" t="s">
        <v>31</v>
      </c>
      <c r="G2601" s="2">
        <v>58.9</v>
      </c>
      <c r="H2601" s="4">
        <v>8</v>
      </c>
      <c r="I2601" s="2">
        <v>23.560000000000002</v>
      </c>
      <c r="J2601" s="2">
        <v>494.76</v>
      </c>
      <c r="K2601" s="12">
        <v>43471</v>
      </c>
      <c r="L2601" s="5">
        <v>0.47430555555555554</v>
      </c>
      <c r="M2601" t="s">
        <v>28</v>
      </c>
      <c r="N2601" s="2">
        <v>471.2</v>
      </c>
      <c r="O2601" s="2">
        <v>23.56</v>
      </c>
      <c r="P2601" s="3">
        <v>8.9</v>
      </c>
      <c r="Q2601" s="4">
        <f>MONTH(Tabla1[[#This Row],[Fecha]])</f>
        <v>1</v>
      </c>
    </row>
    <row r="2602" spans="1:17" x14ac:dyDescent="0.25">
      <c r="A2602" t="s">
        <v>2489</v>
      </c>
      <c r="B2602" t="s">
        <v>24</v>
      </c>
      <c r="C2602" t="s">
        <v>25</v>
      </c>
      <c r="D2602" t="s">
        <v>26</v>
      </c>
      <c r="E2602" t="s">
        <v>30</v>
      </c>
      <c r="F2602" t="s">
        <v>43</v>
      </c>
      <c r="G2602" s="2">
        <v>46.77</v>
      </c>
      <c r="H2602" s="4">
        <v>6</v>
      </c>
      <c r="I2602" s="2">
        <v>14.031000000000001</v>
      </c>
      <c r="J2602" s="2">
        <v>294.65100000000001</v>
      </c>
      <c r="K2602" s="12">
        <v>43535</v>
      </c>
      <c r="L2602" s="5">
        <v>0.56736111111111109</v>
      </c>
      <c r="M2602" t="s">
        <v>28</v>
      </c>
      <c r="N2602" s="2">
        <v>280.62</v>
      </c>
      <c r="O2602" s="2">
        <v>14.031000000000001</v>
      </c>
      <c r="P2602" s="3">
        <v>6</v>
      </c>
      <c r="Q2602" s="4">
        <f>MONTH(Tabla1[[#This Row],[Fecha]])</f>
        <v>3</v>
      </c>
    </row>
    <row r="2603" spans="1:17" x14ac:dyDescent="0.25">
      <c r="A2603" t="s">
        <v>2490</v>
      </c>
      <c r="B2603" t="s">
        <v>24</v>
      </c>
      <c r="C2603" t="s">
        <v>25</v>
      </c>
      <c r="D2603" t="s">
        <v>26</v>
      </c>
      <c r="E2603" t="s">
        <v>30</v>
      </c>
      <c r="F2603" t="s">
        <v>31</v>
      </c>
      <c r="G2603" s="2">
        <v>55.61</v>
      </c>
      <c r="H2603" s="4">
        <v>7</v>
      </c>
      <c r="I2603" s="2">
        <v>19.4635</v>
      </c>
      <c r="J2603" s="2">
        <v>408.73349999999999</v>
      </c>
      <c r="K2603" s="12">
        <v>43547</v>
      </c>
      <c r="L2603" s="5">
        <v>0.52847222222222223</v>
      </c>
      <c r="M2603" t="s">
        <v>28</v>
      </c>
      <c r="N2603" s="2">
        <v>389.27</v>
      </c>
      <c r="O2603" s="2">
        <v>19.4635</v>
      </c>
      <c r="P2603" s="3">
        <v>8.5</v>
      </c>
      <c r="Q2603" s="4">
        <f>MONTH(Tabla1[[#This Row],[Fecha]])</f>
        <v>3</v>
      </c>
    </row>
    <row r="2604" spans="1:17" x14ac:dyDescent="0.25">
      <c r="A2604" t="s">
        <v>2491</v>
      </c>
      <c r="B2604" t="s">
        <v>17</v>
      </c>
      <c r="C2604" t="s">
        <v>18</v>
      </c>
      <c r="D2604" t="s">
        <v>19</v>
      </c>
      <c r="E2604" t="s">
        <v>20</v>
      </c>
      <c r="F2604" t="s">
        <v>35</v>
      </c>
      <c r="G2604" s="2">
        <v>91.41</v>
      </c>
      <c r="H2604" s="4">
        <v>5</v>
      </c>
      <c r="I2604" s="2">
        <v>22.852499999999999</v>
      </c>
      <c r="J2604" s="2">
        <v>479.90249999999997</v>
      </c>
      <c r="K2604" s="12">
        <v>43521</v>
      </c>
      <c r="L2604" s="5">
        <v>0.66875000000000007</v>
      </c>
      <c r="M2604" t="s">
        <v>22</v>
      </c>
      <c r="N2604" s="2">
        <v>457.05</v>
      </c>
      <c r="O2604" s="2">
        <v>22.852499999999999</v>
      </c>
      <c r="P2604" s="3">
        <v>7.1</v>
      </c>
      <c r="Q2604" s="4">
        <f>MONTH(Tabla1[[#This Row],[Fecha]])</f>
        <v>2</v>
      </c>
    </row>
    <row r="2605" spans="1:17" x14ac:dyDescent="0.25">
      <c r="A2605" t="s">
        <v>2492</v>
      </c>
      <c r="B2605" t="s">
        <v>41</v>
      </c>
      <c r="C2605" t="s">
        <v>42</v>
      </c>
      <c r="D2605" t="s">
        <v>26</v>
      </c>
      <c r="E2605" t="s">
        <v>20</v>
      </c>
      <c r="F2605" t="s">
        <v>27</v>
      </c>
      <c r="G2605" s="2">
        <v>25.45</v>
      </c>
      <c r="H2605" s="4">
        <v>1</v>
      </c>
      <c r="I2605" s="2">
        <v>1.2725</v>
      </c>
      <c r="J2605" s="2">
        <v>26.7225</v>
      </c>
      <c r="K2605" s="12">
        <v>43534</v>
      </c>
      <c r="L2605" s="5">
        <v>0.75694444444444453</v>
      </c>
      <c r="M2605" t="s">
        <v>32</v>
      </c>
      <c r="N2605" s="2">
        <v>25.45</v>
      </c>
      <c r="O2605" s="2">
        <v>1.2725</v>
      </c>
      <c r="P2605" s="3">
        <v>5.0999999999999996</v>
      </c>
      <c r="Q2605" s="4">
        <f>MONTH(Tabla1[[#This Row],[Fecha]])</f>
        <v>3</v>
      </c>
    </row>
    <row r="2606" spans="1:17" x14ac:dyDescent="0.25">
      <c r="A2606" t="s">
        <v>2493</v>
      </c>
      <c r="B2606" t="s">
        <v>17</v>
      </c>
      <c r="C2606" t="s">
        <v>18</v>
      </c>
      <c r="D2606" t="s">
        <v>19</v>
      </c>
      <c r="E2606" t="s">
        <v>20</v>
      </c>
      <c r="F2606" t="s">
        <v>45</v>
      </c>
      <c r="G2606" s="2">
        <v>48.96</v>
      </c>
      <c r="H2606" s="4">
        <v>9</v>
      </c>
      <c r="I2606" s="2">
        <v>22.032</v>
      </c>
      <c r="J2606" s="2">
        <v>462.67200000000003</v>
      </c>
      <c r="K2606" s="12">
        <v>43528</v>
      </c>
      <c r="L2606" s="5">
        <v>0.4770833333333333</v>
      </c>
      <c r="M2606" t="s">
        <v>28</v>
      </c>
      <c r="N2606" s="2">
        <v>440.64</v>
      </c>
      <c r="O2606" s="2">
        <v>22.032</v>
      </c>
      <c r="P2606" s="3">
        <v>8</v>
      </c>
      <c r="Q2606" s="4">
        <f>MONTH(Tabla1[[#This Row],[Fecha]])</f>
        <v>3</v>
      </c>
    </row>
    <row r="2607" spans="1:17" x14ac:dyDescent="0.25">
      <c r="A2607" t="s">
        <v>2494</v>
      </c>
      <c r="B2607" t="s">
        <v>41</v>
      </c>
      <c r="C2607" t="s">
        <v>42</v>
      </c>
      <c r="D2607" t="s">
        <v>19</v>
      </c>
      <c r="E2607" t="s">
        <v>30</v>
      </c>
      <c r="F2607" t="s">
        <v>27</v>
      </c>
      <c r="G2607" s="2">
        <v>72.17</v>
      </c>
      <c r="H2607" s="4">
        <v>1</v>
      </c>
      <c r="I2607" s="2">
        <v>3.6085000000000003</v>
      </c>
      <c r="J2607" s="2">
        <v>75.778499999999994</v>
      </c>
      <c r="K2607" s="12">
        <v>43469</v>
      </c>
      <c r="L2607" s="5">
        <v>0.81944444444444453</v>
      </c>
      <c r="M2607" t="s">
        <v>28</v>
      </c>
      <c r="N2607" s="2">
        <v>72.17</v>
      </c>
      <c r="O2607" s="2">
        <v>3.6084999999999998</v>
      </c>
      <c r="P2607" s="3">
        <v>6.1</v>
      </c>
      <c r="Q2607" s="4">
        <f>MONTH(Tabla1[[#This Row],[Fecha]])</f>
        <v>1</v>
      </c>
    </row>
    <row r="2608" spans="1:17" x14ac:dyDescent="0.25">
      <c r="A2608" t="s">
        <v>2495</v>
      </c>
      <c r="B2608" t="s">
        <v>17</v>
      </c>
      <c r="C2608" t="s">
        <v>18</v>
      </c>
      <c r="D2608" t="s">
        <v>26</v>
      </c>
      <c r="E2608" t="s">
        <v>20</v>
      </c>
      <c r="F2608" t="s">
        <v>45</v>
      </c>
      <c r="G2608" s="2">
        <v>61.77</v>
      </c>
      <c r="H2608" s="4">
        <v>5</v>
      </c>
      <c r="I2608" s="2">
        <v>15.442500000000003</v>
      </c>
      <c r="J2608" s="2">
        <v>324.29250000000002</v>
      </c>
      <c r="K2608" s="12">
        <v>43532</v>
      </c>
      <c r="L2608" s="5">
        <v>0.55625000000000002</v>
      </c>
      <c r="M2608" t="s">
        <v>28</v>
      </c>
      <c r="N2608" s="2">
        <v>308.85000000000002</v>
      </c>
      <c r="O2608" s="2">
        <v>15.442500000000001</v>
      </c>
      <c r="P2608" s="3">
        <v>6.7</v>
      </c>
      <c r="Q2608" s="4">
        <f>MONTH(Tabla1[[#This Row],[Fecha]])</f>
        <v>3</v>
      </c>
    </row>
    <row r="2609" spans="1:17" x14ac:dyDescent="0.25">
      <c r="A2609" t="s">
        <v>2209</v>
      </c>
      <c r="B2609" t="s">
        <v>24</v>
      </c>
      <c r="C2609" t="s">
        <v>25</v>
      </c>
      <c r="D2609" t="s">
        <v>26</v>
      </c>
      <c r="E2609" t="s">
        <v>20</v>
      </c>
      <c r="F2609" t="s">
        <v>35</v>
      </c>
      <c r="G2609" s="2">
        <v>95.44</v>
      </c>
      <c r="H2609" s="4">
        <v>10</v>
      </c>
      <c r="I2609" s="2">
        <v>47.72</v>
      </c>
      <c r="J2609" s="2">
        <v>1002.12</v>
      </c>
      <c r="K2609" s="12">
        <v>43474</v>
      </c>
      <c r="L2609" s="5">
        <v>0.57291666666666663</v>
      </c>
      <c r="M2609" t="s">
        <v>28</v>
      </c>
      <c r="N2609" s="2">
        <v>954.4</v>
      </c>
      <c r="O2609" s="2">
        <v>47.72</v>
      </c>
      <c r="P2609" s="3">
        <v>5.2</v>
      </c>
      <c r="Q2609" s="4">
        <f>MONTH(Tabla1[[#This Row],[Fecha]])</f>
        <v>1</v>
      </c>
    </row>
    <row r="2610" spans="1:17" x14ac:dyDescent="0.25">
      <c r="A2610" t="s">
        <v>2496</v>
      </c>
      <c r="B2610" t="s">
        <v>41</v>
      </c>
      <c r="C2610" t="s">
        <v>42</v>
      </c>
      <c r="D2610" t="s">
        <v>19</v>
      </c>
      <c r="E2610" t="s">
        <v>30</v>
      </c>
      <c r="F2610" t="s">
        <v>45</v>
      </c>
      <c r="G2610" s="2">
        <v>49.92</v>
      </c>
      <c r="H2610" s="4">
        <v>2</v>
      </c>
      <c r="I2610" s="2">
        <v>4.9920000000000009</v>
      </c>
      <c r="J2610" s="2">
        <v>104.83199999999999</v>
      </c>
      <c r="K2610" s="12">
        <v>43530</v>
      </c>
      <c r="L2610" s="5">
        <v>0.49652777777777773</v>
      </c>
      <c r="M2610" t="s">
        <v>32</v>
      </c>
      <c r="N2610" s="2">
        <v>99.84</v>
      </c>
      <c r="O2610" s="2">
        <v>4.992</v>
      </c>
      <c r="P2610" s="3">
        <v>7</v>
      </c>
      <c r="Q2610" s="4">
        <f>MONTH(Tabla1[[#This Row],[Fecha]])</f>
        <v>3</v>
      </c>
    </row>
    <row r="2611" spans="1:17" x14ac:dyDescent="0.25">
      <c r="A2611" t="s">
        <v>2497</v>
      </c>
      <c r="B2611" t="s">
        <v>17</v>
      </c>
      <c r="C2611" t="s">
        <v>18</v>
      </c>
      <c r="D2611" t="s">
        <v>19</v>
      </c>
      <c r="E2611" t="s">
        <v>30</v>
      </c>
      <c r="F2611" t="s">
        <v>35</v>
      </c>
      <c r="G2611" s="2">
        <v>69.52</v>
      </c>
      <c r="H2611" s="4">
        <v>7</v>
      </c>
      <c r="I2611" s="2">
        <v>24.332000000000001</v>
      </c>
      <c r="J2611" s="2">
        <v>510.97199999999998</v>
      </c>
      <c r="K2611" s="12">
        <v>43497</v>
      </c>
      <c r="L2611" s="5">
        <v>0.63194444444444442</v>
      </c>
      <c r="M2611" t="s">
        <v>32</v>
      </c>
      <c r="N2611" s="2">
        <v>486.64</v>
      </c>
      <c r="O2611" s="2">
        <v>24.332000000000001</v>
      </c>
      <c r="P2611" s="3">
        <v>8.5</v>
      </c>
      <c r="Q2611" s="4">
        <f>MONTH(Tabla1[[#This Row],[Fecha]])</f>
        <v>2</v>
      </c>
    </row>
    <row r="2612" spans="1:17" x14ac:dyDescent="0.25">
      <c r="A2612" t="s">
        <v>2498</v>
      </c>
      <c r="B2612" t="s">
        <v>24</v>
      </c>
      <c r="C2612" t="s">
        <v>25</v>
      </c>
      <c r="D2612" t="s">
        <v>26</v>
      </c>
      <c r="E2612" t="s">
        <v>30</v>
      </c>
      <c r="F2612" t="s">
        <v>21</v>
      </c>
      <c r="G2612" s="2">
        <v>58.95</v>
      </c>
      <c r="H2612" s="4">
        <v>10</v>
      </c>
      <c r="I2612" s="2">
        <v>29.475000000000001</v>
      </c>
      <c r="J2612" s="2">
        <v>618.97500000000002</v>
      </c>
      <c r="K2612" s="12">
        <v>43503</v>
      </c>
      <c r="L2612" s="5">
        <v>0.6020833333333333</v>
      </c>
      <c r="M2612" t="s">
        <v>22</v>
      </c>
      <c r="N2612" s="2">
        <v>589.5</v>
      </c>
      <c r="O2612" s="2">
        <v>29.475000000000001</v>
      </c>
      <c r="P2612" s="3">
        <v>8.1</v>
      </c>
      <c r="Q2612" s="4">
        <f>MONTH(Tabla1[[#This Row],[Fecha]])</f>
        <v>2</v>
      </c>
    </row>
    <row r="2613" spans="1:17" x14ac:dyDescent="0.25">
      <c r="A2613" t="s">
        <v>2499</v>
      </c>
      <c r="B2613" t="s">
        <v>41</v>
      </c>
      <c r="C2613" t="s">
        <v>42</v>
      </c>
      <c r="D2613" t="s">
        <v>26</v>
      </c>
      <c r="E2613" t="s">
        <v>30</v>
      </c>
      <c r="F2613" t="s">
        <v>27</v>
      </c>
      <c r="G2613" s="2">
        <v>72.13</v>
      </c>
      <c r="H2613" s="4">
        <v>10</v>
      </c>
      <c r="I2613" s="2">
        <v>36.064999999999998</v>
      </c>
      <c r="J2613" s="2">
        <v>757.36500000000001</v>
      </c>
      <c r="K2613" s="12">
        <v>43496</v>
      </c>
      <c r="L2613" s="5">
        <v>0.6333333333333333</v>
      </c>
      <c r="M2613" t="s">
        <v>32</v>
      </c>
      <c r="N2613" s="2">
        <v>721.3</v>
      </c>
      <c r="O2613" s="2">
        <v>36.064999999999998</v>
      </c>
      <c r="P2613" s="3">
        <v>4.2</v>
      </c>
      <c r="Q2613" s="4">
        <f>MONTH(Tabla1[[#This Row],[Fecha]])</f>
        <v>1</v>
      </c>
    </row>
    <row r="2614" spans="1:17" x14ac:dyDescent="0.25">
      <c r="A2614" t="s">
        <v>2500</v>
      </c>
      <c r="B2614" t="s">
        <v>24</v>
      </c>
      <c r="C2614" t="s">
        <v>25</v>
      </c>
      <c r="D2614" t="s">
        <v>26</v>
      </c>
      <c r="E2614" t="s">
        <v>20</v>
      </c>
      <c r="F2614" t="s">
        <v>27</v>
      </c>
      <c r="G2614" s="2">
        <v>51.32</v>
      </c>
      <c r="H2614" s="4">
        <v>9</v>
      </c>
      <c r="I2614" s="2">
        <v>23.094000000000001</v>
      </c>
      <c r="J2614" s="2">
        <v>484.97399999999999</v>
      </c>
      <c r="K2614" s="12">
        <v>43538</v>
      </c>
      <c r="L2614" s="5">
        <v>0.81458333333333333</v>
      </c>
      <c r="M2614" t="s">
        <v>28</v>
      </c>
      <c r="N2614" s="2">
        <v>461.88</v>
      </c>
      <c r="O2614" s="2">
        <v>23.094000000000001</v>
      </c>
      <c r="P2614" s="3">
        <v>5.6</v>
      </c>
      <c r="Q2614" s="4">
        <f>MONTH(Tabla1[[#This Row],[Fecha]])</f>
        <v>3</v>
      </c>
    </row>
    <row r="2615" spans="1:17" x14ac:dyDescent="0.25">
      <c r="A2615" t="s">
        <v>2501</v>
      </c>
      <c r="B2615" t="s">
        <v>41</v>
      </c>
      <c r="C2615" t="s">
        <v>42</v>
      </c>
      <c r="D2615" t="s">
        <v>19</v>
      </c>
      <c r="E2615" t="s">
        <v>30</v>
      </c>
      <c r="F2615" t="s">
        <v>45</v>
      </c>
      <c r="G2615" s="2">
        <v>73.819999999999993</v>
      </c>
      <c r="H2615" s="4">
        <v>4</v>
      </c>
      <c r="I2615" s="2">
        <v>14.763999999999999</v>
      </c>
      <c r="J2615" s="2">
        <v>310.04399999999998</v>
      </c>
      <c r="K2615" s="12">
        <v>43517</v>
      </c>
      <c r="L2615" s="5">
        <v>0.7715277777777777</v>
      </c>
      <c r="M2615" t="s">
        <v>28</v>
      </c>
      <c r="N2615" s="2">
        <v>295.27999999999997</v>
      </c>
      <c r="O2615" s="2">
        <v>14.763999999999999</v>
      </c>
      <c r="P2615" s="3">
        <v>6.7</v>
      </c>
      <c r="Q2615" s="4">
        <f>MONTH(Tabla1[[#This Row],[Fecha]])</f>
        <v>2</v>
      </c>
    </row>
    <row r="2616" spans="1:17" x14ac:dyDescent="0.25">
      <c r="A2616" t="s">
        <v>2502</v>
      </c>
      <c r="B2616" t="s">
        <v>24</v>
      </c>
      <c r="C2616" t="s">
        <v>25</v>
      </c>
      <c r="D2616" t="s">
        <v>26</v>
      </c>
      <c r="E2616" t="s">
        <v>20</v>
      </c>
      <c r="F2616" t="s">
        <v>35</v>
      </c>
      <c r="G2616" s="2">
        <v>14.39</v>
      </c>
      <c r="H2616" s="4">
        <v>2</v>
      </c>
      <c r="I2616" s="2">
        <v>1.4390000000000001</v>
      </c>
      <c r="J2616" s="2">
        <v>30.219000000000001</v>
      </c>
      <c r="K2616" s="12">
        <v>43526</v>
      </c>
      <c r="L2616" s="5">
        <v>0.8222222222222223</v>
      </c>
      <c r="M2616" t="s">
        <v>32</v>
      </c>
      <c r="N2616" s="2">
        <v>28.78</v>
      </c>
      <c r="O2616" s="2">
        <v>1.4390000000000001</v>
      </c>
      <c r="P2616" s="3">
        <v>7.2</v>
      </c>
      <c r="Q2616" s="4">
        <f>MONTH(Tabla1[[#This Row],[Fecha]])</f>
        <v>3</v>
      </c>
    </row>
    <row r="2617" spans="1:17" x14ac:dyDescent="0.25">
      <c r="A2617" t="s">
        <v>2503</v>
      </c>
      <c r="B2617" t="s">
        <v>17</v>
      </c>
      <c r="C2617" t="s">
        <v>18</v>
      </c>
      <c r="D2617" t="s">
        <v>19</v>
      </c>
      <c r="E2617" t="s">
        <v>30</v>
      </c>
      <c r="F2617" t="s">
        <v>43</v>
      </c>
      <c r="G2617" s="2">
        <v>41.66</v>
      </c>
      <c r="H2617" s="4">
        <v>6</v>
      </c>
      <c r="I2617" s="2">
        <v>12.497999999999999</v>
      </c>
      <c r="J2617" s="2">
        <v>262.45800000000003</v>
      </c>
      <c r="K2617" s="12">
        <v>43467</v>
      </c>
      <c r="L2617" s="5">
        <v>0.64166666666666672</v>
      </c>
      <c r="M2617" t="s">
        <v>22</v>
      </c>
      <c r="N2617" s="2">
        <v>249.96</v>
      </c>
      <c r="O2617" s="2">
        <v>12.497999999999999</v>
      </c>
      <c r="P2617" s="3">
        <v>5.6</v>
      </c>
      <c r="Q2617" s="4">
        <f>MONTH(Tabla1[[#This Row],[Fecha]])</f>
        <v>1</v>
      </c>
    </row>
    <row r="2618" spans="1:17" x14ac:dyDescent="0.25">
      <c r="A2618" t="s">
        <v>2504</v>
      </c>
      <c r="B2618" t="s">
        <v>41</v>
      </c>
      <c r="C2618" t="s">
        <v>42</v>
      </c>
      <c r="D2618" t="s">
        <v>26</v>
      </c>
      <c r="E2618" t="s">
        <v>30</v>
      </c>
      <c r="F2618" t="s">
        <v>31</v>
      </c>
      <c r="G2618" s="2">
        <v>45.97</v>
      </c>
      <c r="H2618" s="4">
        <v>4</v>
      </c>
      <c r="I2618" s="2">
        <v>9.1940000000000008</v>
      </c>
      <c r="J2618" s="2">
        <v>193.07400000000001</v>
      </c>
      <c r="K2618" s="12">
        <v>43505</v>
      </c>
      <c r="L2618" s="5">
        <v>0.50138888888888888</v>
      </c>
      <c r="M2618" t="s">
        <v>22</v>
      </c>
      <c r="N2618" s="2">
        <v>183.88</v>
      </c>
      <c r="O2618" s="2">
        <v>9.1940000000000008</v>
      </c>
      <c r="P2618" s="3">
        <v>5.0999999999999996</v>
      </c>
      <c r="Q2618" s="4">
        <f>MONTH(Tabla1[[#This Row],[Fecha]])</f>
        <v>2</v>
      </c>
    </row>
    <row r="2619" spans="1:17" x14ac:dyDescent="0.25">
      <c r="A2619" t="s">
        <v>2505</v>
      </c>
      <c r="B2619" t="s">
        <v>17</v>
      </c>
      <c r="C2619" t="s">
        <v>18</v>
      </c>
      <c r="D2619" t="s">
        <v>26</v>
      </c>
      <c r="E2619" t="s">
        <v>30</v>
      </c>
      <c r="F2619" t="s">
        <v>45</v>
      </c>
      <c r="G2619" s="2">
        <v>89.69</v>
      </c>
      <c r="H2619" s="4">
        <v>1</v>
      </c>
      <c r="I2619" s="2">
        <v>4.4844999999999997</v>
      </c>
      <c r="J2619" s="2">
        <v>94.174499999999995</v>
      </c>
      <c r="K2619" s="12">
        <v>43476</v>
      </c>
      <c r="L2619" s="5">
        <v>0.47222222222222227</v>
      </c>
      <c r="M2619" t="s">
        <v>22</v>
      </c>
      <c r="N2619" s="2">
        <v>89.69</v>
      </c>
      <c r="O2619" s="2">
        <v>4.4844999999999997</v>
      </c>
      <c r="P2619" s="3">
        <v>4.9000000000000004</v>
      </c>
      <c r="Q2619" s="4">
        <f>MONTH(Tabla1[[#This Row],[Fecha]])</f>
        <v>1</v>
      </c>
    </row>
    <row r="2620" spans="1:17" x14ac:dyDescent="0.25">
      <c r="A2620" t="s">
        <v>2506</v>
      </c>
      <c r="B2620" t="s">
        <v>41</v>
      </c>
      <c r="C2620" t="s">
        <v>42</v>
      </c>
      <c r="D2620" t="s">
        <v>19</v>
      </c>
      <c r="E2620" t="s">
        <v>20</v>
      </c>
      <c r="F2620" t="s">
        <v>31</v>
      </c>
      <c r="G2620" s="2">
        <v>94.49</v>
      </c>
      <c r="H2620" s="4">
        <v>8</v>
      </c>
      <c r="I2620" s="2">
        <v>37.795999999999999</v>
      </c>
      <c r="J2620" s="2">
        <v>793.71600000000001</v>
      </c>
      <c r="K2620" s="12">
        <v>43527</v>
      </c>
      <c r="L2620" s="5">
        <v>0.79166666666666663</v>
      </c>
      <c r="M2620" t="s">
        <v>22</v>
      </c>
      <c r="N2620" s="2">
        <v>755.92</v>
      </c>
      <c r="O2620" s="2">
        <v>37.795999999999999</v>
      </c>
      <c r="P2620" s="3">
        <v>7.5</v>
      </c>
      <c r="Q2620" s="4">
        <f>MONTH(Tabla1[[#This Row],[Fecha]])</f>
        <v>3</v>
      </c>
    </row>
    <row r="2621" spans="1:17" x14ac:dyDescent="0.25">
      <c r="A2621" t="s">
        <v>1991</v>
      </c>
      <c r="B2621" t="s">
        <v>17</v>
      </c>
      <c r="C2621" t="s">
        <v>18</v>
      </c>
      <c r="D2621" t="s">
        <v>26</v>
      </c>
      <c r="E2621" t="s">
        <v>30</v>
      </c>
      <c r="F2621" t="s">
        <v>21</v>
      </c>
      <c r="G2621" s="2">
        <v>89.6</v>
      </c>
      <c r="H2621" s="4">
        <v>8</v>
      </c>
      <c r="I2621" s="2">
        <v>35.839999999999996</v>
      </c>
      <c r="J2621" s="2">
        <v>752.64</v>
      </c>
      <c r="K2621" s="12">
        <v>43503</v>
      </c>
      <c r="L2621" s="5">
        <v>0.4777777777777778</v>
      </c>
      <c r="M2621" t="s">
        <v>22</v>
      </c>
      <c r="N2621" s="2">
        <v>716.8</v>
      </c>
      <c r="O2621" s="2">
        <v>35.840000000000003</v>
      </c>
      <c r="P2621" s="3">
        <v>6.6</v>
      </c>
      <c r="Q2621" s="4">
        <f>MONTH(Tabla1[[#This Row],[Fecha]])</f>
        <v>2</v>
      </c>
    </row>
    <row r="2622" spans="1:17" x14ac:dyDescent="0.25">
      <c r="A2622" t="s">
        <v>2507</v>
      </c>
      <c r="B2622" t="s">
        <v>24</v>
      </c>
      <c r="C2622" t="s">
        <v>25</v>
      </c>
      <c r="D2622" t="s">
        <v>26</v>
      </c>
      <c r="E2622" t="s">
        <v>30</v>
      </c>
      <c r="F2622" t="s">
        <v>45</v>
      </c>
      <c r="G2622" s="2">
        <v>16.28</v>
      </c>
      <c r="H2622" s="4">
        <v>1</v>
      </c>
      <c r="I2622" s="2">
        <v>0.81400000000000006</v>
      </c>
      <c r="J2622" s="2">
        <v>17.094000000000001</v>
      </c>
      <c r="K2622" s="12">
        <v>43533</v>
      </c>
      <c r="L2622" s="5">
        <v>0.65</v>
      </c>
      <c r="M2622" t="s">
        <v>28</v>
      </c>
      <c r="N2622" s="2">
        <v>16.28</v>
      </c>
      <c r="O2622" s="2">
        <v>0.81399999999999995</v>
      </c>
      <c r="P2622" s="3">
        <v>5</v>
      </c>
      <c r="Q2622" s="4">
        <f>MONTH(Tabla1[[#This Row],[Fecha]])</f>
        <v>3</v>
      </c>
    </row>
    <row r="2623" spans="1:17" x14ac:dyDescent="0.25">
      <c r="A2623" t="s">
        <v>2508</v>
      </c>
      <c r="B2623" t="s">
        <v>41</v>
      </c>
      <c r="C2623" t="s">
        <v>42</v>
      </c>
      <c r="D2623" t="s">
        <v>19</v>
      </c>
      <c r="E2623" t="s">
        <v>30</v>
      </c>
      <c r="F2623" t="s">
        <v>21</v>
      </c>
      <c r="G2623" s="2">
        <v>75.37</v>
      </c>
      <c r="H2623" s="4">
        <v>8</v>
      </c>
      <c r="I2623" s="2">
        <v>30.148000000000003</v>
      </c>
      <c r="J2623" s="2">
        <v>633.10799999999995</v>
      </c>
      <c r="K2623" s="12">
        <v>43493</v>
      </c>
      <c r="L2623" s="5">
        <v>0.65694444444444444</v>
      </c>
      <c r="M2623" t="s">
        <v>32</v>
      </c>
      <c r="N2623" s="2">
        <v>602.96</v>
      </c>
      <c r="O2623" s="2">
        <v>30.148</v>
      </c>
      <c r="P2623" s="3">
        <v>8.4</v>
      </c>
      <c r="Q2623" s="4">
        <f>MONTH(Tabla1[[#This Row],[Fecha]])</f>
        <v>1</v>
      </c>
    </row>
    <row r="2624" spans="1:17" x14ac:dyDescent="0.25">
      <c r="A2624" t="s">
        <v>2509</v>
      </c>
      <c r="B2624" t="s">
        <v>17</v>
      </c>
      <c r="C2624" t="s">
        <v>18</v>
      </c>
      <c r="D2624" t="s">
        <v>19</v>
      </c>
      <c r="E2624" t="s">
        <v>30</v>
      </c>
      <c r="F2624" t="s">
        <v>21</v>
      </c>
      <c r="G2624" s="2">
        <v>20.97</v>
      </c>
      <c r="H2624" s="4">
        <v>5</v>
      </c>
      <c r="I2624" s="2">
        <v>5.2424999999999997</v>
      </c>
      <c r="J2624" s="2">
        <v>110.0925</v>
      </c>
      <c r="K2624" s="12">
        <v>43469</v>
      </c>
      <c r="L2624" s="5">
        <v>0.55625000000000002</v>
      </c>
      <c r="M2624" t="s">
        <v>28</v>
      </c>
      <c r="N2624" s="2">
        <v>104.85</v>
      </c>
      <c r="O2624" s="2">
        <v>5.2424999999999997</v>
      </c>
      <c r="P2624" s="3">
        <v>7.8</v>
      </c>
      <c r="Q2624" s="4">
        <f>MONTH(Tabla1[[#This Row],[Fecha]])</f>
        <v>1</v>
      </c>
    </row>
    <row r="2625" spans="1:17" x14ac:dyDescent="0.25">
      <c r="A2625" t="s">
        <v>2510</v>
      </c>
      <c r="B2625" t="s">
        <v>17</v>
      </c>
      <c r="C2625" t="s">
        <v>18</v>
      </c>
      <c r="D2625" t="s">
        <v>26</v>
      </c>
      <c r="E2625" t="s">
        <v>20</v>
      </c>
      <c r="F2625" t="s">
        <v>35</v>
      </c>
      <c r="G2625" s="2">
        <v>19.100000000000001</v>
      </c>
      <c r="H2625" s="4">
        <v>7</v>
      </c>
      <c r="I2625" s="2">
        <v>6.6850000000000014</v>
      </c>
      <c r="J2625" s="2">
        <v>140.38499999999999</v>
      </c>
      <c r="K2625" s="12">
        <v>43480</v>
      </c>
      <c r="L2625" s="5">
        <v>0.4465277777777778</v>
      </c>
      <c r="M2625" t="s">
        <v>28</v>
      </c>
      <c r="N2625" s="2">
        <v>133.69999999999999</v>
      </c>
      <c r="O2625" s="2">
        <v>6.6849999999999996</v>
      </c>
      <c r="P2625" s="3">
        <v>9.6999999999999993</v>
      </c>
      <c r="Q2625" s="4">
        <f>MONTH(Tabla1[[#This Row],[Fecha]])</f>
        <v>1</v>
      </c>
    </row>
    <row r="2626" spans="1:17" x14ac:dyDescent="0.25">
      <c r="A2626" t="s">
        <v>2511</v>
      </c>
      <c r="B2626" t="s">
        <v>24</v>
      </c>
      <c r="C2626" t="s">
        <v>25</v>
      </c>
      <c r="D2626" t="s">
        <v>26</v>
      </c>
      <c r="E2626" t="s">
        <v>20</v>
      </c>
      <c r="F2626" t="s">
        <v>43</v>
      </c>
      <c r="G2626" s="2">
        <v>39.43</v>
      </c>
      <c r="H2626" s="4">
        <v>6</v>
      </c>
      <c r="I2626" s="2">
        <v>11.829000000000001</v>
      </c>
      <c r="J2626" s="2">
        <v>248.40899999999999</v>
      </c>
      <c r="K2626" s="12">
        <v>43549</v>
      </c>
      <c r="L2626" s="5">
        <v>0.84583333333333333</v>
      </c>
      <c r="M2626" t="s">
        <v>32</v>
      </c>
      <c r="N2626" s="2">
        <v>236.58</v>
      </c>
      <c r="O2626" s="2">
        <v>11.829000000000001</v>
      </c>
      <c r="P2626" s="3">
        <v>9.4</v>
      </c>
      <c r="Q2626" s="4">
        <f>MONTH(Tabla1[[#This Row],[Fecha]])</f>
        <v>3</v>
      </c>
    </row>
    <row r="2627" spans="1:17" x14ac:dyDescent="0.25">
      <c r="A2627" t="s">
        <v>2512</v>
      </c>
      <c r="B2627" t="s">
        <v>24</v>
      </c>
      <c r="C2627" t="s">
        <v>25</v>
      </c>
      <c r="D2627" t="s">
        <v>19</v>
      </c>
      <c r="E2627" t="s">
        <v>30</v>
      </c>
      <c r="F2627" t="s">
        <v>35</v>
      </c>
      <c r="G2627" s="2">
        <v>25.25</v>
      </c>
      <c r="H2627" s="4">
        <v>5</v>
      </c>
      <c r="I2627" s="2">
        <v>6.3125</v>
      </c>
      <c r="J2627" s="2">
        <v>132.5625</v>
      </c>
      <c r="K2627" s="12">
        <v>43544</v>
      </c>
      <c r="L2627" s="5">
        <v>0.74444444444444446</v>
      </c>
      <c r="M2627" t="s">
        <v>28</v>
      </c>
      <c r="N2627" s="2">
        <v>126.25</v>
      </c>
      <c r="O2627" s="2">
        <v>6.3125</v>
      </c>
      <c r="P2627" s="3">
        <v>6.1</v>
      </c>
      <c r="Q2627" s="4">
        <f>MONTH(Tabla1[[#This Row],[Fecha]])</f>
        <v>3</v>
      </c>
    </row>
    <row r="2628" spans="1:17" x14ac:dyDescent="0.25">
      <c r="A2628" t="s">
        <v>2513</v>
      </c>
      <c r="B2628" t="s">
        <v>41</v>
      </c>
      <c r="C2628" t="s">
        <v>42</v>
      </c>
      <c r="D2628" t="s">
        <v>26</v>
      </c>
      <c r="E2628" t="s">
        <v>30</v>
      </c>
      <c r="F2628" t="s">
        <v>43</v>
      </c>
      <c r="G2628" s="2">
        <v>19.79</v>
      </c>
      <c r="H2628" s="4">
        <v>8</v>
      </c>
      <c r="I2628" s="2">
        <v>7.9160000000000004</v>
      </c>
      <c r="J2628" s="2">
        <v>166.23599999999999</v>
      </c>
      <c r="K2628" s="12">
        <v>43483</v>
      </c>
      <c r="L2628" s="5">
        <v>0.50277777777777777</v>
      </c>
      <c r="M2628" t="s">
        <v>22</v>
      </c>
      <c r="N2628" s="2">
        <v>158.32</v>
      </c>
      <c r="O2628" s="2">
        <v>7.9160000000000004</v>
      </c>
      <c r="P2628" s="3">
        <v>8.6999999999999993</v>
      </c>
      <c r="Q2628" s="4">
        <f>MONTH(Tabla1[[#This Row],[Fecha]])</f>
        <v>1</v>
      </c>
    </row>
    <row r="2629" spans="1:17" x14ac:dyDescent="0.25">
      <c r="A2629" t="s">
        <v>2514</v>
      </c>
      <c r="B2629" t="s">
        <v>41</v>
      </c>
      <c r="C2629" t="s">
        <v>42</v>
      </c>
      <c r="D2629" t="s">
        <v>26</v>
      </c>
      <c r="E2629" t="s">
        <v>30</v>
      </c>
      <c r="F2629" t="s">
        <v>35</v>
      </c>
      <c r="G2629" s="2">
        <v>37.020000000000003</v>
      </c>
      <c r="H2629" s="4">
        <v>6</v>
      </c>
      <c r="I2629" s="2">
        <v>11.106000000000002</v>
      </c>
      <c r="J2629" s="2">
        <v>233.226</v>
      </c>
      <c r="K2629" s="12">
        <v>43546</v>
      </c>
      <c r="L2629" s="5">
        <v>0.7729166666666667</v>
      </c>
      <c r="M2629" t="s">
        <v>28</v>
      </c>
      <c r="N2629" s="2">
        <v>222.12</v>
      </c>
      <c r="O2629" s="2">
        <v>11.106</v>
      </c>
      <c r="P2629" s="3">
        <v>4.5</v>
      </c>
      <c r="Q2629" s="4">
        <f>MONTH(Tabla1[[#This Row],[Fecha]])</f>
        <v>3</v>
      </c>
    </row>
    <row r="2630" spans="1:17" x14ac:dyDescent="0.25">
      <c r="A2630" t="s">
        <v>2515</v>
      </c>
      <c r="B2630" t="s">
        <v>17</v>
      </c>
      <c r="C2630" t="s">
        <v>18</v>
      </c>
      <c r="D2630" t="s">
        <v>26</v>
      </c>
      <c r="E2630" t="s">
        <v>20</v>
      </c>
      <c r="F2630" t="s">
        <v>35</v>
      </c>
      <c r="G2630" s="2">
        <v>89.48</v>
      </c>
      <c r="H2630" s="4">
        <v>5</v>
      </c>
      <c r="I2630" s="2">
        <v>22.370000000000005</v>
      </c>
      <c r="J2630" s="2">
        <v>469.77</v>
      </c>
      <c r="K2630" s="12">
        <v>43554</v>
      </c>
      <c r="L2630" s="5">
        <v>0.4291666666666667</v>
      </c>
      <c r="M2630" t="s">
        <v>28</v>
      </c>
      <c r="N2630" s="2">
        <v>447.4</v>
      </c>
      <c r="O2630" s="2">
        <v>22.37</v>
      </c>
      <c r="P2630" s="3">
        <v>7.4</v>
      </c>
      <c r="Q2630" s="4">
        <f>MONTH(Tabla1[[#This Row],[Fecha]])</f>
        <v>3</v>
      </c>
    </row>
    <row r="2631" spans="1:17" x14ac:dyDescent="0.25">
      <c r="A2631" t="s">
        <v>2516</v>
      </c>
      <c r="B2631" t="s">
        <v>24</v>
      </c>
      <c r="C2631" t="s">
        <v>25</v>
      </c>
      <c r="D2631" t="s">
        <v>26</v>
      </c>
      <c r="E2631" t="s">
        <v>30</v>
      </c>
      <c r="F2631" t="s">
        <v>27</v>
      </c>
      <c r="G2631" s="2">
        <v>83.08</v>
      </c>
      <c r="H2631" s="4">
        <v>1</v>
      </c>
      <c r="I2631" s="2">
        <v>4.1539999999999999</v>
      </c>
      <c r="J2631" s="2">
        <v>87.233999999999995</v>
      </c>
      <c r="K2631" s="12">
        <v>43488</v>
      </c>
      <c r="L2631" s="5">
        <v>0.71944444444444444</v>
      </c>
      <c r="M2631" t="s">
        <v>22</v>
      </c>
      <c r="N2631" s="2">
        <v>83.08</v>
      </c>
      <c r="O2631" s="2">
        <v>4.1539999999999999</v>
      </c>
      <c r="P2631" s="3">
        <v>6.4</v>
      </c>
      <c r="Q2631" s="4">
        <f>MONTH(Tabla1[[#This Row],[Fecha]])</f>
        <v>1</v>
      </c>
    </row>
    <row r="2632" spans="1:17" x14ac:dyDescent="0.25">
      <c r="A2632" t="s">
        <v>2517</v>
      </c>
      <c r="B2632" t="s">
        <v>41</v>
      </c>
      <c r="C2632" t="s">
        <v>42</v>
      </c>
      <c r="D2632" t="s">
        <v>19</v>
      </c>
      <c r="E2632" t="s">
        <v>30</v>
      </c>
      <c r="F2632" t="s">
        <v>27</v>
      </c>
      <c r="G2632" s="2">
        <v>40.299999999999997</v>
      </c>
      <c r="H2632" s="4">
        <v>10</v>
      </c>
      <c r="I2632" s="2">
        <v>20.150000000000002</v>
      </c>
      <c r="J2632" s="2">
        <v>423.15</v>
      </c>
      <c r="K2632" s="12">
        <v>43489</v>
      </c>
      <c r="L2632" s="5">
        <v>0.73402777777777783</v>
      </c>
      <c r="M2632" t="s">
        <v>32</v>
      </c>
      <c r="N2632" s="2">
        <v>403</v>
      </c>
      <c r="O2632" s="2">
        <v>20.149999999999999</v>
      </c>
      <c r="P2632" s="3">
        <v>7</v>
      </c>
      <c r="Q2632" s="4">
        <f>MONTH(Tabla1[[#This Row],[Fecha]])</f>
        <v>1</v>
      </c>
    </row>
    <row r="2633" spans="1:17" x14ac:dyDescent="0.25">
      <c r="A2633" t="s">
        <v>2518</v>
      </c>
      <c r="B2633" t="s">
        <v>41</v>
      </c>
      <c r="C2633" t="s">
        <v>42</v>
      </c>
      <c r="D2633" t="s">
        <v>19</v>
      </c>
      <c r="E2633" t="s">
        <v>30</v>
      </c>
      <c r="F2633" t="s">
        <v>31</v>
      </c>
      <c r="G2633" s="2">
        <v>27</v>
      </c>
      <c r="H2633" s="4">
        <v>9</v>
      </c>
      <c r="I2633" s="2">
        <v>12.15</v>
      </c>
      <c r="J2633" s="2">
        <v>255.15</v>
      </c>
      <c r="K2633" s="12">
        <v>43526</v>
      </c>
      <c r="L2633" s="5">
        <v>0.59444444444444444</v>
      </c>
      <c r="M2633" t="s">
        <v>28</v>
      </c>
      <c r="N2633" s="2">
        <v>243</v>
      </c>
      <c r="O2633" s="2">
        <v>12.15</v>
      </c>
      <c r="P2633" s="3">
        <v>4.8</v>
      </c>
      <c r="Q2633" s="4">
        <f>MONTH(Tabla1[[#This Row],[Fecha]])</f>
        <v>3</v>
      </c>
    </row>
    <row r="2634" spans="1:17" x14ac:dyDescent="0.25">
      <c r="A2634" t="s">
        <v>2519</v>
      </c>
      <c r="B2634" t="s">
        <v>41</v>
      </c>
      <c r="C2634" t="s">
        <v>42</v>
      </c>
      <c r="D2634" t="s">
        <v>26</v>
      </c>
      <c r="E2634" t="s">
        <v>20</v>
      </c>
      <c r="F2634" t="s">
        <v>45</v>
      </c>
      <c r="G2634" s="2">
        <v>25.56</v>
      </c>
      <c r="H2634" s="4">
        <v>7</v>
      </c>
      <c r="I2634" s="2">
        <v>8.9459999999999997</v>
      </c>
      <c r="J2634" s="2">
        <v>187.86600000000001</v>
      </c>
      <c r="K2634" s="12">
        <v>43498</v>
      </c>
      <c r="L2634" s="5">
        <v>0.86249999999999993</v>
      </c>
      <c r="M2634" t="s">
        <v>28</v>
      </c>
      <c r="N2634" s="2">
        <v>178.92</v>
      </c>
      <c r="O2634" s="2">
        <v>8.9459999999999997</v>
      </c>
      <c r="P2634" s="3">
        <v>7.1</v>
      </c>
      <c r="Q2634" s="4">
        <f>MONTH(Tabla1[[#This Row],[Fecha]])</f>
        <v>2</v>
      </c>
    </row>
    <row r="2635" spans="1:17" x14ac:dyDescent="0.25">
      <c r="A2635" t="s">
        <v>2520</v>
      </c>
      <c r="B2635" t="s">
        <v>41</v>
      </c>
      <c r="C2635" t="s">
        <v>42</v>
      </c>
      <c r="D2635" t="s">
        <v>26</v>
      </c>
      <c r="E2635" t="s">
        <v>20</v>
      </c>
      <c r="F2635" t="s">
        <v>21</v>
      </c>
      <c r="G2635" s="2">
        <v>55.81</v>
      </c>
      <c r="H2635" s="4">
        <v>6</v>
      </c>
      <c r="I2635" s="2">
        <v>16.743000000000002</v>
      </c>
      <c r="J2635" s="2">
        <v>351.60300000000001</v>
      </c>
      <c r="K2635" s="12">
        <v>43487</v>
      </c>
      <c r="L2635" s="5">
        <v>0.49444444444444446</v>
      </c>
      <c r="M2635" t="s">
        <v>28</v>
      </c>
      <c r="N2635" s="2">
        <v>334.86</v>
      </c>
      <c r="O2635" s="2">
        <v>16.742999999999999</v>
      </c>
      <c r="P2635" s="3">
        <v>9.9</v>
      </c>
      <c r="Q2635" s="4">
        <f>MONTH(Tabla1[[#This Row],[Fecha]])</f>
        <v>1</v>
      </c>
    </row>
    <row r="2636" spans="1:17" x14ac:dyDescent="0.25">
      <c r="A2636" t="s">
        <v>2521</v>
      </c>
      <c r="B2636" t="s">
        <v>17</v>
      </c>
      <c r="C2636" t="s">
        <v>18</v>
      </c>
      <c r="D2636" t="s">
        <v>26</v>
      </c>
      <c r="E2636" t="s">
        <v>20</v>
      </c>
      <c r="F2636" t="s">
        <v>31</v>
      </c>
      <c r="G2636" s="2">
        <v>69.959999999999994</v>
      </c>
      <c r="H2636" s="4">
        <v>8</v>
      </c>
      <c r="I2636" s="2">
        <v>27.983999999999998</v>
      </c>
      <c r="J2636" s="2">
        <v>587.66399999999999</v>
      </c>
      <c r="K2636" s="12">
        <v>43511</v>
      </c>
      <c r="L2636" s="5">
        <v>0.7090277777777777</v>
      </c>
      <c r="M2636" t="s">
        <v>32</v>
      </c>
      <c r="N2636" s="2">
        <v>559.67999999999995</v>
      </c>
      <c r="O2636" s="2">
        <v>27.984000000000002</v>
      </c>
      <c r="P2636" s="3">
        <v>6.4</v>
      </c>
      <c r="Q2636" s="4">
        <f>MONTH(Tabla1[[#This Row],[Fecha]])</f>
        <v>2</v>
      </c>
    </row>
    <row r="2637" spans="1:17" x14ac:dyDescent="0.25">
      <c r="A2637" t="s">
        <v>2522</v>
      </c>
      <c r="B2637" t="s">
        <v>41</v>
      </c>
      <c r="C2637" t="s">
        <v>42</v>
      </c>
      <c r="D2637" t="s">
        <v>26</v>
      </c>
      <c r="E2637" t="s">
        <v>30</v>
      </c>
      <c r="F2637" t="s">
        <v>45</v>
      </c>
      <c r="G2637" s="2">
        <v>17.489999999999998</v>
      </c>
      <c r="H2637" s="4">
        <v>10</v>
      </c>
      <c r="I2637" s="2">
        <v>8.7449999999999992</v>
      </c>
      <c r="J2637" s="2">
        <v>183.64500000000001</v>
      </c>
      <c r="K2637" s="12">
        <v>43518</v>
      </c>
      <c r="L2637" s="5">
        <v>0.77430555555555547</v>
      </c>
      <c r="M2637" t="s">
        <v>22</v>
      </c>
      <c r="N2637" s="2">
        <v>174.9</v>
      </c>
      <c r="O2637" s="2">
        <v>8.7449999999999992</v>
      </c>
      <c r="P2637" s="3">
        <v>6.6</v>
      </c>
      <c r="Q2637" s="4">
        <f>MONTH(Tabla1[[#This Row],[Fecha]])</f>
        <v>2</v>
      </c>
    </row>
    <row r="2638" spans="1:17" x14ac:dyDescent="0.25">
      <c r="A2638" t="s">
        <v>2523</v>
      </c>
      <c r="B2638" t="s">
        <v>41</v>
      </c>
      <c r="C2638" t="s">
        <v>42</v>
      </c>
      <c r="D2638" t="s">
        <v>26</v>
      </c>
      <c r="E2638" t="s">
        <v>20</v>
      </c>
      <c r="F2638" t="s">
        <v>31</v>
      </c>
      <c r="G2638" s="2">
        <v>97.37</v>
      </c>
      <c r="H2638" s="4">
        <v>10</v>
      </c>
      <c r="I2638" s="2">
        <v>48.685000000000002</v>
      </c>
      <c r="J2638" s="2">
        <v>1022.385</v>
      </c>
      <c r="K2638" s="12">
        <v>43480</v>
      </c>
      <c r="L2638" s="5">
        <v>0.57500000000000007</v>
      </c>
      <c r="M2638" t="s">
        <v>32</v>
      </c>
      <c r="N2638" s="2">
        <v>973.7</v>
      </c>
      <c r="O2638" s="2">
        <v>48.685000000000002</v>
      </c>
      <c r="P2638" s="3">
        <v>4.9000000000000004</v>
      </c>
      <c r="Q2638" s="4">
        <f>MONTH(Tabla1[[#This Row],[Fecha]])</f>
        <v>1</v>
      </c>
    </row>
    <row r="2639" spans="1:17" x14ac:dyDescent="0.25">
      <c r="A2639" t="s">
        <v>2524</v>
      </c>
      <c r="B2639" t="s">
        <v>41</v>
      </c>
      <c r="C2639" t="s">
        <v>42</v>
      </c>
      <c r="D2639" t="s">
        <v>19</v>
      </c>
      <c r="E2639" t="s">
        <v>30</v>
      </c>
      <c r="F2639" t="s">
        <v>27</v>
      </c>
      <c r="G2639" s="2">
        <v>48.09</v>
      </c>
      <c r="H2639" s="4">
        <v>3</v>
      </c>
      <c r="I2639" s="2">
        <v>7.2135000000000007</v>
      </c>
      <c r="J2639" s="2">
        <v>151.48349999999999</v>
      </c>
      <c r="K2639" s="12">
        <v>43506</v>
      </c>
      <c r="L2639" s="5">
        <v>0.76597222222222217</v>
      </c>
      <c r="M2639" t="s">
        <v>32</v>
      </c>
      <c r="N2639" s="2">
        <v>144.27000000000001</v>
      </c>
      <c r="O2639" s="2">
        <v>7.2134999999999998</v>
      </c>
      <c r="P2639" s="3">
        <v>7.8</v>
      </c>
      <c r="Q2639" s="4">
        <f>MONTH(Tabla1[[#This Row],[Fecha]])</f>
        <v>2</v>
      </c>
    </row>
    <row r="2640" spans="1:17" x14ac:dyDescent="0.25">
      <c r="A2640" t="s">
        <v>2525</v>
      </c>
      <c r="B2640" t="s">
        <v>41</v>
      </c>
      <c r="C2640" t="s">
        <v>42</v>
      </c>
      <c r="D2640" t="s">
        <v>26</v>
      </c>
      <c r="E2640" t="s">
        <v>20</v>
      </c>
      <c r="F2640" t="s">
        <v>31</v>
      </c>
      <c r="G2640" s="2">
        <v>97.37</v>
      </c>
      <c r="H2640" s="4">
        <v>10</v>
      </c>
      <c r="I2640" s="2">
        <v>48.685000000000002</v>
      </c>
      <c r="J2640" s="2">
        <v>1022.385</v>
      </c>
      <c r="K2640" s="12">
        <v>43480</v>
      </c>
      <c r="L2640" s="5">
        <v>0.57500000000000007</v>
      </c>
      <c r="M2640" t="s">
        <v>32</v>
      </c>
      <c r="N2640" s="2">
        <v>973.7</v>
      </c>
      <c r="O2640" s="2">
        <v>48.685000000000002</v>
      </c>
      <c r="P2640" s="3">
        <v>4.9000000000000004</v>
      </c>
      <c r="Q2640" s="4">
        <f>MONTH(Tabla1[[#This Row],[Fecha]])</f>
        <v>1</v>
      </c>
    </row>
    <row r="2641" spans="1:17" x14ac:dyDescent="0.25">
      <c r="A2641" t="s">
        <v>2526</v>
      </c>
      <c r="B2641" t="s">
        <v>17</v>
      </c>
      <c r="C2641" t="s">
        <v>18</v>
      </c>
      <c r="D2641" t="s">
        <v>19</v>
      </c>
      <c r="E2641" t="s">
        <v>20</v>
      </c>
      <c r="F2641" t="s">
        <v>21</v>
      </c>
      <c r="G2641" s="2">
        <v>77.680000000000007</v>
      </c>
      <c r="H2641" s="4">
        <v>4</v>
      </c>
      <c r="I2641" s="2">
        <v>15.536000000000001</v>
      </c>
      <c r="J2641" s="2">
        <v>326.25599999999997</v>
      </c>
      <c r="K2641" s="12">
        <v>43497</v>
      </c>
      <c r="L2641" s="5">
        <v>0.82916666666666661</v>
      </c>
      <c r="M2641" t="s">
        <v>28</v>
      </c>
      <c r="N2641" s="2">
        <v>310.72000000000003</v>
      </c>
      <c r="O2641" s="2">
        <v>15.536</v>
      </c>
      <c r="P2641" s="3">
        <v>8.4</v>
      </c>
      <c r="Q2641" s="4">
        <f>MONTH(Tabla1[[#This Row],[Fecha]])</f>
        <v>2</v>
      </c>
    </row>
    <row r="2642" spans="1:17" x14ac:dyDescent="0.25">
      <c r="A2642" t="s">
        <v>1560</v>
      </c>
      <c r="B2642" t="s">
        <v>41</v>
      </c>
      <c r="C2642" t="s">
        <v>42</v>
      </c>
      <c r="D2642" t="s">
        <v>19</v>
      </c>
      <c r="E2642" t="s">
        <v>20</v>
      </c>
      <c r="F2642" t="s">
        <v>43</v>
      </c>
      <c r="G2642" s="2">
        <v>20.010000000000002</v>
      </c>
      <c r="H2642" s="4">
        <v>9</v>
      </c>
      <c r="I2642" s="2">
        <v>9.0045000000000002</v>
      </c>
      <c r="J2642" s="2">
        <v>189.09450000000001</v>
      </c>
      <c r="K2642" s="12">
        <v>43502</v>
      </c>
      <c r="L2642" s="5">
        <v>0.65763888888888888</v>
      </c>
      <c r="M2642" t="s">
        <v>22</v>
      </c>
      <c r="N2642" s="2">
        <v>180.09</v>
      </c>
      <c r="O2642" s="2">
        <v>9.0045000000000002</v>
      </c>
      <c r="P2642" s="3">
        <v>4.0999999999999996</v>
      </c>
      <c r="Q2642" s="4">
        <f>MONTH(Tabla1[[#This Row],[Fecha]])</f>
        <v>2</v>
      </c>
    </row>
    <row r="2643" spans="1:17" x14ac:dyDescent="0.25">
      <c r="A2643" t="s">
        <v>2527</v>
      </c>
      <c r="B2643" t="s">
        <v>17</v>
      </c>
      <c r="C2643" t="s">
        <v>18</v>
      </c>
      <c r="D2643" t="s">
        <v>19</v>
      </c>
      <c r="E2643" t="s">
        <v>20</v>
      </c>
      <c r="F2643" t="s">
        <v>45</v>
      </c>
      <c r="G2643" s="2">
        <v>22.32</v>
      </c>
      <c r="H2643" s="4">
        <v>4</v>
      </c>
      <c r="I2643" s="2">
        <v>4.4640000000000004</v>
      </c>
      <c r="J2643" s="2">
        <v>93.744</v>
      </c>
      <c r="K2643" s="12">
        <v>43525</v>
      </c>
      <c r="L2643" s="5">
        <v>0.68263888888888891</v>
      </c>
      <c r="M2643" t="s">
        <v>32</v>
      </c>
      <c r="N2643" s="2">
        <v>89.28</v>
      </c>
      <c r="O2643" s="2">
        <v>4.4640000000000004</v>
      </c>
      <c r="P2643" s="3">
        <v>4.4000000000000004</v>
      </c>
      <c r="Q2643" s="4">
        <f>MONTH(Tabla1[[#This Row],[Fecha]])</f>
        <v>3</v>
      </c>
    </row>
    <row r="2644" spans="1:17" x14ac:dyDescent="0.25">
      <c r="A2644" t="s">
        <v>2528</v>
      </c>
      <c r="B2644" t="s">
        <v>17</v>
      </c>
      <c r="C2644" t="s">
        <v>18</v>
      </c>
      <c r="D2644" t="s">
        <v>19</v>
      </c>
      <c r="E2644" t="s">
        <v>30</v>
      </c>
      <c r="F2644" t="s">
        <v>31</v>
      </c>
      <c r="G2644" s="2">
        <v>65.94</v>
      </c>
      <c r="H2644" s="4">
        <v>4</v>
      </c>
      <c r="I2644" s="2">
        <v>13.188000000000001</v>
      </c>
      <c r="J2644" s="2">
        <v>276.94799999999998</v>
      </c>
      <c r="K2644" s="12">
        <v>43548</v>
      </c>
      <c r="L2644" s="5">
        <v>0.4368055555555555</v>
      </c>
      <c r="M2644" t="s">
        <v>28</v>
      </c>
      <c r="N2644" s="2">
        <v>263.76</v>
      </c>
      <c r="O2644" s="2">
        <v>13.188000000000001</v>
      </c>
      <c r="P2644" s="3">
        <v>6</v>
      </c>
      <c r="Q2644" s="4">
        <f>MONTH(Tabla1[[#This Row],[Fecha]])</f>
        <v>3</v>
      </c>
    </row>
    <row r="2645" spans="1:17" x14ac:dyDescent="0.25">
      <c r="A2645" t="s">
        <v>2529</v>
      </c>
      <c r="B2645" t="s">
        <v>24</v>
      </c>
      <c r="C2645" t="s">
        <v>25</v>
      </c>
      <c r="D2645" t="s">
        <v>26</v>
      </c>
      <c r="E2645" t="s">
        <v>20</v>
      </c>
      <c r="F2645" t="s">
        <v>45</v>
      </c>
      <c r="G2645" s="2">
        <v>64.989999999999995</v>
      </c>
      <c r="H2645" s="4">
        <v>1</v>
      </c>
      <c r="I2645" s="2">
        <v>3.2494999999999998</v>
      </c>
      <c r="J2645" s="2">
        <v>68.239500000000007</v>
      </c>
      <c r="K2645" s="12">
        <v>43491</v>
      </c>
      <c r="L2645" s="5">
        <v>0.42083333333333334</v>
      </c>
      <c r="M2645" t="s">
        <v>32</v>
      </c>
      <c r="N2645" s="2">
        <v>64.989999999999995</v>
      </c>
      <c r="O2645" s="2">
        <v>3.2494999999999998</v>
      </c>
      <c r="P2645" s="3">
        <v>4.5</v>
      </c>
      <c r="Q2645" s="4">
        <f>MONTH(Tabla1[[#This Row],[Fecha]])</f>
        <v>1</v>
      </c>
    </row>
    <row r="2646" spans="1:17" x14ac:dyDescent="0.25">
      <c r="A2646" t="s">
        <v>2119</v>
      </c>
      <c r="B2646" t="s">
        <v>41</v>
      </c>
      <c r="C2646" t="s">
        <v>42</v>
      </c>
      <c r="D2646" t="s">
        <v>26</v>
      </c>
      <c r="E2646" t="s">
        <v>20</v>
      </c>
      <c r="F2646" t="s">
        <v>31</v>
      </c>
      <c r="G2646" s="2">
        <v>49.01</v>
      </c>
      <c r="H2646" s="4">
        <v>10</v>
      </c>
      <c r="I2646" s="2">
        <v>24.504999999999999</v>
      </c>
      <c r="J2646" s="2">
        <v>514.60500000000002</v>
      </c>
      <c r="K2646" s="12">
        <v>43492</v>
      </c>
      <c r="L2646" s="5">
        <v>0.44722222222222219</v>
      </c>
      <c r="M2646" t="s">
        <v>32</v>
      </c>
      <c r="N2646" s="2">
        <v>490.1</v>
      </c>
      <c r="O2646" s="2">
        <v>24.504999999999999</v>
      </c>
      <c r="P2646" s="3">
        <v>4.2</v>
      </c>
      <c r="Q2646" s="4">
        <f>MONTH(Tabla1[[#This Row],[Fecha]])</f>
        <v>1</v>
      </c>
    </row>
    <row r="2647" spans="1:17" x14ac:dyDescent="0.25">
      <c r="A2647" t="s">
        <v>2530</v>
      </c>
      <c r="B2647" t="s">
        <v>41</v>
      </c>
      <c r="C2647" t="s">
        <v>42</v>
      </c>
      <c r="D2647" t="s">
        <v>26</v>
      </c>
      <c r="E2647" t="s">
        <v>30</v>
      </c>
      <c r="F2647" t="s">
        <v>27</v>
      </c>
      <c r="G2647" s="2">
        <v>60.3</v>
      </c>
      <c r="H2647" s="4">
        <v>1</v>
      </c>
      <c r="I2647" s="2">
        <v>3.0150000000000001</v>
      </c>
      <c r="J2647" s="2">
        <v>63.314999999999998</v>
      </c>
      <c r="K2647" s="12">
        <v>43524</v>
      </c>
      <c r="L2647" s="5">
        <v>0.73472222222222217</v>
      </c>
      <c r="M2647" t="s">
        <v>28</v>
      </c>
      <c r="N2647" s="2">
        <v>60.3</v>
      </c>
      <c r="O2647" s="2">
        <v>3.0150000000000001</v>
      </c>
      <c r="P2647" s="3">
        <v>6</v>
      </c>
      <c r="Q2647" s="4">
        <f>MONTH(Tabla1[[#This Row],[Fecha]])</f>
        <v>2</v>
      </c>
    </row>
    <row r="2648" spans="1:17" x14ac:dyDescent="0.25">
      <c r="A2648" t="s">
        <v>2531</v>
      </c>
      <c r="B2648" t="s">
        <v>17</v>
      </c>
      <c r="C2648" t="s">
        <v>18</v>
      </c>
      <c r="D2648" t="s">
        <v>26</v>
      </c>
      <c r="E2648" t="s">
        <v>30</v>
      </c>
      <c r="F2648" t="s">
        <v>21</v>
      </c>
      <c r="G2648" s="2">
        <v>59.77</v>
      </c>
      <c r="H2648" s="4">
        <v>2</v>
      </c>
      <c r="I2648" s="2">
        <v>5.9770000000000003</v>
      </c>
      <c r="J2648" s="2">
        <v>125.517</v>
      </c>
      <c r="K2648" s="12">
        <v>43535</v>
      </c>
      <c r="L2648" s="5">
        <v>0.50069444444444444</v>
      </c>
      <c r="M2648" t="s">
        <v>32</v>
      </c>
      <c r="N2648" s="2">
        <v>119.54</v>
      </c>
      <c r="O2648" s="2">
        <v>5.9770000000000003</v>
      </c>
      <c r="P2648" s="3">
        <v>5.8</v>
      </c>
      <c r="Q2648" s="4">
        <f>MONTH(Tabla1[[#This Row],[Fecha]])</f>
        <v>3</v>
      </c>
    </row>
    <row r="2649" spans="1:17" x14ac:dyDescent="0.25">
      <c r="A2649" t="s">
        <v>2532</v>
      </c>
      <c r="B2649" t="s">
        <v>41</v>
      </c>
      <c r="C2649" t="s">
        <v>42</v>
      </c>
      <c r="D2649" t="s">
        <v>19</v>
      </c>
      <c r="E2649" t="s">
        <v>20</v>
      </c>
      <c r="F2649" t="s">
        <v>27</v>
      </c>
      <c r="G2649" s="2">
        <v>26.26</v>
      </c>
      <c r="H2649" s="4">
        <v>3</v>
      </c>
      <c r="I2649" s="2">
        <v>3.9390000000000001</v>
      </c>
      <c r="J2649" s="2">
        <v>82.718999999999994</v>
      </c>
      <c r="K2649" s="12">
        <v>43526</v>
      </c>
      <c r="L2649" s="5">
        <v>0.52500000000000002</v>
      </c>
      <c r="M2649" t="s">
        <v>22</v>
      </c>
      <c r="N2649" s="2">
        <v>78.78</v>
      </c>
      <c r="O2649" s="2">
        <v>3.9390000000000001</v>
      </c>
      <c r="P2649" s="3">
        <v>6.3</v>
      </c>
      <c r="Q2649" s="4">
        <f>MONTH(Tabla1[[#This Row],[Fecha]])</f>
        <v>3</v>
      </c>
    </row>
    <row r="2650" spans="1:17" x14ac:dyDescent="0.25">
      <c r="A2650" t="s">
        <v>2533</v>
      </c>
      <c r="B2650" t="s">
        <v>24</v>
      </c>
      <c r="C2650" t="s">
        <v>25</v>
      </c>
      <c r="D2650" t="s">
        <v>19</v>
      </c>
      <c r="E2650" t="s">
        <v>20</v>
      </c>
      <c r="F2650" t="s">
        <v>21</v>
      </c>
      <c r="G2650" s="2">
        <v>10.16</v>
      </c>
      <c r="H2650" s="4">
        <v>5</v>
      </c>
      <c r="I2650" s="2">
        <v>2.54</v>
      </c>
      <c r="J2650" s="2">
        <v>53.34</v>
      </c>
      <c r="K2650" s="12">
        <v>43520</v>
      </c>
      <c r="L2650" s="5">
        <v>0.54722222222222217</v>
      </c>
      <c r="M2650" t="s">
        <v>22</v>
      </c>
      <c r="N2650" s="2">
        <v>50.8</v>
      </c>
      <c r="O2650" s="2">
        <v>2.54</v>
      </c>
      <c r="P2650" s="3">
        <v>4.0999999999999996</v>
      </c>
      <c r="Q2650" s="4">
        <f>MONTH(Tabla1[[#This Row],[Fecha]])</f>
        <v>2</v>
      </c>
    </row>
    <row r="2651" spans="1:17" x14ac:dyDescent="0.25">
      <c r="A2651" t="s">
        <v>2534</v>
      </c>
      <c r="B2651" t="s">
        <v>24</v>
      </c>
      <c r="C2651" t="s">
        <v>25</v>
      </c>
      <c r="D2651" t="s">
        <v>19</v>
      </c>
      <c r="E2651" t="s">
        <v>20</v>
      </c>
      <c r="F2651" t="s">
        <v>21</v>
      </c>
      <c r="G2651" s="2">
        <v>29.67</v>
      </c>
      <c r="H2651" s="4">
        <v>7</v>
      </c>
      <c r="I2651" s="2">
        <v>10.384500000000001</v>
      </c>
      <c r="J2651" s="2">
        <v>218.0745</v>
      </c>
      <c r="K2651" s="12">
        <v>43535</v>
      </c>
      <c r="L2651" s="5">
        <v>0.79027777777777775</v>
      </c>
      <c r="M2651" t="s">
        <v>32</v>
      </c>
      <c r="N2651" s="2">
        <v>207.69</v>
      </c>
      <c r="O2651" s="2">
        <v>10.384499999999999</v>
      </c>
      <c r="P2651" s="3">
        <v>8.1</v>
      </c>
      <c r="Q2651" s="4">
        <f>MONTH(Tabla1[[#This Row],[Fecha]])</f>
        <v>3</v>
      </c>
    </row>
    <row r="2652" spans="1:17" x14ac:dyDescent="0.25">
      <c r="A2652" t="s">
        <v>2535</v>
      </c>
      <c r="B2652" t="s">
        <v>24</v>
      </c>
      <c r="C2652" t="s">
        <v>25</v>
      </c>
      <c r="D2652" t="s">
        <v>19</v>
      </c>
      <c r="E2652" t="s">
        <v>30</v>
      </c>
      <c r="F2652" t="s">
        <v>27</v>
      </c>
      <c r="G2652" s="2">
        <v>84.25</v>
      </c>
      <c r="H2652" s="4">
        <v>2</v>
      </c>
      <c r="I2652" s="2">
        <v>8.4250000000000007</v>
      </c>
      <c r="J2652" s="2">
        <v>176.92500000000001</v>
      </c>
      <c r="K2652" s="12">
        <v>43550</v>
      </c>
      <c r="L2652" s="5">
        <v>0.59236111111111112</v>
      </c>
      <c r="M2652" t="s">
        <v>32</v>
      </c>
      <c r="N2652" s="2">
        <v>168.5</v>
      </c>
      <c r="O2652" s="2">
        <v>8.4250000000000007</v>
      </c>
      <c r="P2652" s="3">
        <v>5.3</v>
      </c>
      <c r="Q2652" s="4">
        <f>MONTH(Tabla1[[#This Row],[Fecha]])</f>
        <v>3</v>
      </c>
    </row>
    <row r="2653" spans="1:17" x14ac:dyDescent="0.25">
      <c r="A2653" t="s">
        <v>2536</v>
      </c>
      <c r="B2653" t="s">
        <v>24</v>
      </c>
      <c r="C2653" t="s">
        <v>25</v>
      </c>
      <c r="D2653" t="s">
        <v>26</v>
      </c>
      <c r="E2653" t="s">
        <v>20</v>
      </c>
      <c r="F2653" t="s">
        <v>31</v>
      </c>
      <c r="G2653" s="2">
        <v>15.8</v>
      </c>
      <c r="H2653" s="4">
        <v>10</v>
      </c>
      <c r="I2653" s="2">
        <v>7.9</v>
      </c>
      <c r="J2653" s="2">
        <v>165.9</v>
      </c>
      <c r="K2653" s="12">
        <v>43474</v>
      </c>
      <c r="L2653" s="5">
        <v>0.50486111111111109</v>
      </c>
      <c r="M2653" t="s">
        <v>28</v>
      </c>
      <c r="N2653" s="2">
        <v>158</v>
      </c>
      <c r="O2653" s="2">
        <v>7.9</v>
      </c>
      <c r="P2653" s="3">
        <v>7.8</v>
      </c>
      <c r="Q2653" s="4">
        <f>MONTH(Tabla1[[#This Row],[Fecha]])</f>
        <v>1</v>
      </c>
    </row>
    <row r="2654" spans="1:17" x14ac:dyDescent="0.25">
      <c r="A2654" t="s">
        <v>2537</v>
      </c>
      <c r="B2654" t="s">
        <v>24</v>
      </c>
      <c r="C2654" t="s">
        <v>25</v>
      </c>
      <c r="D2654" t="s">
        <v>26</v>
      </c>
      <c r="E2654" t="s">
        <v>30</v>
      </c>
      <c r="F2654" t="s">
        <v>21</v>
      </c>
      <c r="G2654" s="2">
        <v>21.8</v>
      </c>
      <c r="H2654" s="4">
        <v>8</v>
      </c>
      <c r="I2654" s="2">
        <v>8.7200000000000006</v>
      </c>
      <c r="J2654" s="2">
        <v>183.12</v>
      </c>
      <c r="K2654" s="12">
        <v>43515</v>
      </c>
      <c r="L2654" s="5">
        <v>0.80833333333333324</v>
      </c>
      <c r="M2654" t="s">
        <v>28</v>
      </c>
      <c r="N2654" s="2">
        <v>174.4</v>
      </c>
      <c r="O2654" s="2">
        <v>8.7200000000000006</v>
      </c>
      <c r="P2654" s="3">
        <v>8.3000000000000007</v>
      </c>
      <c r="Q2654" s="4">
        <f>MONTH(Tabla1[[#This Row],[Fecha]])</f>
        <v>2</v>
      </c>
    </row>
    <row r="2655" spans="1:17" x14ac:dyDescent="0.25">
      <c r="A2655" t="s">
        <v>2538</v>
      </c>
      <c r="B2655" t="s">
        <v>41</v>
      </c>
      <c r="C2655" t="s">
        <v>42</v>
      </c>
      <c r="D2655" t="s">
        <v>26</v>
      </c>
      <c r="E2655" t="s">
        <v>30</v>
      </c>
      <c r="F2655" t="s">
        <v>31</v>
      </c>
      <c r="G2655" s="2">
        <v>62.19</v>
      </c>
      <c r="H2655" s="4">
        <v>4</v>
      </c>
      <c r="I2655" s="2">
        <v>12.438000000000001</v>
      </c>
      <c r="J2655" s="2">
        <v>261.19799999999998</v>
      </c>
      <c r="K2655" s="12">
        <v>43471</v>
      </c>
      <c r="L2655" s="5">
        <v>0.82361111111111107</v>
      </c>
      <c r="M2655" t="s">
        <v>22</v>
      </c>
      <c r="N2655" s="2">
        <v>248.76</v>
      </c>
      <c r="O2655" s="2">
        <v>12.438000000000001</v>
      </c>
      <c r="P2655" s="3">
        <v>4.3</v>
      </c>
      <c r="Q2655" s="4">
        <f>MONTH(Tabla1[[#This Row],[Fecha]])</f>
        <v>1</v>
      </c>
    </row>
    <row r="2656" spans="1:17" x14ac:dyDescent="0.25">
      <c r="A2656" t="s">
        <v>2539</v>
      </c>
      <c r="B2656" t="s">
        <v>41</v>
      </c>
      <c r="C2656" t="s">
        <v>42</v>
      </c>
      <c r="D2656" t="s">
        <v>19</v>
      </c>
      <c r="E2656" t="s">
        <v>30</v>
      </c>
      <c r="F2656" t="s">
        <v>45</v>
      </c>
      <c r="G2656" s="2">
        <v>93.22</v>
      </c>
      <c r="H2656" s="4">
        <v>3</v>
      </c>
      <c r="I2656" s="2">
        <v>13.982999999999999</v>
      </c>
      <c r="J2656" s="2">
        <v>293.64299999999997</v>
      </c>
      <c r="K2656" s="12">
        <v>43489</v>
      </c>
      <c r="L2656" s="5">
        <v>0.48958333333333331</v>
      </c>
      <c r="M2656" t="s">
        <v>28</v>
      </c>
      <c r="N2656" s="2">
        <v>279.66000000000003</v>
      </c>
      <c r="O2656" s="2">
        <v>13.983000000000001</v>
      </c>
      <c r="P2656" s="3">
        <v>7.2</v>
      </c>
      <c r="Q2656" s="4">
        <f>MONTH(Tabla1[[#This Row],[Fecha]])</f>
        <v>1</v>
      </c>
    </row>
    <row r="2657" spans="1:17" x14ac:dyDescent="0.25">
      <c r="A2657" t="s">
        <v>2540</v>
      </c>
      <c r="B2657" t="s">
        <v>41</v>
      </c>
      <c r="C2657" t="s">
        <v>42</v>
      </c>
      <c r="D2657" t="s">
        <v>19</v>
      </c>
      <c r="E2657" t="s">
        <v>20</v>
      </c>
      <c r="F2657" t="s">
        <v>43</v>
      </c>
      <c r="G2657" s="2">
        <v>20.87</v>
      </c>
      <c r="H2657" s="4">
        <v>3</v>
      </c>
      <c r="I2657" s="2">
        <v>3.1305000000000001</v>
      </c>
      <c r="J2657" s="2">
        <v>65.740499999999997</v>
      </c>
      <c r="K2657" s="12">
        <v>43544</v>
      </c>
      <c r="L2657" s="5">
        <v>0.57847222222222217</v>
      </c>
      <c r="M2657" t="s">
        <v>32</v>
      </c>
      <c r="N2657" s="2">
        <v>62.61</v>
      </c>
      <c r="O2657" s="2">
        <v>3.1305000000000001</v>
      </c>
      <c r="P2657" s="3">
        <v>8</v>
      </c>
      <c r="Q2657" s="4">
        <f>MONTH(Tabla1[[#This Row],[Fecha]])</f>
        <v>3</v>
      </c>
    </row>
    <row r="2658" spans="1:17" x14ac:dyDescent="0.25">
      <c r="A2658" t="s">
        <v>2541</v>
      </c>
      <c r="B2658" t="s">
        <v>24</v>
      </c>
      <c r="C2658" t="s">
        <v>25</v>
      </c>
      <c r="D2658" t="s">
        <v>26</v>
      </c>
      <c r="E2658" t="s">
        <v>30</v>
      </c>
      <c r="F2658" t="s">
        <v>43</v>
      </c>
      <c r="G2658" s="2">
        <v>89.2</v>
      </c>
      <c r="H2658" s="4">
        <v>10</v>
      </c>
      <c r="I2658" s="2">
        <v>44.6</v>
      </c>
      <c r="J2658" s="2">
        <v>936.6</v>
      </c>
      <c r="K2658" s="12">
        <v>43507</v>
      </c>
      <c r="L2658" s="5">
        <v>0.65416666666666667</v>
      </c>
      <c r="M2658" t="s">
        <v>32</v>
      </c>
      <c r="N2658" s="2">
        <v>892</v>
      </c>
      <c r="O2658" s="2">
        <v>44.6</v>
      </c>
      <c r="P2658" s="3">
        <v>4.4000000000000004</v>
      </c>
      <c r="Q2658" s="4">
        <f>MONTH(Tabla1[[#This Row],[Fecha]])</f>
        <v>2</v>
      </c>
    </row>
    <row r="2659" spans="1:17" x14ac:dyDescent="0.25">
      <c r="A2659" t="s">
        <v>2542</v>
      </c>
      <c r="B2659" t="s">
        <v>17</v>
      </c>
      <c r="C2659" t="s">
        <v>18</v>
      </c>
      <c r="D2659" t="s">
        <v>26</v>
      </c>
      <c r="E2659" t="s">
        <v>30</v>
      </c>
      <c r="F2659" t="s">
        <v>43</v>
      </c>
      <c r="G2659" s="2">
        <v>11.53</v>
      </c>
      <c r="H2659" s="4">
        <v>7</v>
      </c>
      <c r="I2659" s="2">
        <v>4.0354999999999999</v>
      </c>
      <c r="J2659" s="2">
        <v>84.745500000000007</v>
      </c>
      <c r="K2659" s="12">
        <v>43493</v>
      </c>
      <c r="L2659" s="5">
        <v>0.73263888888888884</v>
      </c>
      <c r="M2659" t="s">
        <v>28</v>
      </c>
      <c r="N2659" s="2">
        <v>80.709999999999994</v>
      </c>
      <c r="O2659" s="2">
        <v>4.0354999999999999</v>
      </c>
      <c r="P2659" s="3">
        <v>8.1</v>
      </c>
      <c r="Q2659" s="4">
        <f>MONTH(Tabla1[[#This Row],[Fecha]])</f>
        <v>1</v>
      </c>
    </row>
    <row r="2660" spans="1:17" x14ac:dyDescent="0.25">
      <c r="A2660" t="s">
        <v>1593</v>
      </c>
      <c r="B2660" t="s">
        <v>24</v>
      </c>
      <c r="C2660" t="s">
        <v>25</v>
      </c>
      <c r="D2660" t="s">
        <v>26</v>
      </c>
      <c r="E2660" t="s">
        <v>20</v>
      </c>
      <c r="F2660" t="s">
        <v>35</v>
      </c>
      <c r="G2660" s="2">
        <v>49.33</v>
      </c>
      <c r="H2660" s="4">
        <v>10</v>
      </c>
      <c r="I2660" s="2">
        <v>24.664999999999999</v>
      </c>
      <c r="J2660" s="2">
        <v>517.96500000000003</v>
      </c>
      <c r="K2660" s="12">
        <v>43499</v>
      </c>
      <c r="L2660" s="5">
        <v>0.69444444444444453</v>
      </c>
      <c r="M2660" t="s">
        <v>32</v>
      </c>
      <c r="N2660" s="2">
        <v>493.3</v>
      </c>
      <c r="O2660" s="2">
        <v>24.664999999999999</v>
      </c>
      <c r="P2660" s="3">
        <v>9.4</v>
      </c>
      <c r="Q2660" s="4">
        <f>MONTH(Tabla1[[#This Row],[Fecha]])</f>
        <v>2</v>
      </c>
    </row>
    <row r="2661" spans="1:17" x14ac:dyDescent="0.25">
      <c r="A2661" t="s">
        <v>2543</v>
      </c>
      <c r="B2661" t="s">
        <v>17</v>
      </c>
      <c r="C2661" t="s">
        <v>18</v>
      </c>
      <c r="D2661" t="s">
        <v>26</v>
      </c>
      <c r="E2661" t="s">
        <v>30</v>
      </c>
      <c r="F2661" t="s">
        <v>31</v>
      </c>
      <c r="G2661" s="2">
        <v>30.68</v>
      </c>
      <c r="H2661" s="4">
        <v>3</v>
      </c>
      <c r="I2661" s="2">
        <v>4.6019999999999994</v>
      </c>
      <c r="J2661" s="2">
        <v>96.641999999999996</v>
      </c>
      <c r="K2661" s="12">
        <v>43487</v>
      </c>
      <c r="L2661" s="5">
        <v>0.45833333333333331</v>
      </c>
      <c r="M2661" t="s">
        <v>22</v>
      </c>
      <c r="N2661" s="2">
        <v>92.04</v>
      </c>
      <c r="O2661" s="2">
        <v>4.6020000000000003</v>
      </c>
      <c r="P2661" s="3">
        <v>9.1</v>
      </c>
      <c r="Q2661" s="4">
        <f>MONTH(Tabla1[[#This Row],[Fecha]])</f>
        <v>1</v>
      </c>
    </row>
    <row r="2662" spans="1:17" x14ac:dyDescent="0.25">
      <c r="A2662" t="s">
        <v>2544</v>
      </c>
      <c r="B2662" t="s">
        <v>41</v>
      </c>
      <c r="C2662" t="s">
        <v>42</v>
      </c>
      <c r="D2662" t="s">
        <v>26</v>
      </c>
      <c r="E2662" t="s">
        <v>20</v>
      </c>
      <c r="F2662" t="s">
        <v>31</v>
      </c>
      <c r="G2662" s="2">
        <v>95.46</v>
      </c>
      <c r="H2662" s="4">
        <v>8</v>
      </c>
      <c r="I2662" s="2">
        <v>38.183999999999997</v>
      </c>
      <c r="J2662" s="2">
        <v>801.86400000000003</v>
      </c>
      <c r="K2662" s="12">
        <v>43529</v>
      </c>
      <c r="L2662" s="5">
        <v>0.81944444444444453</v>
      </c>
      <c r="M2662" t="s">
        <v>22</v>
      </c>
      <c r="N2662" s="2">
        <v>763.68</v>
      </c>
      <c r="O2662" s="2">
        <v>38.183999999999997</v>
      </c>
      <c r="P2662" s="3">
        <v>4.7</v>
      </c>
      <c r="Q2662" s="4">
        <f>MONTH(Tabla1[[#This Row],[Fecha]])</f>
        <v>3</v>
      </c>
    </row>
    <row r="2663" spans="1:17" x14ac:dyDescent="0.25">
      <c r="A2663" t="s">
        <v>2545</v>
      </c>
      <c r="B2663" t="s">
        <v>17</v>
      </c>
      <c r="C2663" t="s">
        <v>18</v>
      </c>
      <c r="D2663" t="s">
        <v>19</v>
      </c>
      <c r="E2663" t="s">
        <v>30</v>
      </c>
      <c r="F2663" t="s">
        <v>21</v>
      </c>
      <c r="G2663" s="2">
        <v>48.63</v>
      </c>
      <c r="H2663" s="4">
        <v>10</v>
      </c>
      <c r="I2663" s="2">
        <v>24.315000000000001</v>
      </c>
      <c r="J2663" s="2">
        <v>510.61500000000001</v>
      </c>
      <c r="K2663" s="12">
        <v>43528</v>
      </c>
      <c r="L2663" s="5">
        <v>0.53055555555555556</v>
      </c>
      <c r="M2663" t="s">
        <v>28</v>
      </c>
      <c r="N2663" s="2">
        <v>486.3</v>
      </c>
      <c r="O2663" s="2">
        <v>24.315000000000001</v>
      </c>
      <c r="P2663" s="3">
        <v>8.8000000000000007</v>
      </c>
      <c r="Q2663" s="4">
        <f>MONTH(Tabla1[[#This Row],[Fecha]])</f>
        <v>3</v>
      </c>
    </row>
    <row r="2664" spans="1:17" x14ac:dyDescent="0.25">
      <c r="A2664" t="s">
        <v>2546</v>
      </c>
      <c r="B2664" t="s">
        <v>24</v>
      </c>
      <c r="C2664" t="s">
        <v>25</v>
      </c>
      <c r="D2664" t="s">
        <v>26</v>
      </c>
      <c r="E2664" t="s">
        <v>30</v>
      </c>
      <c r="F2664" t="s">
        <v>21</v>
      </c>
      <c r="G2664" s="2">
        <v>53.19</v>
      </c>
      <c r="H2664" s="4">
        <v>7</v>
      </c>
      <c r="I2664" s="2">
        <v>18.616499999999998</v>
      </c>
      <c r="J2664" s="2">
        <v>390.94650000000001</v>
      </c>
      <c r="K2664" s="12">
        <v>43479</v>
      </c>
      <c r="L2664" s="5">
        <v>0.65416666666666667</v>
      </c>
      <c r="M2664" t="s">
        <v>22</v>
      </c>
      <c r="N2664" s="2">
        <v>372.33</v>
      </c>
      <c r="O2664" s="2">
        <v>18.616499999999998</v>
      </c>
      <c r="P2664" s="3">
        <v>5</v>
      </c>
      <c r="Q2664" s="4">
        <f>MONTH(Tabla1[[#This Row],[Fecha]])</f>
        <v>1</v>
      </c>
    </row>
    <row r="2665" spans="1:17" x14ac:dyDescent="0.25">
      <c r="A2665" t="s">
        <v>2547</v>
      </c>
      <c r="B2665" t="s">
        <v>41</v>
      </c>
      <c r="C2665" t="s">
        <v>42</v>
      </c>
      <c r="D2665" t="s">
        <v>19</v>
      </c>
      <c r="E2665" t="s">
        <v>20</v>
      </c>
      <c r="F2665" t="s">
        <v>35</v>
      </c>
      <c r="G2665" s="2">
        <v>55.07</v>
      </c>
      <c r="H2665" s="4">
        <v>9</v>
      </c>
      <c r="I2665" s="2">
        <v>24.781500000000001</v>
      </c>
      <c r="J2665" s="2">
        <v>520.41150000000005</v>
      </c>
      <c r="K2665" s="12">
        <v>43499</v>
      </c>
      <c r="L2665" s="5">
        <v>0.56944444444444442</v>
      </c>
      <c r="M2665" t="s">
        <v>22</v>
      </c>
      <c r="N2665" s="2">
        <v>495.63</v>
      </c>
      <c r="O2665" s="2">
        <v>24.781500000000001</v>
      </c>
      <c r="P2665" s="3">
        <v>10</v>
      </c>
      <c r="Q2665" s="4">
        <f>MONTH(Tabla1[[#This Row],[Fecha]])</f>
        <v>2</v>
      </c>
    </row>
    <row r="2666" spans="1:17" x14ac:dyDescent="0.25">
      <c r="A2666" t="s">
        <v>2548</v>
      </c>
      <c r="B2666" t="s">
        <v>24</v>
      </c>
      <c r="C2666" t="s">
        <v>25</v>
      </c>
      <c r="D2666" t="s">
        <v>26</v>
      </c>
      <c r="E2666" t="s">
        <v>30</v>
      </c>
      <c r="F2666" t="s">
        <v>21</v>
      </c>
      <c r="G2666" s="2">
        <v>89.75</v>
      </c>
      <c r="H2666" s="4">
        <v>1</v>
      </c>
      <c r="I2666" s="2">
        <v>4.4874999999999998</v>
      </c>
      <c r="J2666" s="2">
        <v>94.237499999999997</v>
      </c>
      <c r="K2666" s="12">
        <v>43502</v>
      </c>
      <c r="L2666" s="5">
        <v>0.83680555555555547</v>
      </c>
      <c r="M2666" t="s">
        <v>32</v>
      </c>
      <c r="N2666" s="2">
        <v>89.75</v>
      </c>
      <c r="O2666" s="2">
        <v>4.4874999999999998</v>
      </c>
      <c r="P2666" s="3">
        <v>6.6</v>
      </c>
      <c r="Q2666" s="4">
        <f>MONTH(Tabla1[[#This Row],[Fecha]])</f>
        <v>2</v>
      </c>
    </row>
    <row r="2667" spans="1:17" x14ac:dyDescent="0.25">
      <c r="A2667" t="s">
        <v>2549</v>
      </c>
      <c r="B2667" t="s">
        <v>17</v>
      </c>
      <c r="C2667" t="s">
        <v>18</v>
      </c>
      <c r="D2667" t="s">
        <v>26</v>
      </c>
      <c r="E2667" t="s">
        <v>30</v>
      </c>
      <c r="F2667" t="s">
        <v>31</v>
      </c>
      <c r="G2667" s="2">
        <v>23.75</v>
      </c>
      <c r="H2667" s="4">
        <v>4</v>
      </c>
      <c r="I2667" s="2">
        <v>4.75</v>
      </c>
      <c r="J2667" s="2">
        <v>99.75</v>
      </c>
      <c r="K2667" s="12">
        <v>43540</v>
      </c>
      <c r="L2667" s="5">
        <v>0.47361111111111115</v>
      </c>
      <c r="M2667" t="s">
        <v>28</v>
      </c>
      <c r="N2667" s="2">
        <v>95</v>
      </c>
      <c r="O2667" s="2">
        <v>4.75</v>
      </c>
      <c r="P2667" s="3">
        <v>5.2</v>
      </c>
      <c r="Q2667" s="4">
        <f>MONTH(Tabla1[[#This Row],[Fecha]])</f>
        <v>3</v>
      </c>
    </row>
    <row r="2668" spans="1:17" x14ac:dyDescent="0.25">
      <c r="A2668" t="s">
        <v>2550</v>
      </c>
      <c r="B2668" t="s">
        <v>17</v>
      </c>
      <c r="C2668" t="s">
        <v>18</v>
      </c>
      <c r="D2668" t="s">
        <v>26</v>
      </c>
      <c r="E2668" t="s">
        <v>30</v>
      </c>
      <c r="F2668" t="s">
        <v>31</v>
      </c>
      <c r="G2668" s="2">
        <v>21.52</v>
      </c>
      <c r="H2668" s="4">
        <v>6</v>
      </c>
      <c r="I2668" s="2">
        <v>6.4560000000000004</v>
      </c>
      <c r="J2668" s="2">
        <v>135.57599999999999</v>
      </c>
      <c r="K2668" s="12">
        <v>43482</v>
      </c>
      <c r="L2668" s="5">
        <v>0.53333333333333333</v>
      </c>
      <c r="M2668" t="s">
        <v>32</v>
      </c>
      <c r="N2668" s="2">
        <v>129.12</v>
      </c>
      <c r="O2668" s="2">
        <v>6.4560000000000004</v>
      </c>
      <c r="P2668" s="3">
        <v>9.4</v>
      </c>
      <c r="Q2668" s="4">
        <f>MONTH(Tabla1[[#This Row],[Fecha]])</f>
        <v>1</v>
      </c>
    </row>
    <row r="2669" spans="1:17" x14ac:dyDescent="0.25">
      <c r="A2669" t="s">
        <v>2551</v>
      </c>
      <c r="B2669" t="s">
        <v>24</v>
      </c>
      <c r="C2669" t="s">
        <v>25</v>
      </c>
      <c r="D2669" t="s">
        <v>19</v>
      </c>
      <c r="E2669" t="s">
        <v>30</v>
      </c>
      <c r="F2669" t="s">
        <v>27</v>
      </c>
      <c r="G2669" s="2">
        <v>74.790000000000006</v>
      </c>
      <c r="H2669" s="4">
        <v>5</v>
      </c>
      <c r="I2669" s="2">
        <v>18.697500000000002</v>
      </c>
      <c r="J2669" s="2">
        <v>392.64749999999998</v>
      </c>
      <c r="K2669" s="12">
        <v>43475</v>
      </c>
      <c r="L2669" s="5">
        <v>0.48194444444444445</v>
      </c>
      <c r="M2669" t="s">
        <v>28</v>
      </c>
      <c r="N2669" s="2">
        <v>373.95</v>
      </c>
      <c r="O2669" s="2">
        <v>18.697500000000002</v>
      </c>
      <c r="P2669" s="3">
        <v>4.9000000000000004</v>
      </c>
      <c r="Q2669" s="4">
        <f>MONTH(Tabla1[[#This Row],[Fecha]])</f>
        <v>1</v>
      </c>
    </row>
    <row r="2670" spans="1:17" x14ac:dyDescent="0.25">
      <c r="A2670" t="s">
        <v>2552</v>
      </c>
      <c r="B2670" t="s">
        <v>41</v>
      </c>
      <c r="C2670" t="s">
        <v>42</v>
      </c>
      <c r="D2670" t="s">
        <v>26</v>
      </c>
      <c r="E2670" t="s">
        <v>20</v>
      </c>
      <c r="F2670" t="s">
        <v>43</v>
      </c>
      <c r="G2670" s="2">
        <v>53.21</v>
      </c>
      <c r="H2670" s="4">
        <v>8</v>
      </c>
      <c r="I2670" s="2">
        <v>21.284000000000002</v>
      </c>
      <c r="J2670" s="2">
        <v>446.964</v>
      </c>
      <c r="K2670" s="12">
        <v>43538</v>
      </c>
      <c r="L2670" s="5">
        <v>0.69791666666666663</v>
      </c>
      <c r="M2670" t="s">
        <v>22</v>
      </c>
      <c r="N2670" s="2">
        <v>425.68</v>
      </c>
      <c r="O2670" s="2">
        <v>21.283999999999999</v>
      </c>
      <c r="P2670" s="3">
        <v>5</v>
      </c>
      <c r="Q2670" s="4">
        <f>MONTH(Tabla1[[#This Row],[Fecha]])</f>
        <v>3</v>
      </c>
    </row>
    <row r="2671" spans="1:17" x14ac:dyDescent="0.25">
      <c r="A2671" t="s">
        <v>2553</v>
      </c>
      <c r="B2671" t="s">
        <v>41</v>
      </c>
      <c r="C2671" t="s">
        <v>42</v>
      </c>
      <c r="D2671" t="s">
        <v>26</v>
      </c>
      <c r="E2671" t="s">
        <v>30</v>
      </c>
      <c r="F2671" t="s">
        <v>21</v>
      </c>
      <c r="G2671" s="2">
        <v>57.59</v>
      </c>
      <c r="H2671" s="4">
        <v>6</v>
      </c>
      <c r="I2671" s="2">
        <v>17.277000000000001</v>
      </c>
      <c r="J2671" s="2">
        <v>362.81700000000001</v>
      </c>
      <c r="K2671" s="12">
        <v>43511</v>
      </c>
      <c r="L2671" s="5">
        <v>0.57708333333333328</v>
      </c>
      <c r="M2671" t="s">
        <v>28</v>
      </c>
      <c r="N2671" s="2">
        <v>345.54</v>
      </c>
      <c r="O2671" s="2">
        <v>17.277000000000001</v>
      </c>
      <c r="P2671" s="3">
        <v>5.0999999999999996</v>
      </c>
      <c r="Q2671" s="4">
        <f>MONTH(Tabla1[[#This Row],[Fecha]])</f>
        <v>2</v>
      </c>
    </row>
    <row r="2672" spans="1:17" x14ac:dyDescent="0.25">
      <c r="A2672" t="s">
        <v>2554</v>
      </c>
      <c r="B2672" t="s">
        <v>41</v>
      </c>
      <c r="C2672" t="s">
        <v>42</v>
      </c>
      <c r="D2672" t="s">
        <v>26</v>
      </c>
      <c r="E2672" t="s">
        <v>30</v>
      </c>
      <c r="F2672" t="s">
        <v>27</v>
      </c>
      <c r="G2672" s="2">
        <v>87.08</v>
      </c>
      <c r="H2672" s="4">
        <v>7</v>
      </c>
      <c r="I2672" s="2">
        <v>30.477999999999998</v>
      </c>
      <c r="J2672" s="2">
        <v>640.03800000000001</v>
      </c>
      <c r="K2672" s="12">
        <v>43491</v>
      </c>
      <c r="L2672" s="5">
        <v>0.63680555555555551</v>
      </c>
      <c r="M2672" t="s">
        <v>28</v>
      </c>
      <c r="N2672" s="2">
        <v>609.55999999999995</v>
      </c>
      <c r="O2672" s="2">
        <v>30.478000000000002</v>
      </c>
      <c r="P2672" s="3">
        <v>5.5</v>
      </c>
      <c r="Q2672" s="4">
        <f>MONTH(Tabla1[[#This Row],[Fecha]])</f>
        <v>1</v>
      </c>
    </row>
    <row r="2673" spans="1:17" x14ac:dyDescent="0.25">
      <c r="A2673" t="s">
        <v>2555</v>
      </c>
      <c r="B2673" t="s">
        <v>17</v>
      </c>
      <c r="C2673" t="s">
        <v>18</v>
      </c>
      <c r="D2673" t="s">
        <v>19</v>
      </c>
      <c r="E2673" t="s">
        <v>20</v>
      </c>
      <c r="F2673" t="s">
        <v>31</v>
      </c>
      <c r="G2673" s="2">
        <v>87.37</v>
      </c>
      <c r="H2673" s="4">
        <v>5</v>
      </c>
      <c r="I2673" s="2">
        <v>21.842500000000001</v>
      </c>
      <c r="J2673" s="2">
        <v>458.6925</v>
      </c>
      <c r="K2673" s="12">
        <v>43494</v>
      </c>
      <c r="L2673" s="5">
        <v>0.82291666666666663</v>
      </c>
      <c r="M2673" t="s">
        <v>28</v>
      </c>
      <c r="N2673" s="2">
        <v>436.85</v>
      </c>
      <c r="O2673" s="2">
        <v>21.842500000000001</v>
      </c>
      <c r="P2673" s="3">
        <v>6.6</v>
      </c>
      <c r="Q2673" s="4">
        <f>MONTH(Tabla1[[#This Row],[Fecha]])</f>
        <v>1</v>
      </c>
    </row>
    <row r="2674" spans="1:17" x14ac:dyDescent="0.25">
      <c r="A2674" t="s">
        <v>2556</v>
      </c>
      <c r="B2674" t="s">
        <v>17</v>
      </c>
      <c r="C2674" t="s">
        <v>18</v>
      </c>
      <c r="D2674" t="s">
        <v>26</v>
      </c>
      <c r="E2674" t="s">
        <v>20</v>
      </c>
      <c r="F2674" t="s">
        <v>45</v>
      </c>
      <c r="G2674" s="2">
        <v>15.5</v>
      </c>
      <c r="H2674" s="4">
        <v>1</v>
      </c>
      <c r="I2674" s="2">
        <v>0.77500000000000002</v>
      </c>
      <c r="J2674" s="2">
        <v>16.274999999999999</v>
      </c>
      <c r="K2674" s="12">
        <v>43543</v>
      </c>
      <c r="L2674" s="5">
        <v>0.64097222222222217</v>
      </c>
      <c r="M2674" t="s">
        <v>32</v>
      </c>
      <c r="N2674" s="2">
        <v>15.5</v>
      </c>
      <c r="O2674" s="2">
        <v>0.77500000000000002</v>
      </c>
      <c r="P2674" s="3">
        <v>7.4</v>
      </c>
      <c r="Q2674" s="4">
        <f>MONTH(Tabla1[[#This Row],[Fecha]])</f>
        <v>3</v>
      </c>
    </row>
    <row r="2675" spans="1:17" x14ac:dyDescent="0.25">
      <c r="A2675" t="s">
        <v>1791</v>
      </c>
      <c r="B2675" t="s">
        <v>41</v>
      </c>
      <c r="C2675" t="s">
        <v>42</v>
      </c>
      <c r="D2675" t="s">
        <v>19</v>
      </c>
      <c r="E2675" t="s">
        <v>30</v>
      </c>
      <c r="F2675" t="s">
        <v>21</v>
      </c>
      <c r="G2675" s="2">
        <v>72.569999999999993</v>
      </c>
      <c r="H2675" s="4">
        <v>8</v>
      </c>
      <c r="I2675" s="2">
        <v>29.027999999999999</v>
      </c>
      <c r="J2675" s="2">
        <v>609.58799999999997</v>
      </c>
      <c r="K2675" s="12">
        <v>43554</v>
      </c>
      <c r="L2675" s="5">
        <v>0.74861111111111101</v>
      </c>
      <c r="M2675" t="s">
        <v>28</v>
      </c>
      <c r="N2675" s="2">
        <v>580.55999999999995</v>
      </c>
      <c r="O2675" s="2">
        <v>29.027999999999999</v>
      </c>
      <c r="P2675" s="3">
        <v>4.5999999999999996</v>
      </c>
      <c r="Q2675" s="4">
        <f>MONTH(Tabla1[[#This Row],[Fecha]])</f>
        <v>3</v>
      </c>
    </row>
    <row r="2676" spans="1:17" x14ac:dyDescent="0.25">
      <c r="A2676" t="s">
        <v>2557</v>
      </c>
      <c r="B2676" t="s">
        <v>41</v>
      </c>
      <c r="C2676" t="s">
        <v>42</v>
      </c>
      <c r="D2676" t="s">
        <v>26</v>
      </c>
      <c r="E2676" t="s">
        <v>30</v>
      </c>
      <c r="F2676" t="s">
        <v>31</v>
      </c>
      <c r="G2676" s="2">
        <v>93.87</v>
      </c>
      <c r="H2676" s="4">
        <v>8</v>
      </c>
      <c r="I2676" s="2">
        <v>37.548000000000002</v>
      </c>
      <c r="J2676" s="2">
        <v>788.50800000000004</v>
      </c>
      <c r="K2676" s="12">
        <v>43498</v>
      </c>
      <c r="L2676" s="5">
        <v>0.77916666666666667</v>
      </c>
      <c r="M2676" t="s">
        <v>32</v>
      </c>
      <c r="N2676" s="2">
        <v>750.96</v>
      </c>
      <c r="O2676" s="2">
        <v>37.548000000000002</v>
      </c>
      <c r="P2676" s="3">
        <v>8.3000000000000007</v>
      </c>
      <c r="Q2676" s="4">
        <f>MONTH(Tabla1[[#This Row],[Fecha]])</f>
        <v>2</v>
      </c>
    </row>
    <row r="2677" spans="1:17" x14ac:dyDescent="0.25">
      <c r="A2677" t="s">
        <v>1695</v>
      </c>
      <c r="B2677" t="s">
        <v>41</v>
      </c>
      <c r="C2677" t="s">
        <v>42</v>
      </c>
      <c r="D2677" t="s">
        <v>19</v>
      </c>
      <c r="E2677" t="s">
        <v>20</v>
      </c>
      <c r="F2677" t="s">
        <v>43</v>
      </c>
      <c r="G2677" s="2">
        <v>77.400000000000006</v>
      </c>
      <c r="H2677" s="4">
        <v>9</v>
      </c>
      <c r="I2677" s="2">
        <v>34.830000000000005</v>
      </c>
      <c r="J2677" s="2">
        <v>731.43</v>
      </c>
      <c r="K2677" s="12">
        <v>43511</v>
      </c>
      <c r="L2677" s="5">
        <v>0.59375</v>
      </c>
      <c r="M2677" t="s">
        <v>32</v>
      </c>
      <c r="N2677" s="2">
        <v>696.6</v>
      </c>
      <c r="O2677" s="2">
        <v>34.83</v>
      </c>
      <c r="P2677" s="3">
        <v>4.5</v>
      </c>
      <c r="Q2677" s="4">
        <f>MONTH(Tabla1[[#This Row],[Fecha]])</f>
        <v>2</v>
      </c>
    </row>
    <row r="2678" spans="1:17" x14ac:dyDescent="0.25">
      <c r="A2678" t="s">
        <v>2558</v>
      </c>
      <c r="B2678" t="s">
        <v>17</v>
      </c>
      <c r="C2678" t="s">
        <v>18</v>
      </c>
      <c r="D2678" t="s">
        <v>19</v>
      </c>
      <c r="E2678" t="s">
        <v>20</v>
      </c>
      <c r="F2678" t="s">
        <v>31</v>
      </c>
      <c r="G2678" s="2">
        <v>35.54</v>
      </c>
      <c r="H2678" s="4">
        <v>10</v>
      </c>
      <c r="I2678" s="2">
        <v>17.77</v>
      </c>
      <c r="J2678" s="2">
        <v>373.17</v>
      </c>
      <c r="K2678" s="12">
        <v>43469</v>
      </c>
      <c r="L2678" s="5">
        <v>0.56527777777777777</v>
      </c>
      <c r="M2678" t="s">
        <v>22</v>
      </c>
      <c r="N2678" s="2">
        <v>355.4</v>
      </c>
      <c r="O2678" s="2">
        <v>17.77</v>
      </c>
      <c r="P2678" s="3">
        <v>7</v>
      </c>
      <c r="Q2678" s="4">
        <f>MONTH(Tabla1[[#This Row],[Fecha]])</f>
        <v>1</v>
      </c>
    </row>
    <row r="2679" spans="1:17" x14ac:dyDescent="0.25">
      <c r="A2679" t="s">
        <v>2559</v>
      </c>
      <c r="B2679" t="s">
        <v>41</v>
      </c>
      <c r="C2679" t="s">
        <v>42</v>
      </c>
      <c r="D2679" t="s">
        <v>19</v>
      </c>
      <c r="E2679" t="s">
        <v>20</v>
      </c>
      <c r="F2679" t="s">
        <v>43</v>
      </c>
      <c r="G2679" s="2">
        <v>89.14</v>
      </c>
      <c r="H2679" s="4">
        <v>4</v>
      </c>
      <c r="I2679" s="2">
        <v>17.827999999999999</v>
      </c>
      <c r="J2679" s="2">
        <v>374.38799999999998</v>
      </c>
      <c r="K2679" s="12">
        <v>43472</v>
      </c>
      <c r="L2679" s="5">
        <v>0.51388888888888895</v>
      </c>
      <c r="M2679" t="s">
        <v>32</v>
      </c>
      <c r="N2679" s="2">
        <v>356.56</v>
      </c>
      <c r="O2679" s="2">
        <v>17.827999999999999</v>
      </c>
      <c r="P2679" s="3">
        <v>7.8</v>
      </c>
      <c r="Q2679" s="4">
        <f>MONTH(Tabla1[[#This Row],[Fecha]])</f>
        <v>1</v>
      </c>
    </row>
    <row r="2680" spans="1:17" x14ac:dyDescent="0.25">
      <c r="A2680" t="s">
        <v>2560</v>
      </c>
      <c r="B2680" t="s">
        <v>17</v>
      </c>
      <c r="C2680" t="s">
        <v>18</v>
      </c>
      <c r="D2680" t="s">
        <v>19</v>
      </c>
      <c r="E2680" t="s">
        <v>20</v>
      </c>
      <c r="F2680" t="s">
        <v>43</v>
      </c>
      <c r="G2680" s="2">
        <v>83.34</v>
      </c>
      <c r="H2680" s="4">
        <v>2</v>
      </c>
      <c r="I2680" s="2">
        <v>8.3340000000000014</v>
      </c>
      <c r="J2680" s="2">
        <v>175.01400000000001</v>
      </c>
      <c r="K2680" s="12">
        <v>43543</v>
      </c>
      <c r="L2680" s="5">
        <v>0.56736111111111109</v>
      </c>
      <c r="M2680" t="s">
        <v>28</v>
      </c>
      <c r="N2680" s="2">
        <v>166.68</v>
      </c>
      <c r="O2680" s="2">
        <v>8.3339999999999996</v>
      </c>
      <c r="P2680" s="3">
        <v>7.6</v>
      </c>
      <c r="Q2680" s="4">
        <f>MONTH(Tabla1[[#This Row],[Fecha]])</f>
        <v>3</v>
      </c>
    </row>
    <row r="2681" spans="1:17" x14ac:dyDescent="0.25">
      <c r="A2681" t="s">
        <v>1668</v>
      </c>
      <c r="B2681" t="s">
        <v>17</v>
      </c>
      <c r="C2681" t="s">
        <v>18</v>
      </c>
      <c r="D2681" t="s">
        <v>19</v>
      </c>
      <c r="E2681" t="s">
        <v>30</v>
      </c>
      <c r="F2681" t="s">
        <v>21</v>
      </c>
      <c r="G2681" s="2">
        <v>55.5</v>
      </c>
      <c r="H2681" s="4">
        <v>4</v>
      </c>
      <c r="I2681" s="2">
        <v>11.100000000000001</v>
      </c>
      <c r="J2681" s="2">
        <v>233.1</v>
      </c>
      <c r="K2681" s="12">
        <v>43485</v>
      </c>
      <c r="L2681" s="5">
        <v>0.65833333333333333</v>
      </c>
      <c r="M2681" t="s">
        <v>32</v>
      </c>
      <c r="N2681" s="2">
        <v>222</v>
      </c>
      <c r="O2681" s="2">
        <v>11.1</v>
      </c>
      <c r="P2681" s="3">
        <v>6.6</v>
      </c>
      <c r="Q2681" s="4">
        <f>MONTH(Tabla1[[#This Row],[Fecha]])</f>
        <v>1</v>
      </c>
    </row>
    <row r="2682" spans="1:17" x14ac:dyDescent="0.25">
      <c r="A2682" t="s">
        <v>2561</v>
      </c>
      <c r="B2682" t="s">
        <v>17</v>
      </c>
      <c r="C2682" t="s">
        <v>18</v>
      </c>
      <c r="D2682" t="s">
        <v>19</v>
      </c>
      <c r="E2682" t="s">
        <v>20</v>
      </c>
      <c r="F2682" t="s">
        <v>27</v>
      </c>
      <c r="G2682" s="2">
        <v>68.84</v>
      </c>
      <c r="H2682" s="4">
        <v>6</v>
      </c>
      <c r="I2682" s="2">
        <v>20.652000000000001</v>
      </c>
      <c r="J2682" s="2">
        <v>433.69200000000001</v>
      </c>
      <c r="K2682" s="12">
        <v>43521</v>
      </c>
      <c r="L2682" s="5">
        <v>0.60833333333333328</v>
      </c>
      <c r="M2682" t="s">
        <v>22</v>
      </c>
      <c r="N2682" s="2">
        <v>413.04</v>
      </c>
      <c r="O2682" s="2">
        <v>20.652000000000001</v>
      </c>
      <c r="P2682" s="3">
        <v>5.8</v>
      </c>
      <c r="Q2682" s="4">
        <f>MONTH(Tabla1[[#This Row],[Fecha]])</f>
        <v>2</v>
      </c>
    </row>
    <row r="2683" spans="1:17" x14ac:dyDescent="0.25">
      <c r="A2683" t="s">
        <v>2562</v>
      </c>
      <c r="B2683" t="s">
        <v>41</v>
      </c>
      <c r="C2683" t="s">
        <v>42</v>
      </c>
      <c r="D2683" t="s">
        <v>26</v>
      </c>
      <c r="E2683" t="s">
        <v>20</v>
      </c>
      <c r="F2683" t="s">
        <v>35</v>
      </c>
      <c r="G2683" s="2">
        <v>90.28</v>
      </c>
      <c r="H2683" s="4">
        <v>9</v>
      </c>
      <c r="I2683" s="2">
        <v>40.626000000000005</v>
      </c>
      <c r="J2683" s="2">
        <v>853.14599999999996</v>
      </c>
      <c r="K2683" s="12">
        <v>43504</v>
      </c>
      <c r="L2683" s="5">
        <v>0.46875</v>
      </c>
      <c r="M2683" t="s">
        <v>22</v>
      </c>
      <c r="N2683" s="2">
        <v>812.52</v>
      </c>
      <c r="O2683" s="2">
        <v>40.625999999999998</v>
      </c>
      <c r="P2683" s="3">
        <v>7.2</v>
      </c>
      <c r="Q2683" s="4">
        <f>MONTH(Tabla1[[#This Row],[Fecha]])</f>
        <v>2</v>
      </c>
    </row>
    <row r="2684" spans="1:17" x14ac:dyDescent="0.25">
      <c r="A2684" t="s">
        <v>2563</v>
      </c>
      <c r="B2684" t="s">
        <v>41</v>
      </c>
      <c r="C2684" t="s">
        <v>42</v>
      </c>
      <c r="D2684" t="s">
        <v>26</v>
      </c>
      <c r="E2684" t="s">
        <v>30</v>
      </c>
      <c r="F2684" t="s">
        <v>27</v>
      </c>
      <c r="G2684" s="2">
        <v>46.02</v>
      </c>
      <c r="H2684" s="4">
        <v>6</v>
      </c>
      <c r="I2684" s="2">
        <v>13.806000000000001</v>
      </c>
      <c r="J2684" s="2">
        <v>289.92599999999999</v>
      </c>
      <c r="K2684" s="12">
        <v>43503</v>
      </c>
      <c r="L2684" s="5">
        <v>0.66319444444444442</v>
      </c>
      <c r="M2684" t="s">
        <v>28</v>
      </c>
      <c r="N2684" s="2">
        <v>276.12</v>
      </c>
      <c r="O2684" s="2">
        <v>13.805999999999999</v>
      </c>
      <c r="P2684" s="3">
        <v>7.1</v>
      </c>
      <c r="Q2684" s="4">
        <f>MONTH(Tabla1[[#This Row],[Fecha]])</f>
        <v>2</v>
      </c>
    </row>
    <row r="2685" spans="1:17" x14ac:dyDescent="0.25">
      <c r="A2685" t="s">
        <v>2564</v>
      </c>
      <c r="B2685" t="s">
        <v>17</v>
      </c>
      <c r="C2685" t="s">
        <v>18</v>
      </c>
      <c r="D2685" t="s">
        <v>19</v>
      </c>
      <c r="E2685" t="s">
        <v>30</v>
      </c>
      <c r="F2685" t="s">
        <v>31</v>
      </c>
      <c r="G2685" s="2">
        <v>58.9</v>
      </c>
      <c r="H2685" s="4">
        <v>8</v>
      </c>
      <c r="I2685" s="2">
        <v>23.560000000000002</v>
      </c>
      <c r="J2685" s="2">
        <v>494.76</v>
      </c>
      <c r="K2685" s="12">
        <v>43471</v>
      </c>
      <c r="L2685" s="5">
        <v>0.47430555555555554</v>
      </c>
      <c r="M2685" t="s">
        <v>28</v>
      </c>
      <c r="N2685" s="2">
        <v>471.2</v>
      </c>
      <c r="O2685" s="2">
        <v>23.56</v>
      </c>
      <c r="P2685" s="3">
        <v>8.9</v>
      </c>
      <c r="Q2685" s="4">
        <f>MONTH(Tabla1[[#This Row],[Fecha]])</f>
        <v>1</v>
      </c>
    </row>
    <row r="2686" spans="1:17" x14ac:dyDescent="0.25">
      <c r="A2686" t="s">
        <v>2565</v>
      </c>
      <c r="B2686" t="s">
        <v>24</v>
      </c>
      <c r="C2686" t="s">
        <v>25</v>
      </c>
      <c r="D2686" t="s">
        <v>19</v>
      </c>
      <c r="E2686" t="s">
        <v>30</v>
      </c>
      <c r="F2686" t="s">
        <v>43</v>
      </c>
      <c r="G2686" s="2">
        <v>59.59</v>
      </c>
      <c r="H2686" s="4">
        <v>4</v>
      </c>
      <c r="I2686" s="2">
        <v>11.918000000000001</v>
      </c>
      <c r="J2686" s="2">
        <v>250.27799999999999</v>
      </c>
      <c r="K2686" s="12">
        <v>43484</v>
      </c>
      <c r="L2686" s="5">
        <v>0.53194444444444444</v>
      </c>
      <c r="M2686" t="s">
        <v>28</v>
      </c>
      <c r="N2686" s="2">
        <v>238.36</v>
      </c>
      <c r="O2686" s="2">
        <v>11.917999999999999</v>
      </c>
      <c r="P2686" s="3">
        <v>9.8000000000000007</v>
      </c>
      <c r="Q2686" s="4">
        <f>MONTH(Tabla1[[#This Row],[Fecha]])</f>
        <v>1</v>
      </c>
    </row>
    <row r="2687" spans="1:17" x14ac:dyDescent="0.25">
      <c r="A2687" t="s">
        <v>2566</v>
      </c>
      <c r="B2687" t="s">
        <v>17</v>
      </c>
      <c r="C2687" t="s">
        <v>18</v>
      </c>
      <c r="D2687" t="s">
        <v>19</v>
      </c>
      <c r="E2687" t="s">
        <v>30</v>
      </c>
      <c r="F2687" t="s">
        <v>43</v>
      </c>
      <c r="G2687" s="2">
        <v>23.48</v>
      </c>
      <c r="H2687" s="4">
        <v>2</v>
      </c>
      <c r="I2687" s="2">
        <v>2.3480000000000003</v>
      </c>
      <c r="J2687" s="2">
        <v>49.308</v>
      </c>
      <c r="K2687" s="12">
        <v>43538</v>
      </c>
      <c r="L2687" s="5">
        <v>0.47291666666666665</v>
      </c>
      <c r="M2687" t="s">
        <v>32</v>
      </c>
      <c r="N2687" s="2">
        <v>46.96</v>
      </c>
      <c r="O2687" s="2">
        <v>2.3479999999999999</v>
      </c>
      <c r="P2687" s="3">
        <v>7.9</v>
      </c>
      <c r="Q2687" s="4">
        <f>MONTH(Tabla1[[#This Row],[Fecha]])</f>
        <v>3</v>
      </c>
    </row>
    <row r="2688" spans="1:17" x14ac:dyDescent="0.25">
      <c r="A2688" t="s">
        <v>1400</v>
      </c>
      <c r="B2688" t="s">
        <v>17</v>
      </c>
      <c r="C2688" t="s">
        <v>18</v>
      </c>
      <c r="D2688" t="s">
        <v>26</v>
      </c>
      <c r="E2688" t="s">
        <v>20</v>
      </c>
      <c r="F2688" t="s">
        <v>27</v>
      </c>
      <c r="G2688" s="2">
        <v>60.88</v>
      </c>
      <c r="H2688" s="4">
        <v>9</v>
      </c>
      <c r="I2688" s="2">
        <v>27.396000000000004</v>
      </c>
      <c r="J2688" s="2">
        <v>575.31600000000003</v>
      </c>
      <c r="K2688" s="12">
        <v>43480</v>
      </c>
      <c r="L2688" s="5">
        <v>0.72013888888888899</v>
      </c>
      <c r="M2688" t="s">
        <v>22</v>
      </c>
      <c r="N2688" s="2">
        <v>547.91999999999996</v>
      </c>
      <c r="O2688" s="2">
        <v>27.396000000000001</v>
      </c>
      <c r="P2688" s="3">
        <v>4.7</v>
      </c>
      <c r="Q2688" s="4">
        <f>MONTH(Tabla1[[#This Row],[Fecha]])</f>
        <v>1</v>
      </c>
    </row>
    <row r="2689" spans="1:17" x14ac:dyDescent="0.25">
      <c r="A2689" t="s">
        <v>2567</v>
      </c>
      <c r="B2689" t="s">
        <v>41</v>
      </c>
      <c r="C2689" t="s">
        <v>42</v>
      </c>
      <c r="D2689" t="s">
        <v>19</v>
      </c>
      <c r="E2689" t="s">
        <v>30</v>
      </c>
      <c r="F2689" t="s">
        <v>27</v>
      </c>
      <c r="G2689" s="2">
        <v>40.299999999999997</v>
      </c>
      <c r="H2689" s="4">
        <v>10</v>
      </c>
      <c r="I2689" s="2">
        <v>20.150000000000002</v>
      </c>
      <c r="J2689" s="2">
        <v>423.15</v>
      </c>
      <c r="K2689" s="12">
        <v>43489</v>
      </c>
      <c r="L2689" s="5">
        <v>0.73402777777777783</v>
      </c>
      <c r="M2689" t="s">
        <v>32</v>
      </c>
      <c r="N2689" s="2">
        <v>403</v>
      </c>
      <c r="O2689" s="2">
        <v>20.149999999999999</v>
      </c>
      <c r="P2689" s="3">
        <v>7</v>
      </c>
      <c r="Q2689" s="4">
        <f>MONTH(Tabla1[[#This Row],[Fecha]])</f>
        <v>1</v>
      </c>
    </row>
    <row r="2690" spans="1:17" x14ac:dyDescent="0.25">
      <c r="A2690" t="s">
        <v>2568</v>
      </c>
      <c r="B2690" t="s">
        <v>17</v>
      </c>
      <c r="C2690" t="s">
        <v>18</v>
      </c>
      <c r="D2690" t="s">
        <v>26</v>
      </c>
      <c r="E2690" t="s">
        <v>20</v>
      </c>
      <c r="F2690" t="s">
        <v>35</v>
      </c>
      <c r="G2690" s="2">
        <v>15.34</v>
      </c>
      <c r="H2690" s="4">
        <v>1</v>
      </c>
      <c r="I2690" s="2">
        <v>0.76700000000000002</v>
      </c>
      <c r="J2690" s="2">
        <v>16.106999999999999</v>
      </c>
      <c r="K2690" s="12">
        <v>43471</v>
      </c>
      <c r="L2690" s="5">
        <v>0.46458333333333335</v>
      </c>
      <c r="M2690" t="s">
        <v>28</v>
      </c>
      <c r="N2690" s="2">
        <v>15.34</v>
      </c>
      <c r="O2690" s="2">
        <v>0.76700000000000002</v>
      </c>
      <c r="P2690" s="3">
        <v>6.5</v>
      </c>
      <c r="Q2690" s="4">
        <f>MONTH(Tabla1[[#This Row],[Fecha]])</f>
        <v>1</v>
      </c>
    </row>
    <row r="2691" spans="1:17" x14ac:dyDescent="0.25">
      <c r="A2691" t="s">
        <v>2569</v>
      </c>
      <c r="B2691" t="s">
        <v>17</v>
      </c>
      <c r="C2691" t="s">
        <v>18</v>
      </c>
      <c r="D2691" t="s">
        <v>26</v>
      </c>
      <c r="E2691" t="s">
        <v>20</v>
      </c>
      <c r="F2691" t="s">
        <v>31</v>
      </c>
      <c r="G2691" s="2">
        <v>77.47</v>
      </c>
      <c r="H2691" s="4">
        <v>4</v>
      </c>
      <c r="I2691" s="2">
        <v>15.494</v>
      </c>
      <c r="J2691" s="2">
        <v>325.37400000000002</v>
      </c>
      <c r="K2691" s="12">
        <v>43541</v>
      </c>
      <c r="L2691" s="5">
        <v>0.69166666666666676</v>
      </c>
      <c r="M2691" t="s">
        <v>28</v>
      </c>
      <c r="N2691" s="2">
        <v>309.88</v>
      </c>
      <c r="O2691" s="2">
        <v>15.494</v>
      </c>
      <c r="P2691" s="3">
        <v>4.2</v>
      </c>
      <c r="Q2691" s="4">
        <f>MONTH(Tabla1[[#This Row],[Fecha]])</f>
        <v>3</v>
      </c>
    </row>
    <row r="2692" spans="1:17" x14ac:dyDescent="0.25">
      <c r="A2692" t="s">
        <v>2570</v>
      </c>
      <c r="B2692" t="s">
        <v>41</v>
      </c>
      <c r="C2692" t="s">
        <v>42</v>
      </c>
      <c r="D2692" t="s">
        <v>19</v>
      </c>
      <c r="E2692" t="s">
        <v>20</v>
      </c>
      <c r="F2692" t="s">
        <v>35</v>
      </c>
      <c r="G2692" s="2">
        <v>95.54</v>
      </c>
      <c r="H2692" s="4">
        <v>4</v>
      </c>
      <c r="I2692" s="2">
        <v>19.108000000000001</v>
      </c>
      <c r="J2692" s="2">
        <v>401.26799999999997</v>
      </c>
      <c r="K2692" s="12">
        <v>43522</v>
      </c>
      <c r="L2692" s="5">
        <v>0.49861111111111112</v>
      </c>
      <c r="M2692" t="s">
        <v>22</v>
      </c>
      <c r="N2692" s="2">
        <v>382.16</v>
      </c>
      <c r="O2692" s="2">
        <v>19.108000000000001</v>
      </c>
      <c r="P2692" s="3">
        <v>4.5</v>
      </c>
      <c r="Q2692" s="4">
        <f>MONTH(Tabla1[[#This Row],[Fecha]])</f>
        <v>2</v>
      </c>
    </row>
    <row r="2693" spans="1:17" x14ac:dyDescent="0.25">
      <c r="A2693" t="s">
        <v>2571</v>
      </c>
      <c r="B2693" t="s">
        <v>17</v>
      </c>
      <c r="C2693" t="s">
        <v>18</v>
      </c>
      <c r="D2693" t="s">
        <v>26</v>
      </c>
      <c r="E2693" t="s">
        <v>20</v>
      </c>
      <c r="F2693" t="s">
        <v>31</v>
      </c>
      <c r="G2693" s="2">
        <v>25.29</v>
      </c>
      <c r="H2693" s="4">
        <v>1</v>
      </c>
      <c r="I2693" s="2">
        <v>1.2645</v>
      </c>
      <c r="J2693" s="2">
        <v>26.554500000000001</v>
      </c>
      <c r="K2693" s="12">
        <v>43547</v>
      </c>
      <c r="L2693" s="5">
        <v>0.42569444444444443</v>
      </c>
      <c r="M2693" t="s">
        <v>22</v>
      </c>
      <c r="N2693" s="2">
        <v>25.29</v>
      </c>
      <c r="O2693" s="2">
        <v>1.2645</v>
      </c>
      <c r="P2693" s="3">
        <v>6.1</v>
      </c>
      <c r="Q2693" s="4">
        <f>MONTH(Tabla1[[#This Row],[Fecha]])</f>
        <v>3</v>
      </c>
    </row>
    <row r="2694" spans="1:17" x14ac:dyDescent="0.25">
      <c r="A2694" t="s">
        <v>2572</v>
      </c>
      <c r="B2694" t="s">
        <v>17</v>
      </c>
      <c r="C2694" t="s">
        <v>18</v>
      </c>
      <c r="D2694" t="s">
        <v>19</v>
      </c>
      <c r="E2694" t="s">
        <v>30</v>
      </c>
      <c r="F2694" t="s">
        <v>21</v>
      </c>
      <c r="G2694" s="2">
        <v>48.63</v>
      </c>
      <c r="H2694" s="4">
        <v>10</v>
      </c>
      <c r="I2694" s="2">
        <v>24.315000000000001</v>
      </c>
      <c r="J2694" s="2">
        <v>510.61500000000001</v>
      </c>
      <c r="K2694" s="12">
        <v>43528</v>
      </c>
      <c r="L2694" s="5">
        <v>0.53055555555555556</v>
      </c>
      <c r="M2694" t="s">
        <v>28</v>
      </c>
      <c r="N2694" s="2">
        <v>486.3</v>
      </c>
      <c r="O2694" s="2">
        <v>24.315000000000001</v>
      </c>
      <c r="P2694" s="3">
        <v>8.8000000000000007</v>
      </c>
      <c r="Q2694" s="4">
        <f>MONTH(Tabla1[[#This Row],[Fecha]])</f>
        <v>3</v>
      </c>
    </row>
    <row r="2695" spans="1:17" x14ac:dyDescent="0.25">
      <c r="A2695" t="s">
        <v>2573</v>
      </c>
      <c r="B2695" t="s">
        <v>17</v>
      </c>
      <c r="C2695" t="s">
        <v>18</v>
      </c>
      <c r="D2695" t="s">
        <v>19</v>
      </c>
      <c r="E2695" t="s">
        <v>20</v>
      </c>
      <c r="F2695" t="s">
        <v>27</v>
      </c>
      <c r="G2695" s="2">
        <v>68.84</v>
      </c>
      <c r="H2695" s="4">
        <v>6</v>
      </c>
      <c r="I2695" s="2">
        <v>20.652000000000001</v>
      </c>
      <c r="J2695" s="2">
        <v>433.69200000000001</v>
      </c>
      <c r="K2695" s="12">
        <v>43521</v>
      </c>
      <c r="L2695" s="5">
        <v>0.60833333333333328</v>
      </c>
      <c r="M2695" t="s">
        <v>22</v>
      </c>
      <c r="N2695" s="2">
        <v>413.04</v>
      </c>
      <c r="O2695" s="2">
        <v>20.652000000000001</v>
      </c>
      <c r="P2695" s="3">
        <v>5.8</v>
      </c>
      <c r="Q2695" s="4">
        <f>MONTH(Tabla1[[#This Row],[Fecha]])</f>
        <v>2</v>
      </c>
    </row>
    <row r="2696" spans="1:17" x14ac:dyDescent="0.25">
      <c r="A2696" t="s">
        <v>2574</v>
      </c>
      <c r="B2696" t="s">
        <v>24</v>
      </c>
      <c r="C2696" t="s">
        <v>25</v>
      </c>
      <c r="D2696" t="s">
        <v>19</v>
      </c>
      <c r="E2696" t="s">
        <v>30</v>
      </c>
      <c r="F2696" t="s">
        <v>43</v>
      </c>
      <c r="G2696" s="2">
        <v>94.26</v>
      </c>
      <c r="H2696" s="4">
        <v>4</v>
      </c>
      <c r="I2696" s="2">
        <v>18.852</v>
      </c>
      <c r="J2696" s="2">
        <v>395.892</v>
      </c>
      <c r="K2696" s="12">
        <v>43536</v>
      </c>
      <c r="L2696" s="5">
        <v>0.6875</v>
      </c>
      <c r="M2696" t="s">
        <v>28</v>
      </c>
      <c r="N2696" s="2">
        <v>377.04</v>
      </c>
      <c r="O2696" s="2">
        <v>18.852</v>
      </c>
      <c r="P2696" s="3">
        <v>8.6</v>
      </c>
      <c r="Q2696" s="4">
        <f>MONTH(Tabla1[[#This Row],[Fecha]])</f>
        <v>3</v>
      </c>
    </row>
    <row r="2697" spans="1:17" x14ac:dyDescent="0.25">
      <c r="A2697" t="s">
        <v>2575</v>
      </c>
      <c r="B2697" t="s">
        <v>17</v>
      </c>
      <c r="C2697" t="s">
        <v>18</v>
      </c>
      <c r="D2697" t="s">
        <v>26</v>
      </c>
      <c r="E2697" t="s">
        <v>20</v>
      </c>
      <c r="F2697" t="s">
        <v>27</v>
      </c>
      <c r="G2697" s="2">
        <v>15.69</v>
      </c>
      <c r="H2697" s="4">
        <v>3</v>
      </c>
      <c r="I2697" s="2">
        <v>2.3534999999999999</v>
      </c>
      <c r="J2697" s="2">
        <v>49.423499999999997</v>
      </c>
      <c r="K2697" s="12">
        <v>43538</v>
      </c>
      <c r="L2697" s="5">
        <v>0.59236111111111112</v>
      </c>
      <c r="M2697" t="s">
        <v>32</v>
      </c>
      <c r="N2697" s="2">
        <v>47.07</v>
      </c>
      <c r="O2697" s="2">
        <v>2.3534999999999999</v>
      </c>
      <c r="P2697" s="3">
        <v>5.8</v>
      </c>
      <c r="Q2697" s="4">
        <f>MONTH(Tabla1[[#This Row],[Fecha]])</f>
        <v>3</v>
      </c>
    </row>
    <row r="2698" spans="1:17" x14ac:dyDescent="0.25">
      <c r="A2698" t="s">
        <v>2576</v>
      </c>
      <c r="B2698" t="s">
        <v>17</v>
      </c>
      <c r="C2698" t="s">
        <v>18</v>
      </c>
      <c r="D2698" t="s">
        <v>19</v>
      </c>
      <c r="E2698" t="s">
        <v>30</v>
      </c>
      <c r="F2698" t="s">
        <v>31</v>
      </c>
      <c r="G2698" s="2">
        <v>70.739999999999995</v>
      </c>
      <c r="H2698" s="4">
        <v>4</v>
      </c>
      <c r="I2698" s="2">
        <v>14.148</v>
      </c>
      <c r="J2698" s="2">
        <v>297.108</v>
      </c>
      <c r="K2698" s="12">
        <v>43470</v>
      </c>
      <c r="L2698" s="5">
        <v>0.67013888888888884</v>
      </c>
      <c r="M2698" t="s">
        <v>32</v>
      </c>
      <c r="N2698" s="2">
        <v>282.95999999999998</v>
      </c>
      <c r="O2698" s="2">
        <v>14.148</v>
      </c>
      <c r="P2698" s="3">
        <v>4.4000000000000004</v>
      </c>
      <c r="Q2698" s="4">
        <f>MONTH(Tabla1[[#This Row],[Fecha]])</f>
        <v>1</v>
      </c>
    </row>
    <row r="2699" spans="1:17" x14ac:dyDescent="0.25">
      <c r="A2699" t="s">
        <v>2577</v>
      </c>
      <c r="B2699" t="s">
        <v>24</v>
      </c>
      <c r="C2699" t="s">
        <v>25</v>
      </c>
      <c r="D2699" t="s">
        <v>26</v>
      </c>
      <c r="E2699" t="s">
        <v>30</v>
      </c>
      <c r="F2699" t="s">
        <v>43</v>
      </c>
      <c r="G2699" s="2">
        <v>27.22</v>
      </c>
      <c r="H2699" s="4">
        <v>3</v>
      </c>
      <c r="I2699" s="2">
        <v>4.0830000000000002</v>
      </c>
      <c r="J2699" s="2">
        <v>85.742999999999995</v>
      </c>
      <c r="K2699" s="12">
        <v>43472</v>
      </c>
      <c r="L2699" s="5">
        <v>0.52569444444444446</v>
      </c>
      <c r="M2699" t="s">
        <v>28</v>
      </c>
      <c r="N2699" s="2">
        <v>81.66</v>
      </c>
      <c r="O2699" s="2">
        <v>4.0830000000000002</v>
      </c>
      <c r="P2699" s="3">
        <v>7.3</v>
      </c>
      <c r="Q2699" s="4">
        <f>MONTH(Tabla1[[#This Row],[Fecha]])</f>
        <v>1</v>
      </c>
    </row>
    <row r="2700" spans="1:17" x14ac:dyDescent="0.25">
      <c r="A2700" t="s">
        <v>2578</v>
      </c>
      <c r="B2700" t="s">
        <v>41</v>
      </c>
      <c r="C2700" t="s">
        <v>42</v>
      </c>
      <c r="D2700" t="s">
        <v>19</v>
      </c>
      <c r="E2700" t="s">
        <v>20</v>
      </c>
      <c r="F2700" t="s">
        <v>43</v>
      </c>
      <c r="G2700" s="2">
        <v>20.010000000000002</v>
      </c>
      <c r="H2700" s="4">
        <v>9</v>
      </c>
      <c r="I2700" s="2">
        <v>9.0045000000000002</v>
      </c>
      <c r="J2700" s="2">
        <v>189.09450000000001</v>
      </c>
      <c r="K2700" s="12">
        <v>43502</v>
      </c>
      <c r="L2700" s="5">
        <v>0.65763888888888888</v>
      </c>
      <c r="M2700" t="s">
        <v>22</v>
      </c>
      <c r="N2700" s="2">
        <v>180.09</v>
      </c>
      <c r="O2700" s="2">
        <v>9.0045000000000002</v>
      </c>
      <c r="P2700" s="3">
        <v>4.0999999999999996</v>
      </c>
      <c r="Q2700" s="4">
        <f>MONTH(Tabla1[[#This Row],[Fecha]])</f>
        <v>2</v>
      </c>
    </row>
    <row r="2701" spans="1:17" x14ac:dyDescent="0.25">
      <c r="A2701" t="s">
        <v>2579</v>
      </c>
      <c r="B2701" t="s">
        <v>17</v>
      </c>
      <c r="C2701" t="s">
        <v>18</v>
      </c>
      <c r="D2701" t="s">
        <v>19</v>
      </c>
      <c r="E2701" t="s">
        <v>30</v>
      </c>
      <c r="F2701" t="s">
        <v>45</v>
      </c>
      <c r="G2701" s="2">
        <v>41.28</v>
      </c>
      <c r="H2701" s="4">
        <v>3</v>
      </c>
      <c r="I2701" s="2">
        <v>6.1920000000000002</v>
      </c>
      <c r="J2701" s="2">
        <v>130.03200000000001</v>
      </c>
      <c r="K2701" s="12">
        <v>43550</v>
      </c>
      <c r="L2701" s="5">
        <v>0.77569444444444446</v>
      </c>
      <c r="M2701" t="s">
        <v>32</v>
      </c>
      <c r="N2701" s="2">
        <v>123.84</v>
      </c>
      <c r="O2701" s="2">
        <v>6.1920000000000002</v>
      </c>
      <c r="P2701" s="3">
        <v>8.5</v>
      </c>
      <c r="Q2701" s="4">
        <f>MONTH(Tabla1[[#This Row],[Fecha]])</f>
        <v>3</v>
      </c>
    </row>
    <row r="2702" spans="1:17" x14ac:dyDescent="0.25">
      <c r="A2702" t="s">
        <v>2580</v>
      </c>
      <c r="B2702" t="s">
        <v>17</v>
      </c>
      <c r="C2702" t="s">
        <v>18</v>
      </c>
      <c r="D2702" t="s">
        <v>19</v>
      </c>
      <c r="E2702" t="s">
        <v>30</v>
      </c>
      <c r="F2702" t="s">
        <v>43</v>
      </c>
      <c r="G2702" s="2">
        <v>83.77</v>
      </c>
      <c r="H2702" s="4">
        <v>2</v>
      </c>
      <c r="I2702" s="2">
        <v>8.3770000000000007</v>
      </c>
      <c r="J2702" s="2">
        <v>175.917</v>
      </c>
      <c r="K2702" s="12">
        <v>43480</v>
      </c>
      <c r="L2702" s="5">
        <v>0.45416666666666666</v>
      </c>
      <c r="M2702" t="s">
        <v>32</v>
      </c>
      <c r="N2702" s="2">
        <v>167.54</v>
      </c>
      <c r="O2702" s="2">
        <v>8.3770000000000007</v>
      </c>
      <c r="P2702" s="3">
        <v>7</v>
      </c>
      <c r="Q2702" s="4">
        <f>MONTH(Tabla1[[#This Row],[Fecha]])</f>
        <v>1</v>
      </c>
    </row>
    <row r="2703" spans="1:17" x14ac:dyDescent="0.25">
      <c r="A2703" t="s">
        <v>2581</v>
      </c>
      <c r="B2703" t="s">
        <v>24</v>
      </c>
      <c r="C2703" t="s">
        <v>25</v>
      </c>
      <c r="D2703" t="s">
        <v>26</v>
      </c>
      <c r="E2703" t="s">
        <v>30</v>
      </c>
      <c r="F2703" t="s">
        <v>27</v>
      </c>
      <c r="G2703" s="2">
        <v>84.07</v>
      </c>
      <c r="H2703" s="4">
        <v>4</v>
      </c>
      <c r="I2703" s="2">
        <v>16.814</v>
      </c>
      <c r="J2703" s="2">
        <v>353.09399999999999</v>
      </c>
      <c r="K2703" s="12">
        <v>43531</v>
      </c>
      <c r="L2703" s="5">
        <v>0.70416666666666661</v>
      </c>
      <c r="M2703" t="s">
        <v>22</v>
      </c>
      <c r="N2703" s="2">
        <v>336.28</v>
      </c>
      <c r="O2703" s="2">
        <v>16.814</v>
      </c>
      <c r="P2703" s="3">
        <v>4.4000000000000004</v>
      </c>
      <c r="Q2703" s="4">
        <f>MONTH(Tabla1[[#This Row],[Fecha]])</f>
        <v>3</v>
      </c>
    </row>
    <row r="2704" spans="1:17" x14ac:dyDescent="0.25">
      <c r="A2704" t="s">
        <v>2582</v>
      </c>
      <c r="B2704" t="s">
        <v>17</v>
      </c>
      <c r="C2704" t="s">
        <v>18</v>
      </c>
      <c r="D2704" t="s">
        <v>19</v>
      </c>
      <c r="E2704" t="s">
        <v>30</v>
      </c>
      <c r="F2704" t="s">
        <v>31</v>
      </c>
      <c r="G2704" s="2">
        <v>44.34</v>
      </c>
      <c r="H2704" s="4">
        <v>2</v>
      </c>
      <c r="I2704" s="2">
        <v>4.4340000000000002</v>
      </c>
      <c r="J2704" s="2">
        <v>93.114000000000004</v>
      </c>
      <c r="K2704" s="12">
        <v>43551</v>
      </c>
      <c r="L2704" s="5">
        <v>0.47638888888888892</v>
      </c>
      <c r="M2704" t="s">
        <v>28</v>
      </c>
      <c r="N2704" s="2">
        <v>88.68</v>
      </c>
      <c r="O2704" s="2">
        <v>4.4340000000000002</v>
      </c>
      <c r="P2704" s="3">
        <v>5.8</v>
      </c>
      <c r="Q2704" s="4">
        <f>MONTH(Tabla1[[#This Row],[Fecha]])</f>
        <v>3</v>
      </c>
    </row>
    <row r="2705" spans="1:17" x14ac:dyDescent="0.25">
      <c r="A2705" t="s">
        <v>2583</v>
      </c>
      <c r="B2705" t="s">
        <v>41</v>
      </c>
      <c r="C2705" t="s">
        <v>42</v>
      </c>
      <c r="D2705" t="s">
        <v>26</v>
      </c>
      <c r="E2705" t="s">
        <v>20</v>
      </c>
      <c r="F2705" t="s">
        <v>21</v>
      </c>
      <c r="G2705" s="2">
        <v>82.88</v>
      </c>
      <c r="H2705" s="4">
        <v>5</v>
      </c>
      <c r="I2705" s="2">
        <v>20.72</v>
      </c>
      <c r="J2705" s="2">
        <v>435.12</v>
      </c>
      <c r="K2705" s="12">
        <v>43548</v>
      </c>
      <c r="L2705" s="5">
        <v>0.58888888888888891</v>
      </c>
      <c r="M2705" t="s">
        <v>32</v>
      </c>
      <c r="N2705" s="2">
        <v>414.4</v>
      </c>
      <c r="O2705" s="2">
        <v>20.72</v>
      </c>
      <c r="P2705" s="3">
        <v>6.6</v>
      </c>
      <c r="Q2705" s="4">
        <f>MONTH(Tabla1[[#This Row],[Fecha]])</f>
        <v>3</v>
      </c>
    </row>
    <row r="2706" spans="1:17" x14ac:dyDescent="0.25">
      <c r="A2706" t="s">
        <v>2584</v>
      </c>
      <c r="B2706" t="s">
        <v>41</v>
      </c>
      <c r="C2706" t="s">
        <v>42</v>
      </c>
      <c r="D2706" t="s">
        <v>19</v>
      </c>
      <c r="E2706" t="s">
        <v>30</v>
      </c>
      <c r="F2706" t="s">
        <v>45</v>
      </c>
      <c r="G2706" s="2">
        <v>32.619999999999997</v>
      </c>
      <c r="H2706" s="4">
        <v>4</v>
      </c>
      <c r="I2706" s="2">
        <v>6.524</v>
      </c>
      <c r="J2706" s="2">
        <v>137.00399999999999</v>
      </c>
      <c r="K2706" s="12">
        <v>43494</v>
      </c>
      <c r="L2706" s="5">
        <v>0.59166666666666667</v>
      </c>
      <c r="M2706" t="s">
        <v>28</v>
      </c>
      <c r="N2706" s="2">
        <v>130.47999999999999</v>
      </c>
      <c r="O2706" s="2">
        <v>6.524</v>
      </c>
      <c r="P2706" s="3">
        <v>9</v>
      </c>
      <c r="Q2706" s="4">
        <f>MONTH(Tabla1[[#This Row],[Fecha]])</f>
        <v>1</v>
      </c>
    </row>
    <row r="2707" spans="1:17" x14ac:dyDescent="0.25">
      <c r="A2707" t="s">
        <v>2585</v>
      </c>
      <c r="B2707" t="s">
        <v>41</v>
      </c>
      <c r="C2707" t="s">
        <v>42</v>
      </c>
      <c r="D2707" t="s">
        <v>26</v>
      </c>
      <c r="E2707" t="s">
        <v>20</v>
      </c>
      <c r="F2707" t="s">
        <v>43</v>
      </c>
      <c r="G2707" s="2">
        <v>71.2</v>
      </c>
      <c r="H2707" s="4">
        <v>1</v>
      </c>
      <c r="I2707" s="2">
        <v>3.5600000000000005</v>
      </c>
      <c r="J2707" s="2">
        <v>74.760000000000005</v>
      </c>
      <c r="K2707" s="12">
        <v>43470</v>
      </c>
      <c r="L2707" s="5">
        <v>0.86111111111111116</v>
      </c>
      <c r="M2707" t="s">
        <v>32</v>
      </c>
      <c r="N2707" s="2">
        <v>71.2</v>
      </c>
      <c r="O2707" s="2">
        <v>3.56</v>
      </c>
      <c r="P2707" s="3">
        <v>9.1999999999999993</v>
      </c>
      <c r="Q2707" s="4">
        <f>MONTH(Tabla1[[#This Row],[Fecha]])</f>
        <v>1</v>
      </c>
    </row>
    <row r="2708" spans="1:17" x14ac:dyDescent="0.25">
      <c r="A2708" t="s">
        <v>1145</v>
      </c>
      <c r="B2708" t="s">
        <v>17</v>
      </c>
      <c r="C2708" t="s">
        <v>18</v>
      </c>
      <c r="D2708" t="s">
        <v>19</v>
      </c>
      <c r="E2708" t="s">
        <v>20</v>
      </c>
      <c r="F2708" t="s">
        <v>35</v>
      </c>
      <c r="G2708" s="2">
        <v>97.48</v>
      </c>
      <c r="H2708" s="4">
        <v>9</v>
      </c>
      <c r="I2708" s="2">
        <v>43.866000000000007</v>
      </c>
      <c r="J2708" s="2">
        <v>921.18600000000004</v>
      </c>
      <c r="K2708" s="12">
        <v>43538</v>
      </c>
      <c r="L2708" s="5">
        <v>0.59652777777777777</v>
      </c>
      <c r="M2708" t="s">
        <v>22</v>
      </c>
      <c r="N2708" s="2">
        <v>877.32</v>
      </c>
      <c r="O2708" s="2">
        <v>43.866</v>
      </c>
      <c r="P2708" s="3">
        <v>7.4</v>
      </c>
      <c r="Q2708" s="4">
        <f>MONTH(Tabla1[[#This Row],[Fecha]])</f>
        <v>3</v>
      </c>
    </row>
    <row r="2709" spans="1:17" x14ac:dyDescent="0.25">
      <c r="A2709" t="s">
        <v>2586</v>
      </c>
      <c r="B2709" t="s">
        <v>24</v>
      </c>
      <c r="C2709" t="s">
        <v>25</v>
      </c>
      <c r="D2709" t="s">
        <v>19</v>
      </c>
      <c r="E2709" t="s">
        <v>20</v>
      </c>
      <c r="F2709" t="s">
        <v>31</v>
      </c>
      <c r="G2709" s="2">
        <v>24.24</v>
      </c>
      <c r="H2709" s="4">
        <v>7</v>
      </c>
      <c r="I2709" s="2">
        <v>8.484</v>
      </c>
      <c r="J2709" s="2">
        <v>178.16399999999999</v>
      </c>
      <c r="K2709" s="12">
        <v>43492</v>
      </c>
      <c r="L2709" s="5">
        <v>0.73472222222222217</v>
      </c>
      <c r="M2709" t="s">
        <v>22</v>
      </c>
      <c r="N2709" s="2">
        <v>169.68</v>
      </c>
      <c r="O2709" s="2">
        <v>8.484</v>
      </c>
      <c r="P2709" s="3">
        <v>9.4</v>
      </c>
      <c r="Q2709" s="4">
        <f>MONTH(Tabla1[[#This Row],[Fecha]])</f>
        <v>1</v>
      </c>
    </row>
    <row r="2710" spans="1:17" x14ac:dyDescent="0.25">
      <c r="A2710" t="s">
        <v>2587</v>
      </c>
      <c r="B2710" t="s">
        <v>41</v>
      </c>
      <c r="C2710" t="s">
        <v>42</v>
      </c>
      <c r="D2710" t="s">
        <v>26</v>
      </c>
      <c r="E2710" t="s">
        <v>20</v>
      </c>
      <c r="F2710" t="s">
        <v>27</v>
      </c>
      <c r="G2710" s="2">
        <v>88.25</v>
      </c>
      <c r="H2710" s="4">
        <v>9</v>
      </c>
      <c r="I2710" s="2">
        <v>39.712500000000006</v>
      </c>
      <c r="J2710" s="2">
        <v>833.96249999999998</v>
      </c>
      <c r="K2710" s="12">
        <v>43511</v>
      </c>
      <c r="L2710" s="5">
        <v>0.86875000000000002</v>
      </c>
      <c r="M2710" t="s">
        <v>32</v>
      </c>
      <c r="N2710" s="2">
        <v>794.25</v>
      </c>
      <c r="O2710" s="2">
        <v>39.712499999999999</v>
      </c>
      <c r="P2710" s="3">
        <v>7.6</v>
      </c>
      <c r="Q2710" s="4">
        <f>MONTH(Tabla1[[#This Row],[Fecha]])</f>
        <v>2</v>
      </c>
    </row>
    <row r="2711" spans="1:17" x14ac:dyDescent="0.25">
      <c r="A2711" t="s">
        <v>1154</v>
      </c>
      <c r="B2711" t="s">
        <v>41</v>
      </c>
      <c r="C2711" t="s">
        <v>42</v>
      </c>
      <c r="D2711" t="s">
        <v>19</v>
      </c>
      <c r="E2711" t="s">
        <v>20</v>
      </c>
      <c r="F2711" t="s">
        <v>31</v>
      </c>
      <c r="G2711" s="2">
        <v>52.18</v>
      </c>
      <c r="H2711" s="4">
        <v>7</v>
      </c>
      <c r="I2711" s="2">
        <v>18.263000000000002</v>
      </c>
      <c r="J2711" s="2">
        <v>383.52300000000002</v>
      </c>
      <c r="K2711" s="12">
        <v>43533</v>
      </c>
      <c r="L2711" s="5">
        <v>0.45416666666666666</v>
      </c>
      <c r="M2711" t="s">
        <v>28</v>
      </c>
      <c r="N2711" s="2">
        <v>365.26</v>
      </c>
      <c r="O2711" s="2">
        <v>18.263000000000002</v>
      </c>
      <c r="P2711" s="3">
        <v>9.3000000000000007</v>
      </c>
      <c r="Q2711" s="4">
        <f>MONTH(Tabla1[[#This Row],[Fecha]])</f>
        <v>3</v>
      </c>
    </row>
    <row r="2712" spans="1:17" x14ac:dyDescent="0.25">
      <c r="A2712" t="s">
        <v>2588</v>
      </c>
      <c r="B2712" t="s">
        <v>41</v>
      </c>
      <c r="C2712" t="s">
        <v>42</v>
      </c>
      <c r="D2712" t="s">
        <v>19</v>
      </c>
      <c r="E2712" t="s">
        <v>30</v>
      </c>
      <c r="F2712" t="s">
        <v>43</v>
      </c>
      <c r="G2712" s="2">
        <v>47.16</v>
      </c>
      <c r="H2712" s="4">
        <v>5</v>
      </c>
      <c r="I2712" s="2">
        <v>11.79</v>
      </c>
      <c r="J2712" s="2">
        <v>247.59</v>
      </c>
      <c r="K2712" s="12">
        <v>43499</v>
      </c>
      <c r="L2712" s="5">
        <v>0.60763888888888895</v>
      </c>
      <c r="M2712" t="s">
        <v>32</v>
      </c>
      <c r="N2712" s="2">
        <v>235.8</v>
      </c>
      <c r="O2712" s="2">
        <v>11.79</v>
      </c>
      <c r="P2712" s="3">
        <v>6</v>
      </c>
      <c r="Q2712" s="4">
        <f>MONTH(Tabla1[[#This Row],[Fecha]])</f>
        <v>2</v>
      </c>
    </row>
    <row r="2713" spans="1:17" x14ac:dyDescent="0.25">
      <c r="A2713" t="s">
        <v>2589</v>
      </c>
      <c r="B2713" t="s">
        <v>17</v>
      </c>
      <c r="C2713" t="s">
        <v>18</v>
      </c>
      <c r="D2713" t="s">
        <v>19</v>
      </c>
      <c r="E2713" t="s">
        <v>20</v>
      </c>
      <c r="F2713" t="s">
        <v>45</v>
      </c>
      <c r="G2713" s="2">
        <v>30.14</v>
      </c>
      <c r="H2713" s="4">
        <v>10</v>
      </c>
      <c r="I2713" s="2">
        <v>15.07</v>
      </c>
      <c r="J2713" s="2">
        <v>316.47000000000003</v>
      </c>
      <c r="K2713" s="12">
        <v>43506</v>
      </c>
      <c r="L2713" s="5">
        <v>0.51944444444444449</v>
      </c>
      <c r="M2713" t="s">
        <v>22</v>
      </c>
      <c r="N2713" s="2">
        <v>301.39999999999998</v>
      </c>
      <c r="O2713" s="2">
        <v>15.07</v>
      </c>
      <c r="P2713" s="3">
        <v>9.1999999999999993</v>
      </c>
      <c r="Q2713" s="4">
        <f>MONTH(Tabla1[[#This Row],[Fecha]])</f>
        <v>2</v>
      </c>
    </row>
    <row r="2714" spans="1:17" x14ac:dyDescent="0.25">
      <c r="A2714" t="s">
        <v>2590</v>
      </c>
      <c r="B2714" t="s">
        <v>41</v>
      </c>
      <c r="C2714" t="s">
        <v>42</v>
      </c>
      <c r="D2714" t="s">
        <v>26</v>
      </c>
      <c r="E2714" t="s">
        <v>20</v>
      </c>
      <c r="F2714" t="s">
        <v>21</v>
      </c>
      <c r="G2714" s="2">
        <v>14.76</v>
      </c>
      <c r="H2714" s="4">
        <v>2</v>
      </c>
      <c r="I2714" s="2">
        <v>1.476</v>
      </c>
      <c r="J2714" s="2">
        <v>30.995999999999999</v>
      </c>
      <c r="K2714" s="12">
        <v>43514</v>
      </c>
      <c r="L2714" s="5">
        <v>0.61249999999999993</v>
      </c>
      <c r="M2714" t="s">
        <v>22</v>
      </c>
      <c r="N2714" s="2">
        <v>29.52</v>
      </c>
      <c r="O2714" s="2">
        <v>1.476</v>
      </c>
      <c r="P2714" s="3">
        <v>4.3</v>
      </c>
      <c r="Q2714" s="4">
        <f>MONTH(Tabla1[[#This Row],[Fecha]])</f>
        <v>2</v>
      </c>
    </row>
    <row r="2715" spans="1:17" x14ac:dyDescent="0.25">
      <c r="A2715" t="s">
        <v>2591</v>
      </c>
      <c r="B2715" t="s">
        <v>17</v>
      </c>
      <c r="C2715" t="s">
        <v>18</v>
      </c>
      <c r="D2715" t="s">
        <v>19</v>
      </c>
      <c r="E2715" t="s">
        <v>30</v>
      </c>
      <c r="F2715" t="s">
        <v>31</v>
      </c>
      <c r="G2715" s="2">
        <v>70.739999999999995</v>
      </c>
      <c r="H2715" s="4">
        <v>4</v>
      </c>
      <c r="I2715" s="2">
        <v>14.148</v>
      </c>
      <c r="J2715" s="2">
        <v>297.108</v>
      </c>
      <c r="K2715" s="12">
        <v>43470</v>
      </c>
      <c r="L2715" s="5">
        <v>0.67013888888888884</v>
      </c>
      <c r="M2715" t="s">
        <v>32</v>
      </c>
      <c r="N2715" s="2">
        <v>282.95999999999998</v>
      </c>
      <c r="O2715" s="2">
        <v>14.148</v>
      </c>
      <c r="P2715" s="3">
        <v>4.4000000000000004</v>
      </c>
      <c r="Q2715" s="4">
        <f>MONTH(Tabla1[[#This Row],[Fecha]])</f>
        <v>1</v>
      </c>
    </row>
    <row r="2716" spans="1:17" x14ac:dyDescent="0.25">
      <c r="A2716" t="s">
        <v>2153</v>
      </c>
      <c r="B2716" t="s">
        <v>41</v>
      </c>
      <c r="C2716" t="s">
        <v>42</v>
      </c>
      <c r="D2716" t="s">
        <v>19</v>
      </c>
      <c r="E2716" t="s">
        <v>20</v>
      </c>
      <c r="F2716" t="s">
        <v>21</v>
      </c>
      <c r="G2716" s="2">
        <v>72.11</v>
      </c>
      <c r="H2716" s="4">
        <v>9</v>
      </c>
      <c r="I2716" s="2">
        <v>32.4495</v>
      </c>
      <c r="J2716" s="2">
        <v>681.43949999999995</v>
      </c>
      <c r="K2716" s="12">
        <v>43493</v>
      </c>
      <c r="L2716" s="5">
        <v>0.57847222222222217</v>
      </c>
      <c r="M2716" t="s">
        <v>32</v>
      </c>
      <c r="N2716" s="2">
        <v>648.99</v>
      </c>
      <c r="O2716" s="2">
        <v>32.4495</v>
      </c>
      <c r="P2716" s="3">
        <v>7.7</v>
      </c>
      <c r="Q2716" s="4">
        <f>MONTH(Tabla1[[#This Row],[Fecha]])</f>
        <v>1</v>
      </c>
    </row>
    <row r="2717" spans="1:17" x14ac:dyDescent="0.25">
      <c r="A2717" t="s">
        <v>2592</v>
      </c>
      <c r="B2717" t="s">
        <v>24</v>
      </c>
      <c r="C2717" t="s">
        <v>25</v>
      </c>
      <c r="D2717" t="s">
        <v>26</v>
      </c>
      <c r="E2717" t="s">
        <v>20</v>
      </c>
      <c r="F2717" t="s">
        <v>43</v>
      </c>
      <c r="G2717" s="2">
        <v>57.29</v>
      </c>
      <c r="H2717" s="4">
        <v>6</v>
      </c>
      <c r="I2717" s="2">
        <v>17.187000000000001</v>
      </c>
      <c r="J2717" s="2">
        <v>360.92700000000002</v>
      </c>
      <c r="K2717" s="12">
        <v>43545</v>
      </c>
      <c r="L2717" s="5">
        <v>0.71111111111111114</v>
      </c>
      <c r="M2717" t="s">
        <v>22</v>
      </c>
      <c r="N2717" s="2">
        <v>343.74</v>
      </c>
      <c r="O2717" s="2">
        <v>17.187000000000001</v>
      </c>
      <c r="P2717" s="3">
        <v>5.9</v>
      </c>
      <c r="Q2717" s="4">
        <f>MONTH(Tabla1[[#This Row],[Fecha]])</f>
        <v>3</v>
      </c>
    </row>
    <row r="2718" spans="1:17" x14ac:dyDescent="0.25">
      <c r="A2718" t="s">
        <v>2593</v>
      </c>
      <c r="B2718" t="s">
        <v>17</v>
      </c>
      <c r="C2718" t="s">
        <v>18</v>
      </c>
      <c r="D2718" t="s">
        <v>19</v>
      </c>
      <c r="E2718" t="s">
        <v>30</v>
      </c>
      <c r="F2718" t="s">
        <v>35</v>
      </c>
      <c r="G2718" s="2">
        <v>88.63</v>
      </c>
      <c r="H2718" s="4">
        <v>3</v>
      </c>
      <c r="I2718" s="2">
        <v>13.294499999999999</v>
      </c>
      <c r="J2718" s="2">
        <v>279.18450000000001</v>
      </c>
      <c r="K2718" s="12">
        <v>43526</v>
      </c>
      <c r="L2718" s="5">
        <v>0.73333333333333339</v>
      </c>
      <c r="M2718" t="s">
        <v>22</v>
      </c>
      <c r="N2718" s="2">
        <v>265.89</v>
      </c>
      <c r="O2718" s="2">
        <v>13.294499999999999</v>
      </c>
      <c r="P2718" s="3">
        <v>6</v>
      </c>
      <c r="Q2718" s="4">
        <f>MONTH(Tabla1[[#This Row],[Fecha]])</f>
        <v>3</v>
      </c>
    </row>
    <row r="2719" spans="1:17" x14ac:dyDescent="0.25">
      <c r="A2719" t="s">
        <v>1395</v>
      </c>
      <c r="B2719" t="s">
        <v>24</v>
      </c>
      <c r="C2719" t="s">
        <v>25</v>
      </c>
      <c r="D2719" t="s">
        <v>26</v>
      </c>
      <c r="E2719" t="s">
        <v>20</v>
      </c>
      <c r="F2719" t="s">
        <v>35</v>
      </c>
      <c r="G2719" s="2">
        <v>14.39</v>
      </c>
      <c r="H2719" s="4">
        <v>2</v>
      </c>
      <c r="I2719" s="2">
        <v>1.4390000000000001</v>
      </c>
      <c r="J2719" s="2">
        <v>30.219000000000001</v>
      </c>
      <c r="K2719" s="12">
        <v>43526</v>
      </c>
      <c r="L2719" s="5">
        <v>0.8222222222222223</v>
      </c>
      <c r="M2719" t="s">
        <v>32</v>
      </c>
      <c r="N2719" s="2">
        <v>28.78</v>
      </c>
      <c r="O2719" s="2">
        <v>1.4390000000000001</v>
      </c>
      <c r="P2719" s="3">
        <v>7.2</v>
      </c>
      <c r="Q2719" s="4">
        <f>MONTH(Tabla1[[#This Row],[Fecha]])</f>
        <v>3</v>
      </c>
    </row>
    <row r="2720" spans="1:17" x14ac:dyDescent="0.25">
      <c r="A2720" t="s">
        <v>2594</v>
      </c>
      <c r="B2720" t="s">
        <v>17</v>
      </c>
      <c r="C2720" t="s">
        <v>18</v>
      </c>
      <c r="D2720" t="s">
        <v>19</v>
      </c>
      <c r="E2720" t="s">
        <v>20</v>
      </c>
      <c r="F2720" t="s">
        <v>27</v>
      </c>
      <c r="G2720" s="2">
        <v>17.420000000000002</v>
      </c>
      <c r="H2720" s="4">
        <v>10</v>
      </c>
      <c r="I2720" s="2">
        <v>8.7100000000000009</v>
      </c>
      <c r="J2720" s="2">
        <v>182.91</v>
      </c>
      <c r="K2720" s="12">
        <v>43518</v>
      </c>
      <c r="L2720" s="5">
        <v>0.52083333333333337</v>
      </c>
      <c r="M2720" t="s">
        <v>22</v>
      </c>
      <c r="N2720" s="2">
        <v>174.2</v>
      </c>
      <c r="O2720" s="2">
        <v>8.7100000000000009</v>
      </c>
      <c r="P2720" s="3">
        <v>7</v>
      </c>
      <c r="Q2720" s="4">
        <f>MONTH(Tabla1[[#This Row],[Fecha]])</f>
        <v>2</v>
      </c>
    </row>
    <row r="2721" spans="1:17" x14ac:dyDescent="0.25">
      <c r="A2721" t="s">
        <v>2595</v>
      </c>
      <c r="B2721" t="s">
        <v>41</v>
      </c>
      <c r="C2721" t="s">
        <v>42</v>
      </c>
      <c r="D2721" t="s">
        <v>19</v>
      </c>
      <c r="E2721" t="s">
        <v>20</v>
      </c>
      <c r="F2721" t="s">
        <v>43</v>
      </c>
      <c r="G2721" s="2">
        <v>78.88</v>
      </c>
      <c r="H2721" s="4">
        <v>2</v>
      </c>
      <c r="I2721" s="2">
        <v>7.8879999999999999</v>
      </c>
      <c r="J2721" s="2">
        <v>165.648</v>
      </c>
      <c r="K2721" s="12">
        <v>43491</v>
      </c>
      <c r="L2721" s="5">
        <v>0.6694444444444444</v>
      </c>
      <c r="M2721" t="s">
        <v>28</v>
      </c>
      <c r="N2721" s="2">
        <v>157.76</v>
      </c>
      <c r="O2721" s="2">
        <v>7.8879999999999999</v>
      </c>
      <c r="P2721" s="3">
        <v>9.1</v>
      </c>
      <c r="Q2721" s="4">
        <f>MONTH(Tabla1[[#This Row],[Fecha]])</f>
        <v>1</v>
      </c>
    </row>
    <row r="2722" spans="1:17" x14ac:dyDescent="0.25">
      <c r="A2722" t="s">
        <v>2596</v>
      </c>
      <c r="B2722" t="s">
        <v>41</v>
      </c>
      <c r="C2722" t="s">
        <v>42</v>
      </c>
      <c r="D2722" t="s">
        <v>26</v>
      </c>
      <c r="E2722" t="s">
        <v>20</v>
      </c>
      <c r="F2722" t="s">
        <v>27</v>
      </c>
      <c r="G2722" s="2">
        <v>25.45</v>
      </c>
      <c r="H2722" s="4">
        <v>1</v>
      </c>
      <c r="I2722" s="2">
        <v>1.2725</v>
      </c>
      <c r="J2722" s="2">
        <v>26.7225</v>
      </c>
      <c r="K2722" s="12">
        <v>43534</v>
      </c>
      <c r="L2722" s="5">
        <v>0.75694444444444453</v>
      </c>
      <c r="M2722" t="s">
        <v>32</v>
      </c>
      <c r="N2722" s="2">
        <v>25.45</v>
      </c>
      <c r="O2722" s="2">
        <v>1.2725</v>
      </c>
      <c r="P2722" s="3">
        <v>5.0999999999999996</v>
      </c>
      <c r="Q2722" s="4">
        <f>MONTH(Tabla1[[#This Row],[Fecha]])</f>
        <v>3</v>
      </c>
    </row>
    <row r="2723" spans="1:17" x14ac:dyDescent="0.25">
      <c r="A2723" t="s">
        <v>2597</v>
      </c>
      <c r="B2723" t="s">
        <v>41</v>
      </c>
      <c r="C2723" t="s">
        <v>42</v>
      </c>
      <c r="D2723" t="s">
        <v>19</v>
      </c>
      <c r="E2723" t="s">
        <v>20</v>
      </c>
      <c r="F2723" t="s">
        <v>21</v>
      </c>
      <c r="G2723" s="2">
        <v>55.97</v>
      </c>
      <c r="H2723" s="4">
        <v>7</v>
      </c>
      <c r="I2723" s="2">
        <v>19.589500000000001</v>
      </c>
      <c r="J2723" s="2">
        <v>411.37950000000001</v>
      </c>
      <c r="K2723" s="12">
        <v>43529</v>
      </c>
      <c r="L2723" s="5">
        <v>0.79583333333333339</v>
      </c>
      <c r="M2723" t="s">
        <v>22</v>
      </c>
      <c r="N2723" s="2">
        <v>391.79</v>
      </c>
      <c r="O2723" s="2">
        <v>19.589500000000001</v>
      </c>
      <c r="P2723" s="3">
        <v>8.9</v>
      </c>
      <c r="Q2723" s="4">
        <f>MONTH(Tabla1[[#This Row],[Fecha]])</f>
        <v>3</v>
      </c>
    </row>
    <row r="2724" spans="1:17" x14ac:dyDescent="0.25">
      <c r="A2724" t="s">
        <v>2598</v>
      </c>
      <c r="B2724" t="s">
        <v>17</v>
      </c>
      <c r="C2724" t="s">
        <v>18</v>
      </c>
      <c r="D2724" t="s">
        <v>26</v>
      </c>
      <c r="E2724" t="s">
        <v>20</v>
      </c>
      <c r="F2724" t="s">
        <v>43</v>
      </c>
      <c r="G2724" s="2">
        <v>40.94</v>
      </c>
      <c r="H2724" s="4">
        <v>5</v>
      </c>
      <c r="I2724" s="2">
        <v>10.234999999999999</v>
      </c>
      <c r="J2724" s="2">
        <v>214.935</v>
      </c>
      <c r="K2724" s="12">
        <v>43471</v>
      </c>
      <c r="L2724" s="5">
        <v>0.58194444444444449</v>
      </c>
      <c r="M2724" t="s">
        <v>22</v>
      </c>
      <c r="N2724" s="2">
        <v>204.7</v>
      </c>
      <c r="O2724" s="2">
        <v>10.234999999999999</v>
      </c>
      <c r="P2724" s="3">
        <v>9.9</v>
      </c>
      <c r="Q2724" s="4">
        <f>MONTH(Tabla1[[#This Row],[Fecha]])</f>
        <v>1</v>
      </c>
    </row>
    <row r="2725" spans="1:17" x14ac:dyDescent="0.25">
      <c r="A2725" t="s">
        <v>1625</v>
      </c>
      <c r="B2725" t="s">
        <v>17</v>
      </c>
      <c r="C2725" t="s">
        <v>18</v>
      </c>
      <c r="D2725" t="s">
        <v>26</v>
      </c>
      <c r="E2725" t="s">
        <v>30</v>
      </c>
      <c r="F2725" t="s">
        <v>35</v>
      </c>
      <c r="G2725" s="2">
        <v>44.65</v>
      </c>
      <c r="H2725" s="4">
        <v>3</v>
      </c>
      <c r="I2725" s="2">
        <v>6.6974999999999998</v>
      </c>
      <c r="J2725" s="2">
        <v>140.64750000000001</v>
      </c>
      <c r="K2725" s="12">
        <v>43510</v>
      </c>
      <c r="L2725" s="5">
        <v>0.62777777777777777</v>
      </c>
      <c r="M2725" t="s">
        <v>28</v>
      </c>
      <c r="N2725" s="2">
        <v>133.94999999999999</v>
      </c>
      <c r="O2725" s="2">
        <v>6.6974999999999998</v>
      </c>
      <c r="P2725" s="3">
        <v>6.2</v>
      </c>
      <c r="Q2725" s="4">
        <f>MONTH(Tabla1[[#This Row],[Fecha]])</f>
        <v>2</v>
      </c>
    </row>
    <row r="2726" spans="1:17" x14ac:dyDescent="0.25">
      <c r="A2726" t="s">
        <v>2599</v>
      </c>
      <c r="B2726" t="s">
        <v>17</v>
      </c>
      <c r="C2726" t="s">
        <v>18</v>
      </c>
      <c r="D2726" t="s">
        <v>26</v>
      </c>
      <c r="E2726" t="s">
        <v>30</v>
      </c>
      <c r="F2726" t="s">
        <v>35</v>
      </c>
      <c r="G2726" s="2">
        <v>78.77</v>
      </c>
      <c r="H2726" s="4">
        <v>10</v>
      </c>
      <c r="I2726" s="2">
        <v>39.384999999999998</v>
      </c>
      <c r="J2726" s="2">
        <v>827.08500000000004</v>
      </c>
      <c r="K2726" s="12">
        <v>43489</v>
      </c>
      <c r="L2726" s="5">
        <v>0.41944444444444445</v>
      </c>
      <c r="M2726" t="s">
        <v>28</v>
      </c>
      <c r="N2726" s="2">
        <v>787.7</v>
      </c>
      <c r="O2726" s="2">
        <v>39.384999999999998</v>
      </c>
      <c r="P2726" s="3">
        <v>6.4</v>
      </c>
      <c r="Q2726" s="4">
        <f>MONTH(Tabla1[[#This Row],[Fecha]])</f>
        <v>1</v>
      </c>
    </row>
    <row r="2727" spans="1:17" x14ac:dyDescent="0.25">
      <c r="A2727" t="s">
        <v>1617</v>
      </c>
      <c r="B2727" t="s">
        <v>41</v>
      </c>
      <c r="C2727" t="s">
        <v>42</v>
      </c>
      <c r="D2727" t="s">
        <v>26</v>
      </c>
      <c r="E2727" t="s">
        <v>20</v>
      </c>
      <c r="F2727" t="s">
        <v>45</v>
      </c>
      <c r="G2727" s="2">
        <v>25.56</v>
      </c>
      <c r="H2727" s="4">
        <v>7</v>
      </c>
      <c r="I2727" s="2">
        <v>8.9459999999999997</v>
      </c>
      <c r="J2727" s="2">
        <v>187.86600000000001</v>
      </c>
      <c r="K2727" s="12">
        <v>43498</v>
      </c>
      <c r="L2727" s="5">
        <v>0.86249999999999993</v>
      </c>
      <c r="M2727" t="s">
        <v>28</v>
      </c>
      <c r="N2727" s="2">
        <v>178.92</v>
      </c>
      <c r="O2727" s="2">
        <v>8.9459999999999997</v>
      </c>
      <c r="P2727" s="3">
        <v>7.1</v>
      </c>
      <c r="Q2727" s="4">
        <f>MONTH(Tabla1[[#This Row],[Fecha]])</f>
        <v>2</v>
      </c>
    </row>
    <row r="2728" spans="1:17" x14ac:dyDescent="0.25">
      <c r="A2728" t="s">
        <v>1400</v>
      </c>
      <c r="B2728" t="s">
        <v>41</v>
      </c>
      <c r="C2728" t="s">
        <v>42</v>
      </c>
      <c r="D2728" t="s">
        <v>19</v>
      </c>
      <c r="E2728" t="s">
        <v>30</v>
      </c>
      <c r="F2728" t="s">
        <v>35</v>
      </c>
      <c r="G2728" s="2">
        <v>99.96</v>
      </c>
      <c r="H2728" s="4">
        <v>9</v>
      </c>
      <c r="I2728" s="2">
        <v>44.981999999999999</v>
      </c>
      <c r="J2728" s="2">
        <v>944.62199999999996</v>
      </c>
      <c r="K2728" s="12">
        <v>43533</v>
      </c>
      <c r="L2728" s="5">
        <v>0.72638888888888886</v>
      </c>
      <c r="M2728" t="s">
        <v>32</v>
      </c>
      <c r="N2728" s="2">
        <v>899.64</v>
      </c>
      <c r="O2728" s="2">
        <v>44.981999999999999</v>
      </c>
      <c r="P2728" s="3">
        <v>4.2</v>
      </c>
      <c r="Q2728" s="4">
        <f>MONTH(Tabla1[[#This Row],[Fecha]])</f>
        <v>3</v>
      </c>
    </row>
    <row r="2729" spans="1:17" x14ac:dyDescent="0.25">
      <c r="A2729" t="s">
        <v>2600</v>
      </c>
      <c r="B2729" t="s">
        <v>24</v>
      </c>
      <c r="C2729" t="s">
        <v>25</v>
      </c>
      <c r="D2729" t="s">
        <v>26</v>
      </c>
      <c r="E2729" t="s">
        <v>20</v>
      </c>
      <c r="F2729" t="s">
        <v>35</v>
      </c>
      <c r="G2729" s="2">
        <v>14.39</v>
      </c>
      <c r="H2729" s="4">
        <v>2</v>
      </c>
      <c r="I2729" s="2">
        <v>1.4390000000000001</v>
      </c>
      <c r="J2729" s="2">
        <v>30.219000000000001</v>
      </c>
      <c r="K2729" s="12">
        <v>43526</v>
      </c>
      <c r="L2729" s="5">
        <v>0.8222222222222223</v>
      </c>
      <c r="M2729" t="s">
        <v>32</v>
      </c>
      <c r="N2729" s="2">
        <v>28.78</v>
      </c>
      <c r="O2729" s="2">
        <v>1.4390000000000001</v>
      </c>
      <c r="P2729" s="3">
        <v>7.2</v>
      </c>
      <c r="Q2729" s="4">
        <f>MONTH(Tabla1[[#This Row],[Fecha]])</f>
        <v>3</v>
      </c>
    </row>
    <row r="2730" spans="1:17" x14ac:dyDescent="0.25">
      <c r="A2730" t="s">
        <v>2601</v>
      </c>
      <c r="B2730" t="s">
        <v>24</v>
      </c>
      <c r="C2730" t="s">
        <v>25</v>
      </c>
      <c r="D2730" t="s">
        <v>19</v>
      </c>
      <c r="E2730" t="s">
        <v>20</v>
      </c>
      <c r="F2730" t="s">
        <v>21</v>
      </c>
      <c r="G2730" s="2">
        <v>21.12</v>
      </c>
      <c r="H2730" s="4">
        <v>2</v>
      </c>
      <c r="I2730" s="2">
        <v>2.1120000000000001</v>
      </c>
      <c r="J2730" s="2">
        <v>44.351999999999997</v>
      </c>
      <c r="K2730" s="12">
        <v>43468</v>
      </c>
      <c r="L2730" s="5">
        <v>0.80347222222222225</v>
      </c>
      <c r="M2730" t="s">
        <v>28</v>
      </c>
      <c r="N2730" s="2">
        <v>42.24</v>
      </c>
      <c r="O2730" s="2">
        <v>2.1120000000000001</v>
      </c>
      <c r="P2730" s="3">
        <v>9.6999999999999993</v>
      </c>
      <c r="Q2730" s="4">
        <f>MONTH(Tabla1[[#This Row],[Fecha]])</f>
        <v>1</v>
      </c>
    </row>
    <row r="2731" spans="1:17" x14ac:dyDescent="0.25">
      <c r="A2731" t="s">
        <v>2602</v>
      </c>
      <c r="B2731" t="s">
        <v>41</v>
      </c>
      <c r="C2731" t="s">
        <v>42</v>
      </c>
      <c r="D2731" t="s">
        <v>26</v>
      </c>
      <c r="E2731" t="s">
        <v>30</v>
      </c>
      <c r="F2731" t="s">
        <v>21</v>
      </c>
      <c r="G2731" s="2">
        <v>99.16</v>
      </c>
      <c r="H2731" s="4">
        <v>8</v>
      </c>
      <c r="I2731" s="2">
        <v>39.664000000000001</v>
      </c>
      <c r="J2731" s="2">
        <v>832.94399999999996</v>
      </c>
      <c r="K2731" s="12">
        <v>43493</v>
      </c>
      <c r="L2731" s="5">
        <v>0.74097222222222225</v>
      </c>
      <c r="M2731" t="s">
        <v>32</v>
      </c>
      <c r="N2731" s="2">
        <v>793.28</v>
      </c>
      <c r="O2731" s="2">
        <v>39.664000000000001</v>
      </c>
      <c r="P2731" s="3">
        <v>4.2</v>
      </c>
      <c r="Q2731" s="4">
        <f>MONTH(Tabla1[[#This Row],[Fecha]])</f>
        <v>1</v>
      </c>
    </row>
    <row r="2732" spans="1:17" x14ac:dyDescent="0.25">
      <c r="A2732" t="s">
        <v>2603</v>
      </c>
      <c r="B2732" t="s">
        <v>17</v>
      </c>
      <c r="C2732" t="s">
        <v>18</v>
      </c>
      <c r="D2732" t="s">
        <v>19</v>
      </c>
      <c r="E2732" t="s">
        <v>30</v>
      </c>
      <c r="F2732" t="s">
        <v>31</v>
      </c>
      <c r="G2732" s="2">
        <v>58.9</v>
      </c>
      <c r="H2732" s="4">
        <v>8</v>
      </c>
      <c r="I2732" s="2">
        <v>23.560000000000002</v>
      </c>
      <c r="J2732" s="2">
        <v>494.76</v>
      </c>
      <c r="K2732" s="12">
        <v>43471</v>
      </c>
      <c r="L2732" s="5">
        <v>0.47430555555555554</v>
      </c>
      <c r="M2732" t="s">
        <v>28</v>
      </c>
      <c r="N2732" s="2">
        <v>471.2</v>
      </c>
      <c r="O2732" s="2">
        <v>23.56</v>
      </c>
      <c r="P2732" s="3">
        <v>8.9</v>
      </c>
      <c r="Q2732" s="4">
        <f>MONTH(Tabla1[[#This Row],[Fecha]])</f>
        <v>1</v>
      </c>
    </row>
    <row r="2733" spans="1:17" x14ac:dyDescent="0.25">
      <c r="A2733" t="s">
        <v>1871</v>
      </c>
      <c r="B2733" t="s">
        <v>41</v>
      </c>
      <c r="C2733" t="s">
        <v>42</v>
      </c>
      <c r="D2733" t="s">
        <v>19</v>
      </c>
      <c r="E2733" t="s">
        <v>30</v>
      </c>
      <c r="F2733" t="s">
        <v>27</v>
      </c>
      <c r="G2733" s="2">
        <v>19.239999999999998</v>
      </c>
      <c r="H2733" s="4">
        <v>9</v>
      </c>
      <c r="I2733" s="2">
        <v>8.6579999999999995</v>
      </c>
      <c r="J2733" s="2">
        <v>181.81800000000001</v>
      </c>
      <c r="K2733" s="12">
        <v>43528</v>
      </c>
      <c r="L2733" s="5">
        <v>0.68611111111111101</v>
      </c>
      <c r="M2733" t="s">
        <v>28</v>
      </c>
      <c r="N2733" s="2">
        <v>173.16</v>
      </c>
      <c r="O2733" s="2">
        <v>8.6579999999999995</v>
      </c>
      <c r="P2733" s="3">
        <v>8</v>
      </c>
      <c r="Q2733" s="4">
        <f>MONTH(Tabla1[[#This Row],[Fecha]])</f>
        <v>3</v>
      </c>
    </row>
    <row r="2734" spans="1:17" x14ac:dyDescent="0.25">
      <c r="A2734" t="s">
        <v>2604</v>
      </c>
      <c r="B2734" t="s">
        <v>17</v>
      </c>
      <c r="C2734" t="s">
        <v>18</v>
      </c>
      <c r="D2734" t="s">
        <v>26</v>
      </c>
      <c r="E2734" t="s">
        <v>30</v>
      </c>
      <c r="F2734" t="s">
        <v>31</v>
      </c>
      <c r="G2734" s="2">
        <v>50.93</v>
      </c>
      <c r="H2734" s="4">
        <v>8</v>
      </c>
      <c r="I2734" s="2">
        <v>20.372</v>
      </c>
      <c r="J2734" s="2">
        <v>427.81200000000001</v>
      </c>
      <c r="K2734" s="12">
        <v>43546</v>
      </c>
      <c r="L2734" s="5">
        <v>0.81666666666666676</v>
      </c>
      <c r="M2734" t="s">
        <v>22</v>
      </c>
      <c r="N2734" s="2">
        <v>407.44</v>
      </c>
      <c r="O2734" s="2">
        <v>20.372</v>
      </c>
      <c r="P2734" s="3">
        <v>9.1999999999999993</v>
      </c>
      <c r="Q2734" s="4">
        <f>MONTH(Tabla1[[#This Row],[Fecha]])</f>
        <v>3</v>
      </c>
    </row>
    <row r="2735" spans="1:17" x14ac:dyDescent="0.25">
      <c r="A2735" t="s">
        <v>2605</v>
      </c>
      <c r="B2735" t="s">
        <v>41</v>
      </c>
      <c r="C2735" t="s">
        <v>42</v>
      </c>
      <c r="D2735" t="s">
        <v>19</v>
      </c>
      <c r="E2735" t="s">
        <v>30</v>
      </c>
      <c r="F2735" t="s">
        <v>31</v>
      </c>
      <c r="G2735" s="2">
        <v>71.86</v>
      </c>
      <c r="H2735" s="4">
        <v>8</v>
      </c>
      <c r="I2735" s="2">
        <v>28.744</v>
      </c>
      <c r="J2735" s="2">
        <v>603.62400000000002</v>
      </c>
      <c r="K2735" s="12">
        <v>43530</v>
      </c>
      <c r="L2735" s="5">
        <v>0.62986111111111109</v>
      </c>
      <c r="M2735" t="s">
        <v>32</v>
      </c>
      <c r="N2735" s="2">
        <v>574.88</v>
      </c>
      <c r="O2735" s="2">
        <v>28.744</v>
      </c>
      <c r="P2735" s="3">
        <v>6.2</v>
      </c>
      <c r="Q2735" s="4">
        <f>MONTH(Tabla1[[#This Row],[Fecha]])</f>
        <v>3</v>
      </c>
    </row>
    <row r="2736" spans="1:17" x14ac:dyDescent="0.25">
      <c r="A2736" t="s">
        <v>2606</v>
      </c>
      <c r="B2736" t="s">
        <v>41</v>
      </c>
      <c r="C2736" t="s">
        <v>42</v>
      </c>
      <c r="D2736" t="s">
        <v>26</v>
      </c>
      <c r="E2736" t="s">
        <v>30</v>
      </c>
      <c r="F2736" t="s">
        <v>35</v>
      </c>
      <c r="G2736" s="2">
        <v>93.38</v>
      </c>
      <c r="H2736" s="4">
        <v>1</v>
      </c>
      <c r="I2736" s="2">
        <v>4.6689999999999996</v>
      </c>
      <c r="J2736" s="2">
        <v>98.049000000000007</v>
      </c>
      <c r="K2736" s="12">
        <v>43468</v>
      </c>
      <c r="L2736" s="5">
        <v>0.54652777777777783</v>
      </c>
      <c r="M2736" t="s">
        <v>28</v>
      </c>
      <c r="N2736" s="2">
        <v>93.38</v>
      </c>
      <c r="O2736" s="2">
        <v>4.6689999999999996</v>
      </c>
      <c r="P2736" s="3">
        <v>9.6</v>
      </c>
      <c r="Q2736" s="4">
        <f>MONTH(Tabla1[[#This Row],[Fecha]])</f>
        <v>1</v>
      </c>
    </row>
    <row r="2737" spans="1:17" x14ac:dyDescent="0.25">
      <c r="A2737" t="s">
        <v>2607</v>
      </c>
      <c r="B2737" t="s">
        <v>17</v>
      </c>
      <c r="C2737" t="s">
        <v>18</v>
      </c>
      <c r="D2737" t="s">
        <v>19</v>
      </c>
      <c r="E2737" t="s">
        <v>20</v>
      </c>
      <c r="F2737" t="s">
        <v>31</v>
      </c>
      <c r="G2737" s="2">
        <v>35.54</v>
      </c>
      <c r="H2737" s="4">
        <v>10</v>
      </c>
      <c r="I2737" s="2">
        <v>17.77</v>
      </c>
      <c r="J2737" s="2">
        <v>373.17</v>
      </c>
      <c r="K2737" s="12">
        <v>43469</v>
      </c>
      <c r="L2737" s="5">
        <v>0.56527777777777777</v>
      </c>
      <c r="M2737" t="s">
        <v>22</v>
      </c>
      <c r="N2737" s="2">
        <v>355.4</v>
      </c>
      <c r="O2737" s="2">
        <v>17.77</v>
      </c>
      <c r="P2737" s="3">
        <v>7</v>
      </c>
      <c r="Q2737" s="4">
        <f>MONTH(Tabla1[[#This Row],[Fecha]])</f>
        <v>1</v>
      </c>
    </row>
    <row r="2738" spans="1:17" x14ac:dyDescent="0.25">
      <c r="A2738" t="s">
        <v>2608</v>
      </c>
      <c r="B2738" t="s">
        <v>17</v>
      </c>
      <c r="C2738" t="s">
        <v>18</v>
      </c>
      <c r="D2738" t="s">
        <v>19</v>
      </c>
      <c r="E2738" t="s">
        <v>30</v>
      </c>
      <c r="F2738" t="s">
        <v>31</v>
      </c>
      <c r="G2738" s="2">
        <v>37.69</v>
      </c>
      <c r="H2738" s="4">
        <v>2</v>
      </c>
      <c r="I2738" s="2">
        <v>3.7690000000000001</v>
      </c>
      <c r="J2738" s="2">
        <v>79.149000000000001</v>
      </c>
      <c r="K2738" s="12">
        <v>43516</v>
      </c>
      <c r="L2738" s="5">
        <v>0.64513888888888882</v>
      </c>
      <c r="M2738" t="s">
        <v>22</v>
      </c>
      <c r="N2738" s="2">
        <v>75.38</v>
      </c>
      <c r="O2738" s="2">
        <v>3.7690000000000001</v>
      </c>
      <c r="P2738" s="3">
        <v>9.5</v>
      </c>
      <c r="Q2738" s="4">
        <f>MONTH(Tabla1[[#This Row],[Fecha]])</f>
        <v>2</v>
      </c>
    </row>
    <row r="2739" spans="1:17" x14ac:dyDescent="0.25">
      <c r="A2739" t="s">
        <v>2609</v>
      </c>
      <c r="B2739" t="s">
        <v>24</v>
      </c>
      <c r="C2739" t="s">
        <v>25</v>
      </c>
      <c r="D2739" t="s">
        <v>19</v>
      </c>
      <c r="E2739" t="s">
        <v>20</v>
      </c>
      <c r="F2739" t="s">
        <v>35</v>
      </c>
      <c r="G2739" s="2">
        <v>67.989999999999995</v>
      </c>
      <c r="H2739" s="4">
        <v>7</v>
      </c>
      <c r="I2739" s="2">
        <v>23.796499999999998</v>
      </c>
      <c r="J2739" s="2">
        <v>499.72649999999999</v>
      </c>
      <c r="K2739" s="12">
        <v>43513</v>
      </c>
      <c r="L2739" s="5">
        <v>0.70138888888888884</v>
      </c>
      <c r="M2739" t="s">
        <v>22</v>
      </c>
      <c r="N2739" s="2">
        <v>475.93</v>
      </c>
      <c r="O2739" s="2">
        <v>23.796500000000002</v>
      </c>
      <c r="P2739" s="3">
        <v>5.7</v>
      </c>
      <c r="Q2739" s="4">
        <f>MONTH(Tabla1[[#This Row],[Fecha]])</f>
        <v>2</v>
      </c>
    </row>
    <row r="2740" spans="1:17" x14ac:dyDescent="0.25">
      <c r="A2740" t="s">
        <v>2610</v>
      </c>
      <c r="B2740" t="s">
        <v>24</v>
      </c>
      <c r="C2740" t="s">
        <v>25</v>
      </c>
      <c r="D2740" t="s">
        <v>19</v>
      </c>
      <c r="E2740" t="s">
        <v>30</v>
      </c>
      <c r="F2740" t="s">
        <v>21</v>
      </c>
      <c r="G2740" s="2">
        <v>43.7</v>
      </c>
      <c r="H2740" s="4">
        <v>2</v>
      </c>
      <c r="I2740" s="2">
        <v>4.37</v>
      </c>
      <c r="J2740" s="2">
        <v>91.77</v>
      </c>
      <c r="K2740" s="12">
        <v>43550</v>
      </c>
      <c r="L2740" s="5">
        <v>0.75208333333333333</v>
      </c>
      <c r="M2740" t="s">
        <v>28</v>
      </c>
      <c r="N2740" s="2">
        <v>87.4</v>
      </c>
      <c r="O2740" s="2">
        <v>4.37</v>
      </c>
      <c r="P2740" s="3">
        <v>4.9000000000000004</v>
      </c>
      <c r="Q2740" s="4">
        <f>MONTH(Tabla1[[#This Row],[Fecha]])</f>
        <v>3</v>
      </c>
    </row>
    <row r="2741" spans="1:17" x14ac:dyDescent="0.25">
      <c r="A2741" t="s">
        <v>1285</v>
      </c>
      <c r="B2741" t="s">
        <v>17</v>
      </c>
      <c r="C2741" t="s">
        <v>18</v>
      </c>
      <c r="D2741" t="s">
        <v>19</v>
      </c>
      <c r="E2741" t="s">
        <v>20</v>
      </c>
      <c r="F2741" t="s">
        <v>45</v>
      </c>
      <c r="G2741" s="2">
        <v>30.62</v>
      </c>
      <c r="H2741" s="4">
        <v>1</v>
      </c>
      <c r="I2741" s="2">
        <v>1.5310000000000001</v>
      </c>
      <c r="J2741" s="2">
        <v>32.151000000000003</v>
      </c>
      <c r="K2741" s="12">
        <v>43501</v>
      </c>
      <c r="L2741" s="5">
        <v>0.59305555555555556</v>
      </c>
      <c r="M2741" t="s">
        <v>32</v>
      </c>
      <c r="N2741" s="2">
        <v>30.62</v>
      </c>
      <c r="O2741" s="2">
        <v>1.5309999999999999</v>
      </c>
      <c r="P2741" s="3">
        <v>4.0999999999999996</v>
      </c>
      <c r="Q2741" s="4">
        <f>MONTH(Tabla1[[#This Row],[Fecha]])</f>
        <v>2</v>
      </c>
    </row>
    <row r="2742" spans="1:17" x14ac:dyDescent="0.25">
      <c r="A2742" t="s">
        <v>2611</v>
      </c>
      <c r="B2742" t="s">
        <v>41</v>
      </c>
      <c r="C2742" t="s">
        <v>42</v>
      </c>
      <c r="D2742" t="s">
        <v>26</v>
      </c>
      <c r="E2742" t="s">
        <v>20</v>
      </c>
      <c r="F2742" t="s">
        <v>43</v>
      </c>
      <c r="G2742" s="2">
        <v>57.34</v>
      </c>
      <c r="H2742" s="4">
        <v>3</v>
      </c>
      <c r="I2742" s="2">
        <v>8.6010000000000009</v>
      </c>
      <c r="J2742" s="2">
        <v>180.62100000000001</v>
      </c>
      <c r="K2742" s="12">
        <v>43534</v>
      </c>
      <c r="L2742" s="5">
        <v>0.7909722222222223</v>
      </c>
      <c r="M2742" t="s">
        <v>32</v>
      </c>
      <c r="N2742" s="2">
        <v>172.02</v>
      </c>
      <c r="O2742" s="2">
        <v>8.6010000000000009</v>
      </c>
      <c r="P2742" s="3">
        <v>7.9</v>
      </c>
      <c r="Q2742" s="4">
        <f>MONTH(Tabla1[[#This Row],[Fecha]])</f>
        <v>3</v>
      </c>
    </row>
    <row r="2743" spans="1:17" x14ac:dyDescent="0.25">
      <c r="A2743" t="s">
        <v>2612</v>
      </c>
      <c r="B2743" t="s">
        <v>17</v>
      </c>
      <c r="C2743" t="s">
        <v>18</v>
      </c>
      <c r="D2743" t="s">
        <v>19</v>
      </c>
      <c r="E2743" t="s">
        <v>20</v>
      </c>
      <c r="F2743" t="s">
        <v>35</v>
      </c>
      <c r="G2743" s="2">
        <v>27.93</v>
      </c>
      <c r="H2743" s="4">
        <v>5</v>
      </c>
      <c r="I2743" s="2">
        <v>6.9825000000000008</v>
      </c>
      <c r="J2743" s="2">
        <v>146.63249999999999</v>
      </c>
      <c r="K2743" s="12">
        <v>43494</v>
      </c>
      <c r="L2743" s="5">
        <v>0.65833333333333333</v>
      </c>
      <c r="M2743" t="s">
        <v>28</v>
      </c>
      <c r="N2743" s="2">
        <v>139.65</v>
      </c>
      <c r="O2743" s="2">
        <v>6.9824999999999999</v>
      </c>
      <c r="P2743" s="3">
        <v>5.9</v>
      </c>
      <c r="Q2743" s="4">
        <f>MONTH(Tabla1[[#This Row],[Fecha]])</f>
        <v>1</v>
      </c>
    </row>
    <row r="2744" spans="1:17" x14ac:dyDescent="0.25">
      <c r="A2744" t="s">
        <v>2318</v>
      </c>
      <c r="B2744" t="s">
        <v>41</v>
      </c>
      <c r="C2744" t="s">
        <v>42</v>
      </c>
      <c r="D2744" t="s">
        <v>19</v>
      </c>
      <c r="E2744" t="s">
        <v>30</v>
      </c>
      <c r="F2744" t="s">
        <v>27</v>
      </c>
      <c r="G2744" s="2">
        <v>48.09</v>
      </c>
      <c r="H2744" s="4">
        <v>3</v>
      </c>
      <c r="I2744" s="2">
        <v>7.2135000000000007</v>
      </c>
      <c r="J2744" s="2">
        <v>151.48349999999999</v>
      </c>
      <c r="K2744" s="12">
        <v>43506</v>
      </c>
      <c r="L2744" s="5">
        <v>0.76597222222222217</v>
      </c>
      <c r="M2744" t="s">
        <v>32</v>
      </c>
      <c r="N2744" s="2">
        <v>144.27000000000001</v>
      </c>
      <c r="O2744" s="2">
        <v>7.2134999999999998</v>
      </c>
      <c r="P2744" s="3">
        <v>7.8</v>
      </c>
      <c r="Q2744" s="4">
        <f>MONTH(Tabla1[[#This Row],[Fecha]])</f>
        <v>2</v>
      </c>
    </row>
    <row r="2745" spans="1:17" x14ac:dyDescent="0.25">
      <c r="A2745" t="s">
        <v>2613</v>
      </c>
      <c r="B2745" t="s">
        <v>24</v>
      </c>
      <c r="C2745" t="s">
        <v>25</v>
      </c>
      <c r="D2745" t="s">
        <v>19</v>
      </c>
      <c r="E2745" t="s">
        <v>20</v>
      </c>
      <c r="F2745" t="s">
        <v>45</v>
      </c>
      <c r="G2745" s="2">
        <v>73.38</v>
      </c>
      <c r="H2745" s="4">
        <v>7</v>
      </c>
      <c r="I2745" s="2">
        <v>25.683</v>
      </c>
      <c r="J2745" s="2">
        <v>539.34299999999996</v>
      </c>
      <c r="K2745" s="12">
        <v>43506</v>
      </c>
      <c r="L2745" s="5">
        <v>0.5805555555555556</v>
      </c>
      <c r="M2745" t="s">
        <v>28</v>
      </c>
      <c r="N2745" s="2">
        <v>513.66</v>
      </c>
      <c r="O2745" s="2">
        <v>25.683</v>
      </c>
      <c r="P2745" s="3">
        <v>9.5</v>
      </c>
      <c r="Q2745" s="4">
        <f>MONTH(Tabla1[[#This Row],[Fecha]])</f>
        <v>2</v>
      </c>
    </row>
    <row r="2746" spans="1:17" x14ac:dyDescent="0.25">
      <c r="A2746" t="s">
        <v>2614</v>
      </c>
      <c r="B2746" t="s">
        <v>17</v>
      </c>
      <c r="C2746" t="s">
        <v>18</v>
      </c>
      <c r="D2746" t="s">
        <v>26</v>
      </c>
      <c r="E2746" t="s">
        <v>30</v>
      </c>
      <c r="F2746" t="s">
        <v>31</v>
      </c>
      <c r="G2746" s="2">
        <v>74.069999999999993</v>
      </c>
      <c r="H2746" s="4">
        <v>1</v>
      </c>
      <c r="I2746" s="2">
        <v>3.7035</v>
      </c>
      <c r="J2746" s="2">
        <v>77.773499999999999</v>
      </c>
      <c r="K2746" s="12">
        <v>43506</v>
      </c>
      <c r="L2746" s="5">
        <v>0.53472222222222221</v>
      </c>
      <c r="M2746" t="s">
        <v>22</v>
      </c>
      <c r="N2746" s="2">
        <v>74.069999999999993</v>
      </c>
      <c r="O2746" s="2">
        <v>3.7035</v>
      </c>
      <c r="P2746" s="3">
        <v>9.9</v>
      </c>
      <c r="Q2746" s="4">
        <f>MONTH(Tabla1[[#This Row],[Fecha]])</f>
        <v>2</v>
      </c>
    </row>
    <row r="2747" spans="1:17" x14ac:dyDescent="0.25">
      <c r="A2747" t="s">
        <v>2615</v>
      </c>
      <c r="B2747" t="s">
        <v>24</v>
      </c>
      <c r="C2747" t="s">
        <v>25</v>
      </c>
      <c r="D2747" t="s">
        <v>19</v>
      </c>
      <c r="E2747" t="s">
        <v>30</v>
      </c>
      <c r="F2747" t="s">
        <v>35</v>
      </c>
      <c r="G2747" s="2">
        <v>80.930000000000007</v>
      </c>
      <c r="H2747" s="4">
        <v>1</v>
      </c>
      <c r="I2747" s="2">
        <v>4.0465000000000009</v>
      </c>
      <c r="J2747" s="2">
        <v>84.976500000000001</v>
      </c>
      <c r="K2747" s="12">
        <v>43484</v>
      </c>
      <c r="L2747" s="5">
        <v>0.67222222222222217</v>
      </c>
      <c r="M2747" t="s">
        <v>32</v>
      </c>
      <c r="N2747" s="2">
        <v>80.930000000000007</v>
      </c>
      <c r="O2747" s="2">
        <v>4.0465</v>
      </c>
      <c r="P2747" s="3">
        <v>9</v>
      </c>
      <c r="Q2747" s="4">
        <f>MONTH(Tabla1[[#This Row],[Fecha]])</f>
        <v>1</v>
      </c>
    </row>
    <row r="2748" spans="1:17" x14ac:dyDescent="0.25">
      <c r="A2748" t="s">
        <v>2616</v>
      </c>
      <c r="B2748" t="s">
        <v>17</v>
      </c>
      <c r="C2748" t="s">
        <v>18</v>
      </c>
      <c r="D2748" t="s">
        <v>26</v>
      </c>
      <c r="E2748" t="s">
        <v>20</v>
      </c>
      <c r="F2748" t="s">
        <v>31</v>
      </c>
      <c r="G2748" s="2">
        <v>33.299999999999997</v>
      </c>
      <c r="H2748" s="4">
        <v>9</v>
      </c>
      <c r="I2748" s="2">
        <v>14.984999999999999</v>
      </c>
      <c r="J2748" s="2">
        <v>314.685</v>
      </c>
      <c r="K2748" s="12">
        <v>43528</v>
      </c>
      <c r="L2748" s="5">
        <v>0.64374999999999993</v>
      </c>
      <c r="M2748" t="s">
        <v>22</v>
      </c>
      <c r="N2748" s="2">
        <v>299.7</v>
      </c>
      <c r="O2748" s="2">
        <v>14.984999999999999</v>
      </c>
      <c r="P2748" s="3">
        <v>7.2</v>
      </c>
      <c r="Q2748" s="4">
        <f>MONTH(Tabla1[[#This Row],[Fecha]])</f>
        <v>3</v>
      </c>
    </row>
    <row r="2749" spans="1:17" x14ac:dyDescent="0.25">
      <c r="A2749" t="s">
        <v>2617</v>
      </c>
      <c r="B2749" t="s">
        <v>24</v>
      </c>
      <c r="C2749" t="s">
        <v>25</v>
      </c>
      <c r="D2749" t="s">
        <v>19</v>
      </c>
      <c r="E2749" t="s">
        <v>20</v>
      </c>
      <c r="F2749" t="s">
        <v>45</v>
      </c>
      <c r="G2749" s="2">
        <v>10.18</v>
      </c>
      <c r="H2749" s="4">
        <v>8</v>
      </c>
      <c r="I2749" s="2">
        <v>4.0720000000000001</v>
      </c>
      <c r="J2749" s="2">
        <v>85.512</v>
      </c>
      <c r="K2749" s="12">
        <v>43554</v>
      </c>
      <c r="L2749" s="5">
        <v>0.53541666666666665</v>
      </c>
      <c r="M2749" t="s">
        <v>32</v>
      </c>
      <c r="N2749" s="2">
        <v>81.44</v>
      </c>
      <c r="O2749" s="2">
        <v>4.0720000000000001</v>
      </c>
      <c r="P2749" s="3">
        <v>9.5</v>
      </c>
      <c r="Q2749" s="4">
        <f>MONTH(Tabla1[[#This Row],[Fecha]])</f>
        <v>3</v>
      </c>
    </row>
    <row r="2750" spans="1:17" x14ac:dyDescent="0.25">
      <c r="A2750" t="s">
        <v>2618</v>
      </c>
      <c r="B2750" t="s">
        <v>24</v>
      </c>
      <c r="C2750" t="s">
        <v>25</v>
      </c>
      <c r="D2750" t="s">
        <v>26</v>
      </c>
      <c r="E2750" t="s">
        <v>20</v>
      </c>
      <c r="F2750" t="s">
        <v>35</v>
      </c>
      <c r="G2750" s="2">
        <v>22.38</v>
      </c>
      <c r="H2750" s="4">
        <v>1</v>
      </c>
      <c r="I2750" s="2">
        <v>1.119</v>
      </c>
      <c r="J2750" s="2">
        <v>23.498999999999999</v>
      </c>
      <c r="K2750" s="12">
        <v>43495</v>
      </c>
      <c r="L2750" s="5">
        <v>0.71388888888888891</v>
      </c>
      <c r="M2750" t="s">
        <v>32</v>
      </c>
      <c r="N2750" s="2">
        <v>22.38</v>
      </c>
      <c r="O2750" s="2">
        <v>1.119</v>
      </c>
      <c r="P2750" s="3">
        <v>8.6</v>
      </c>
      <c r="Q2750" s="4">
        <f>MONTH(Tabla1[[#This Row],[Fecha]])</f>
        <v>1</v>
      </c>
    </row>
    <row r="2751" spans="1:17" x14ac:dyDescent="0.25">
      <c r="A2751" t="s">
        <v>1656</v>
      </c>
      <c r="B2751" t="s">
        <v>24</v>
      </c>
      <c r="C2751" t="s">
        <v>25</v>
      </c>
      <c r="D2751" t="s">
        <v>26</v>
      </c>
      <c r="E2751" t="s">
        <v>30</v>
      </c>
      <c r="F2751" t="s">
        <v>21</v>
      </c>
      <c r="G2751" s="2">
        <v>53.19</v>
      </c>
      <c r="H2751" s="4">
        <v>7</v>
      </c>
      <c r="I2751" s="2">
        <v>18.616499999999998</v>
      </c>
      <c r="J2751" s="2">
        <v>390.94650000000001</v>
      </c>
      <c r="K2751" s="12">
        <v>43479</v>
      </c>
      <c r="L2751" s="5">
        <v>0.65416666666666667</v>
      </c>
      <c r="M2751" t="s">
        <v>22</v>
      </c>
      <c r="N2751" s="2">
        <v>372.33</v>
      </c>
      <c r="O2751" s="2">
        <v>18.616499999999998</v>
      </c>
      <c r="P2751" s="3">
        <v>5</v>
      </c>
      <c r="Q2751" s="4">
        <f>MONTH(Tabla1[[#This Row],[Fecha]])</f>
        <v>1</v>
      </c>
    </row>
    <row r="2752" spans="1:17" x14ac:dyDescent="0.25">
      <c r="A2752" t="s">
        <v>2619</v>
      </c>
      <c r="B2752" t="s">
        <v>41</v>
      </c>
      <c r="C2752" t="s">
        <v>42</v>
      </c>
      <c r="D2752" t="s">
        <v>19</v>
      </c>
      <c r="E2752" t="s">
        <v>20</v>
      </c>
      <c r="F2752" t="s">
        <v>45</v>
      </c>
      <c r="G2752" s="2">
        <v>73.959999999999994</v>
      </c>
      <c r="H2752" s="4">
        <v>1</v>
      </c>
      <c r="I2752" s="2">
        <v>3.698</v>
      </c>
      <c r="J2752" s="2">
        <v>77.658000000000001</v>
      </c>
      <c r="K2752" s="12">
        <v>43470</v>
      </c>
      <c r="L2752" s="5">
        <v>0.48055555555555557</v>
      </c>
      <c r="M2752" t="s">
        <v>32</v>
      </c>
      <c r="N2752" s="2">
        <v>73.959999999999994</v>
      </c>
      <c r="O2752" s="2">
        <v>3.698</v>
      </c>
      <c r="P2752" s="3">
        <v>5</v>
      </c>
      <c r="Q2752" s="4">
        <f>MONTH(Tabla1[[#This Row],[Fecha]])</f>
        <v>1</v>
      </c>
    </row>
    <row r="2753" spans="1:17" x14ac:dyDescent="0.25">
      <c r="A2753" t="s">
        <v>2620</v>
      </c>
      <c r="B2753" t="s">
        <v>41</v>
      </c>
      <c r="C2753" t="s">
        <v>42</v>
      </c>
      <c r="D2753" t="s">
        <v>26</v>
      </c>
      <c r="E2753" t="s">
        <v>20</v>
      </c>
      <c r="F2753" t="s">
        <v>35</v>
      </c>
      <c r="G2753" s="2">
        <v>34.81</v>
      </c>
      <c r="H2753" s="4">
        <v>1</v>
      </c>
      <c r="I2753" s="2">
        <v>1.7405000000000002</v>
      </c>
      <c r="J2753" s="2">
        <v>36.5505</v>
      </c>
      <c r="K2753" s="12">
        <v>43479</v>
      </c>
      <c r="L2753" s="5">
        <v>0.42430555555555555</v>
      </c>
      <c r="M2753" t="s">
        <v>32</v>
      </c>
      <c r="N2753" s="2">
        <v>34.81</v>
      </c>
      <c r="O2753" s="2">
        <v>1.7404999999999999</v>
      </c>
      <c r="P2753" s="3">
        <v>7</v>
      </c>
      <c r="Q2753" s="4">
        <f>MONTH(Tabla1[[#This Row],[Fecha]])</f>
        <v>1</v>
      </c>
    </row>
    <row r="2754" spans="1:17" x14ac:dyDescent="0.25">
      <c r="A2754" t="s">
        <v>2621</v>
      </c>
      <c r="B2754" t="s">
        <v>41</v>
      </c>
      <c r="C2754" t="s">
        <v>42</v>
      </c>
      <c r="D2754" t="s">
        <v>19</v>
      </c>
      <c r="E2754" t="s">
        <v>20</v>
      </c>
      <c r="F2754" t="s">
        <v>27</v>
      </c>
      <c r="G2754" s="2">
        <v>34.49</v>
      </c>
      <c r="H2754" s="4">
        <v>5</v>
      </c>
      <c r="I2754" s="2">
        <v>8.6225000000000005</v>
      </c>
      <c r="J2754" s="2">
        <v>181.07249999999999</v>
      </c>
      <c r="K2754" s="12">
        <v>43535</v>
      </c>
      <c r="L2754" s="5">
        <v>0.8222222222222223</v>
      </c>
      <c r="M2754" t="s">
        <v>32</v>
      </c>
      <c r="N2754" s="2">
        <v>172.45</v>
      </c>
      <c r="O2754" s="2">
        <v>8.6225000000000005</v>
      </c>
      <c r="P2754" s="3">
        <v>9</v>
      </c>
      <c r="Q2754" s="4">
        <f>MONTH(Tabla1[[#This Row],[Fecha]])</f>
        <v>3</v>
      </c>
    </row>
    <row r="2755" spans="1:17" x14ac:dyDescent="0.25">
      <c r="A2755" t="s">
        <v>2622</v>
      </c>
      <c r="B2755" t="s">
        <v>41</v>
      </c>
      <c r="C2755" t="s">
        <v>42</v>
      </c>
      <c r="D2755" t="s">
        <v>19</v>
      </c>
      <c r="E2755" t="s">
        <v>20</v>
      </c>
      <c r="F2755" t="s">
        <v>21</v>
      </c>
      <c r="G2755" s="2">
        <v>27.07</v>
      </c>
      <c r="H2755" s="4">
        <v>1</v>
      </c>
      <c r="I2755" s="2">
        <v>1.3535000000000001</v>
      </c>
      <c r="J2755" s="2">
        <v>28.423500000000001</v>
      </c>
      <c r="K2755" s="12">
        <v>43477</v>
      </c>
      <c r="L2755" s="5">
        <v>0.83819444444444446</v>
      </c>
      <c r="M2755" t="s">
        <v>32</v>
      </c>
      <c r="N2755" s="2">
        <v>27.07</v>
      </c>
      <c r="O2755" s="2">
        <v>1.3534999999999999</v>
      </c>
      <c r="P2755" s="3">
        <v>5.3</v>
      </c>
      <c r="Q2755" s="4">
        <f>MONTH(Tabla1[[#This Row],[Fecha]])</f>
        <v>1</v>
      </c>
    </row>
    <row r="2756" spans="1:17" x14ac:dyDescent="0.25">
      <c r="A2756" t="s">
        <v>2623</v>
      </c>
      <c r="B2756" t="s">
        <v>24</v>
      </c>
      <c r="C2756" t="s">
        <v>25</v>
      </c>
      <c r="D2756" t="s">
        <v>19</v>
      </c>
      <c r="E2756" t="s">
        <v>30</v>
      </c>
      <c r="F2756" t="s">
        <v>35</v>
      </c>
      <c r="G2756" s="2">
        <v>80.930000000000007</v>
      </c>
      <c r="H2756" s="4">
        <v>1</v>
      </c>
      <c r="I2756" s="2">
        <v>4.0465000000000009</v>
      </c>
      <c r="J2756" s="2">
        <v>84.976500000000001</v>
      </c>
      <c r="K2756" s="12">
        <v>43484</v>
      </c>
      <c r="L2756" s="5">
        <v>0.67222222222222217</v>
      </c>
      <c r="M2756" t="s">
        <v>32</v>
      </c>
      <c r="N2756" s="2">
        <v>80.930000000000007</v>
      </c>
      <c r="O2756" s="2">
        <v>4.0465</v>
      </c>
      <c r="P2756" s="3">
        <v>9</v>
      </c>
      <c r="Q2756" s="4">
        <f>MONTH(Tabla1[[#This Row],[Fecha]])</f>
        <v>1</v>
      </c>
    </row>
    <row r="2757" spans="1:17" x14ac:dyDescent="0.25">
      <c r="A2757" t="s">
        <v>2385</v>
      </c>
      <c r="B2757" t="s">
        <v>17</v>
      </c>
      <c r="C2757" t="s">
        <v>18</v>
      </c>
      <c r="D2757" t="s">
        <v>19</v>
      </c>
      <c r="E2757" t="s">
        <v>20</v>
      </c>
      <c r="F2757" t="s">
        <v>43</v>
      </c>
      <c r="G2757" s="2">
        <v>36.36</v>
      </c>
      <c r="H2757" s="4">
        <v>2</v>
      </c>
      <c r="I2757" s="2">
        <v>3.6360000000000001</v>
      </c>
      <c r="J2757" s="2">
        <v>76.355999999999995</v>
      </c>
      <c r="K2757" s="12">
        <v>43486</v>
      </c>
      <c r="L2757" s="5">
        <v>0.41666666666666669</v>
      </c>
      <c r="M2757" t="s">
        <v>28</v>
      </c>
      <c r="N2757" s="2">
        <v>72.72</v>
      </c>
      <c r="O2757" s="2">
        <v>3.6360000000000001</v>
      </c>
      <c r="P2757" s="3">
        <v>7.1</v>
      </c>
      <c r="Q2757" s="4">
        <f>MONTH(Tabla1[[#This Row],[Fecha]])</f>
        <v>1</v>
      </c>
    </row>
    <row r="2758" spans="1:17" x14ac:dyDescent="0.25">
      <c r="A2758" t="s">
        <v>2624</v>
      </c>
      <c r="B2758" t="s">
        <v>41</v>
      </c>
      <c r="C2758" t="s">
        <v>42</v>
      </c>
      <c r="D2758" t="s">
        <v>26</v>
      </c>
      <c r="E2758" t="s">
        <v>30</v>
      </c>
      <c r="F2758" t="s">
        <v>31</v>
      </c>
      <c r="G2758" s="2">
        <v>13.59</v>
      </c>
      <c r="H2758" s="4">
        <v>9</v>
      </c>
      <c r="I2758" s="2">
        <v>6.1155000000000008</v>
      </c>
      <c r="J2758" s="2">
        <v>128.4255</v>
      </c>
      <c r="K2758" s="12">
        <v>43539</v>
      </c>
      <c r="L2758" s="5">
        <v>0.43472222222222223</v>
      </c>
      <c r="M2758" t="s">
        <v>28</v>
      </c>
      <c r="N2758" s="2">
        <v>122.31</v>
      </c>
      <c r="O2758" s="2">
        <v>6.1154999999999999</v>
      </c>
      <c r="P2758" s="3">
        <v>5.8</v>
      </c>
      <c r="Q2758" s="4">
        <f>MONTH(Tabla1[[#This Row],[Fecha]])</f>
        <v>3</v>
      </c>
    </row>
    <row r="2759" spans="1:17" x14ac:dyDescent="0.25">
      <c r="A2759" t="s">
        <v>2625</v>
      </c>
      <c r="B2759" t="s">
        <v>41</v>
      </c>
      <c r="C2759" t="s">
        <v>42</v>
      </c>
      <c r="D2759" t="s">
        <v>19</v>
      </c>
      <c r="E2759" t="s">
        <v>30</v>
      </c>
      <c r="F2759" t="s">
        <v>35</v>
      </c>
      <c r="G2759" s="2">
        <v>78.069999999999993</v>
      </c>
      <c r="H2759" s="4">
        <v>9</v>
      </c>
      <c r="I2759" s="2">
        <v>35.131499999999996</v>
      </c>
      <c r="J2759" s="2">
        <v>737.76149999999996</v>
      </c>
      <c r="K2759" s="12">
        <v>43493</v>
      </c>
      <c r="L2759" s="5">
        <v>0.52986111111111112</v>
      </c>
      <c r="M2759" t="s">
        <v>28</v>
      </c>
      <c r="N2759" s="2">
        <v>702.63</v>
      </c>
      <c r="O2759" s="2">
        <v>35.131500000000003</v>
      </c>
      <c r="P2759" s="3">
        <v>4.5</v>
      </c>
      <c r="Q2759" s="4">
        <f>MONTH(Tabla1[[#This Row],[Fecha]])</f>
        <v>1</v>
      </c>
    </row>
    <row r="2760" spans="1:17" x14ac:dyDescent="0.25">
      <c r="A2760" t="s">
        <v>1623</v>
      </c>
      <c r="B2760" t="s">
        <v>17</v>
      </c>
      <c r="C2760" t="s">
        <v>18</v>
      </c>
      <c r="D2760" t="s">
        <v>19</v>
      </c>
      <c r="E2760" t="s">
        <v>30</v>
      </c>
      <c r="F2760" t="s">
        <v>45</v>
      </c>
      <c r="G2760" s="2">
        <v>21.48</v>
      </c>
      <c r="H2760" s="4">
        <v>2</v>
      </c>
      <c r="I2760" s="2">
        <v>2.1480000000000001</v>
      </c>
      <c r="J2760" s="2">
        <v>45.107999999999997</v>
      </c>
      <c r="K2760" s="12">
        <v>43523</v>
      </c>
      <c r="L2760" s="5">
        <v>0.51527777777777783</v>
      </c>
      <c r="M2760" t="s">
        <v>22</v>
      </c>
      <c r="N2760" s="2">
        <v>42.96</v>
      </c>
      <c r="O2760" s="2">
        <v>2.1480000000000001</v>
      </c>
      <c r="P2760" s="3">
        <v>6.6</v>
      </c>
      <c r="Q2760" s="4">
        <f>MONTH(Tabla1[[#This Row],[Fecha]])</f>
        <v>2</v>
      </c>
    </row>
    <row r="2761" spans="1:17" x14ac:dyDescent="0.25">
      <c r="A2761" t="s">
        <v>2626</v>
      </c>
      <c r="B2761" t="s">
        <v>24</v>
      </c>
      <c r="C2761" t="s">
        <v>25</v>
      </c>
      <c r="D2761" t="s">
        <v>26</v>
      </c>
      <c r="E2761" t="s">
        <v>30</v>
      </c>
      <c r="F2761" t="s">
        <v>43</v>
      </c>
      <c r="G2761" s="2">
        <v>31.77</v>
      </c>
      <c r="H2761" s="4">
        <v>4</v>
      </c>
      <c r="I2761" s="2">
        <v>6.3540000000000001</v>
      </c>
      <c r="J2761" s="2">
        <v>133.434</v>
      </c>
      <c r="K2761" s="12">
        <v>43479</v>
      </c>
      <c r="L2761" s="5">
        <v>0.61319444444444449</v>
      </c>
      <c r="M2761" t="s">
        <v>22</v>
      </c>
      <c r="N2761" s="2">
        <v>127.08</v>
      </c>
      <c r="O2761" s="2">
        <v>6.3540000000000001</v>
      </c>
      <c r="P2761" s="3">
        <v>6.2</v>
      </c>
      <c r="Q2761" s="4">
        <f>MONTH(Tabla1[[#This Row],[Fecha]])</f>
        <v>1</v>
      </c>
    </row>
    <row r="2762" spans="1:17" x14ac:dyDescent="0.25">
      <c r="A2762" t="s">
        <v>2627</v>
      </c>
      <c r="B2762" t="s">
        <v>17</v>
      </c>
      <c r="C2762" t="s">
        <v>18</v>
      </c>
      <c r="D2762" t="s">
        <v>19</v>
      </c>
      <c r="E2762" t="s">
        <v>20</v>
      </c>
      <c r="F2762" t="s">
        <v>35</v>
      </c>
      <c r="G2762" s="2">
        <v>75.2</v>
      </c>
      <c r="H2762" s="4">
        <v>3</v>
      </c>
      <c r="I2762" s="2">
        <v>11.280000000000001</v>
      </c>
      <c r="J2762" s="2">
        <v>236.88</v>
      </c>
      <c r="K2762" s="12">
        <v>43501</v>
      </c>
      <c r="L2762" s="5">
        <v>0.49374999999999997</v>
      </c>
      <c r="M2762" t="s">
        <v>22</v>
      </c>
      <c r="N2762" s="2">
        <v>225.6</v>
      </c>
      <c r="O2762" s="2">
        <v>11.28</v>
      </c>
      <c r="P2762" s="3">
        <v>4.8</v>
      </c>
      <c r="Q2762" s="4">
        <f>MONTH(Tabla1[[#This Row],[Fecha]])</f>
        <v>2</v>
      </c>
    </row>
    <row r="2763" spans="1:17" x14ac:dyDescent="0.25">
      <c r="A2763" t="s">
        <v>2628</v>
      </c>
      <c r="B2763" t="s">
        <v>24</v>
      </c>
      <c r="C2763" t="s">
        <v>25</v>
      </c>
      <c r="D2763" t="s">
        <v>19</v>
      </c>
      <c r="E2763" t="s">
        <v>20</v>
      </c>
      <c r="F2763" t="s">
        <v>35</v>
      </c>
      <c r="G2763" s="2">
        <v>54.55</v>
      </c>
      <c r="H2763" s="4">
        <v>10</v>
      </c>
      <c r="I2763" s="2">
        <v>27.275000000000002</v>
      </c>
      <c r="J2763" s="2">
        <v>572.77499999999998</v>
      </c>
      <c r="K2763" s="12">
        <v>43526</v>
      </c>
      <c r="L2763" s="5">
        <v>0.47361111111111115</v>
      </c>
      <c r="M2763" t="s">
        <v>32</v>
      </c>
      <c r="N2763" s="2">
        <v>545.5</v>
      </c>
      <c r="O2763" s="2">
        <v>27.274999999999999</v>
      </c>
      <c r="P2763" s="3">
        <v>7.1</v>
      </c>
      <c r="Q2763" s="4">
        <f>MONTH(Tabla1[[#This Row],[Fecha]])</f>
        <v>3</v>
      </c>
    </row>
    <row r="2764" spans="1:17" x14ac:dyDescent="0.25">
      <c r="A2764" t="s">
        <v>2629</v>
      </c>
      <c r="B2764" t="s">
        <v>24</v>
      </c>
      <c r="C2764" t="s">
        <v>25</v>
      </c>
      <c r="D2764" t="s">
        <v>26</v>
      </c>
      <c r="E2764" t="s">
        <v>30</v>
      </c>
      <c r="F2764" t="s">
        <v>31</v>
      </c>
      <c r="G2764" s="2">
        <v>97.5</v>
      </c>
      <c r="H2764" s="4">
        <v>10</v>
      </c>
      <c r="I2764" s="2">
        <v>48.75</v>
      </c>
      <c r="J2764" s="2">
        <v>1023.75</v>
      </c>
      <c r="K2764" s="12">
        <v>43477</v>
      </c>
      <c r="L2764" s="5">
        <v>0.6791666666666667</v>
      </c>
      <c r="M2764" t="s">
        <v>22</v>
      </c>
      <c r="N2764" s="2">
        <v>975</v>
      </c>
      <c r="O2764" s="2">
        <v>48.75</v>
      </c>
      <c r="P2764" s="3">
        <v>8</v>
      </c>
      <c r="Q2764" s="4">
        <f>MONTH(Tabla1[[#This Row],[Fecha]])</f>
        <v>1</v>
      </c>
    </row>
    <row r="2765" spans="1:17" x14ac:dyDescent="0.25">
      <c r="A2765" t="s">
        <v>2630</v>
      </c>
      <c r="B2765" t="s">
        <v>24</v>
      </c>
      <c r="C2765" t="s">
        <v>25</v>
      </c>
      <c r="D2765" t="s">
        <v>19</v>
      </c>
      <c r="E2765" t="s">
        <v>20</v>
      </c>
      <c r="F2765" t="s">
        <v>31</v>
      </c>
      <c r="G2765" s="2">
        <v>75.53</v>
      </c>
      <c r="H2765" s="4">
        <v>4</v>
      </c>
      <c r="I2765" s="2">
        <v>15.106000000000002</v>
      </c>
      <c r="J2765" s="2">
        <v>317.226</v>
      </c>
      <c r="K2765" s="12">
        <v>43543</v>
      </c>
      <c r="L2765" s="5">
        <v>0.66111111111111109</v>
      </c>
      <c r="M2765" t="s">
        <v>22</v>
      </c>
      <c r="N2765" s="2">
        <v>302.12</v>
      </c>
      <c r="O2765" s="2">
        <v>15.106</v>
      </c>
      <c r="P2765" s="3">
        <v>8.3000000000000007</v>
      </c>
      <c r="Q2765" s="4">
        <f>MONTH(Tabla1[[#This Row],[Fecha]])</f>
        <v>3</v>
      </c>
    </row>
    <row r="2766" spans="1:17" x14ac:dyDescent="0.25">
      <c r="A2766" t="s">
        <v>2631</v>
      </c>
      <c r="B2766" t="s">
        <v>24</v>
      </c>
      <c r="C2766" t="s">
        <v>25</v>
      </c>
      <c r="D2766" t="s">
        <v>19</v>
      </c>
      <c r="E2766" t="s">
        <v>30</v>
      </c>
      <c r="F2766" t="s">
        <v>43</v>
      </c>
      <c r="G2766" s="2">
        <v>38.47</v>
      </c>
      <c r="H2766" s="4">
        <v>8</v>
      </c>
      <c r="I2766" s="2">
        <v>15.388</v>
      </c>
      <c r="J2766" s="2">
        <v>323.14800000000002</v>
      </c>
      <c r="K2766" s="12">
        <v>43488</v>
      </c>
      <c r="L2766" s="5">
        <v>0.49374999999999997</v>
      </c>
      <c r="M2766" t="s">
        <v>28</v>
      </c>
      <c r="N2766" s="2">
        <v>307.76</v>
      </c>
      <c r="O2766" s="2">
        <v>15.388</v>
      </c>
      <c r="P2766" s="3">
        <v>7.7</v>
      </c>
      <c r="Q2766" s="4">
        <f>MONTH(Tabla1[[#This Row],[Fecha]])</f>
        <v>1</v>
      </c>
    </row>
    <row r="2767" spans="1:17" x14ac:dyDescent="0.25">
      <c r="A2767" t="s">
        <v>2632</v>
      </c>
      <c r="B2767" t="s">
        <v>24</v>
      </c>
      <c r="C2767" t="s">
        <v>25</v>
      </c>
      <c r="D2767" t="s">
        <v>19</v>
      </c>
      <c r="E2767" t="s">
        <v>20</v>
      </c>
      <c r="F2767" t="s">
        <v>43</v>
      </c>
      <c r="G2767" s="2">
        <v>22.62</v>
      </c>
      <c r="H2767" s="4">
        <v>1</v>
      </c>
      <c r="I2767" s="2">
        <v>1.131</v>
      </c>
      <c r="J2767" s="2">
        <v>23.751000000000001</v>
      </c>
      <c r="K2767" s="12">
        <v>43541</v>
      </c>
      <c r="L2767" s="5">
        <v>0.79027777777777775</v>
      </c>
      <c r="M2767" t="s">
        <v>28</v>
      </c>
      <c r="N2767" s="2">
        <v>22.62</v>
      </c>
      <c r="O2767" s="2">
        <v>1.131</v>
      </c>
      <c r="P2767" s="3">
        <v>6.4</v>
      </c>
      <c r="Q2767" s="4">
        <f>MONTH(Tabla1[[#This Row],[Fecha]])</f>
        <v>3</v>
      </c>
    </row>
    <row r="2768" spans="1:17" x14ac:dyDescent="0.25">
      <c r="A2768" t="s">
        <v>2633</v>
      </c>
      <c r="B2768" t="s">
        <v>24</v>
      </c>
      <c r="C2768" t="s">
        <v>25</v>
      </c>
      <c r="D2768" t="s">
        <v>19</v>
      </c>
      <c r="E2768" t="s">
        <v>20</v>
      </c>
      <c r="F2768" t="s">
        <v>43</v>
      </c>
      <c r="G2768" s="2">
        <v>22.62</v>
      </c>
      <c r="H2768" s="4">
        <v>1</v>
      </c>
      <c r="I2768" s="2">
        <v>1.131</v>
      </c>
      <c r="J2768" s="2">
        <v>23.751000000000001</v>
      </c>
      <c r="K2768" s="12">
        <v>43541</v>
      </c>
      <c r="L2768" s="5">
        <v>0.79027777777777775</v>
      </c>
      <c r="M2768" t="s">
        <v>28</v>
      </c>
      <c r="N2768" s="2">
        <v>22.62</v>
      </c>
      <c r="O2768" s="2">
        <v>1.131</v>
      </c>
      <c r="P2768" s="3">
        <v>6.4</v>
      </c>
      <c r="Q2768" s="4">
        <f>MONTH(Tabla1[[#This Row],[Fecha]])</f>
        <v>3</v>
      </c>
    </row>
    <row r="2769" spans="1:17" x14ac:dyDescent="0.25">
      <c r="A2769" t="s">
        <v>2634</v>
      </c>
      <c r="B2769" t="s">
        <v>24</v>
      </c>
      <c r="C2769" t="s">
        <v>25</v>
      </c>
      <c r="D2769" t="s">
        <v>26</v>
      </c>
      <c r="E2769" t="s">
        <v>30</v>
      </c>
      <c r="F2769" t="s">
        <v>45</v>
      </c>
      <c r="G2769" s="2">
        <v>97.26</v>
      </c>
      <c r="H2769" s="4">
        <v>4</v>
      </c>
      <c r="I2769" s="2">
        <v>19.452000000000002</v>
      </c>
      <c r="J2769" s="2">
        <v>408.49200000000002</v>
      </c>
      <c r="K2769" s="12">
        <v>43540</v>
      </c>
      <c r="L2769" s="5">
        <v>0.6479166666666667</v>
      </c>
      <c r="M2769" t="s">
        <v>22</v>
      </c>
      <c r="N2769" s="2">
        <v>389.04</v>
      </c>
      <c r="O2769" s="2">
        <v>19.452000000000002</v>
      </c>
      <c r="P2769" s="3">
        <v>6.8</v>
      </c>
      <c r="Q2769" s="4">
        <f>MONTH(Tabla1[[#This Row],[Fecha]])</f>
        <v>3</v>
      </c>
    </row>
    <row r="2770" spans="1:17" x14ac:dyDescent="0.25">
      <c r="A2770" t="s">
        <v>1460</v>
      </c>
      <c r="B2770" t="s">
        <v>41</v>
      </c>
      <c r="C2770" t="s">
        <v>42</v>
      </c>
      <c r="D2770" t="s">
        <v>26</v>
      </c>
      <c r="E2770" t="s">
        <v>20</v>
      </c>
      <c r="F2770" t="s">
        <v>21</v>
      </c>
      <c r="G2770" s="2">
        <v>99.71</v>
      </c>
      <c r="H2770" s="4">
        <v>6</v>
      </c>
      <c r="I2770" s="2">
        <v>29.913</v>
      </c>
      <c r="J2770" s="2">
        <v>628.173</v>
      </c>
      <c r="K2770" s="12">
        <v>43522</v>
      </c>
      <c r="L2770" s="5">
        <v>0.70277777777777783</v>
      </c>
      <c r="M2770" t="s">
        <v>22</v>
      </c>
      <c r="N2770" s="2">
        <v>598.26</v>
      </c>
      <c r="O2770" s="2">
        <v>29.913</v>
      </c>
      <c r="P2770" s="3">
        <v>7.9</v>
      </c>
      <c r="Q2770" s="4">
        <f>MONTH(Tabla1[[#This Row],[Fecha]])</f>
        <v>2</v>
      </c>
    </row>
    <row r="2771" spans="1:17" x14ac:dyDescent="0.25">
      <c r="A2771" t="s">
        <v>2635</v>
      </c>
      <c r="B2771" t="s">
        <v>17</v>
      </c>
      <c r="C2771" t="s">
        <v>18</v>
      </c>
      <c r="D2771" t="s">
        <v>26</v>
      </c>
      <c r="E2771" t="s">
        <v>20</v>
      </c>
      <c r="F2771" t="s">
        <v>31</v>
      </c>
      <c r="G2771" s="2">
        <v>11.43</v>
      </c>
      <c r="H2771" s="4">
        <v>6</v>
      </c>
      <c r="I2771" s="2">
        <v>3.4290000000000003</v>
      </c>
      <c r="J2771" s="2">
        <v>72.009</v>
      </c>
      <c r="K2771" s="12">
        <v>43480</v>
      </c>
      <c r="L2771" s="5">
        <v>0.72499999999999998</v>
      </c>
      <c r="M2771" t="s">
        <v>28</v>
      </c>
      <c r="N2771" s="2">
        <v>68.58</v>
      </c>
      <c r="O2771" s="2">
        <v>3.4289999999999998</v>
      </c>
      <c r="P2771" s="3">
        <v>7.7</v>
      </c>
      <c r="Q2771" s="4">
        <f>MONTH(Tabla1[[#This Row],[Fecha]])</f>
        <v>1</v>
      </c>
    </row>
    <row r="2772" spans="1:17" x14ac:dyDescent="0.25">
      <c r="A2772" t="s">
        <v>2636</v>
      </c>
      <c r="B2772" t="s">
        <v>41</v>
      </c>
      <c r="C2772" t="s">
        <v>42</v>
      </c>
      <c r="D2772" t="s">
        <v>19</v>
      </c>
      <c r="E2772" t="s">
        <v>30</v>
      </c>
      <c r="F2772" t="s">
        <v>43</v>
      </c>
      <c r="G2772" s="2">
        <v>57.74</v>
      </c>
      <c r="H2772" s="4">
        <v>3</v>
      </c>
      <c r="I2772" s="2">
        <v>8.6609999999999996</v>
      </c>
      <c r="J2772" s="2">
        <v>181.881</v>
      </c>
      <c r="K2772" s="12">
        <v>43516</v>
      </c>
      <c r="L2772" s="5">
        <v>0.54583333333333328</v>
      </c>
      <c r="M2772" t="s">
        <v>22</v>
      </c>
      <c r="N2772" s="2">
        <v>173.22</v>
      </c>
      <c r="O2772" s="2">
        <v>8.6609999999999996</v>
      </c>
      <c r="P2772" s="3">
        <v>7.7</v>
      </c>
      <c r="Q2772" s="4">
        <f>MONTH(Tabla1[[#This Row],[Fecha]])</f>
        <v>2</v>
      </c>
    </row>
    <row r="2773" spans="1:17" x14ac:dyDescent="0.25">
      <c r="A2773" t="s">
        <v>2637</v>
      </c>
      <c r="B2773" t="s">
        <v>24</v>
      </c>
      <c r="C2773" t="s">
        <v>25</v>
      </c>
      <c r="D2773" t="s">
        <v>26</v>
      </c>
      <c r="E2773" t="s">
        <v>30</v>
      </c>
      <c r="F2773" t="s">
        <v>35</v>
      </c>
      <c r="G2773" s="2">
        <v>76.400000000000006</v>
      </c>
      <c r="H2773" s="4">
        <v>2</v>
      </c>
      <c r="I2773" s="2">
        <v>7.6400000000000006</v>
      </c>
      <c r="J2773" s="2">
        <v>160.44</v>
      </c>
      <c r="K2773" s="12">
        <v>43495</v>
      </c>
      <c r="L2773" s="5">
        <v>0.8208333333333333</v>
      </c>
      <c r="M2773" t="s">
        <v>22</v>
      </c>
      <c r="N2773" s="2">
        <v>152.80000000000001</v>
      </c>
      <c r="O2773" s="2">
        <v>7.64</v>
      </c>
      <c r="P2773" s="3">
        <v>6.5</v>
      </c>
      <c r="Q2773" s="4">
        <f>MONTH(Tabla1[[#This Row],[Fecha]])</f>
        <v>1</v>
      </c>
    </row>
    <row r="2774" spans="1:17" x14ac:dyDescent="0.25">
      <c r="A2774" t="s">
        <v>2638</v>
      </c>
      <c r="B2774" t="s">
        <v>17</v>
      </c>
      <c r="C2774" t="s">
        <v>18</v>
      </c>
      <c r="D2774" t="s">
        <v>19</v>
      </c>
      <c r="E2774" t="s">
        <v>30</v>
      </c>
      <c r="F2774" t="s">
        <v>35</v>
      </c>
      <c r="G2774" s="2">
        <v>88.63</v>
      </c>
      <c r="H2774" s="4">
        <v>3</v>
      </c>
      <c r="I2774" s="2">
        <v>13.294499999999999</v>
      </c>
      <c r="J2774" s="2">
        <v>279.18450000000001</v>
      </c>
      <c r="K2774" s="12">
        <v>43526</v>
      </c>
      <c r="L2774" s="5">
        <v>0.73333333333333339</v>
      </c>
      <c r="M2774" t="s">
        <v>22</v>
      </c>
      <c r="N2774" s="2">
        <v>265.89</v>
      </c>
      <c r="O2774" s="2">
        <v>13.294499999999999</v>
      </c>
      <c r="P2774" s="3">
        <v>6</v>
      </c>
      <c r="Q2774" s="4">
        <f>MONTH(Tabla1[[#This Row],[Fecha]])</f>
        <v>3</v>
      </c>
    </row>
    <row r="2775" spans="1:17" x14ac:dyDescent="0.25">
      <c r="A2775" t="s">
        <v>2639</v>
      </c>
      <c r="B2775" t="s">
        <v>41</v>
      </c>
      <c r="C2775" t="s">
        <v>42</v>
      </c>
      <c r="D2775" t="s">
        <v>26</v>
      </c>
      <c r="E2775" t="s">
        <v>20</v>
      </c>
      <c r="F2775" t="s">
        <v>31</v>
      </c>
      <c r="G2775" s="2">
        <v>16.37</v>
      </c>
      <c r="H2775" s="4">
        <v>6</v>
      </c>
      <c r="I2775" s="2">
        <v>4.9110000000000005</v>
      </c>
      <c r="J2775" s="2">
        <v>103.131</v>
      </c>
      <c r="K2775" s="12">
        <v>43504</v>
      </c>
      <c r="L2775" s="5">
        <v>0.45694444444444443</v>
      </c>
      <c r="M2775" t="s">
        <v>28</v>
      </c>
      <c r="N2775" s="2">
        <v>98.22</v>
      </c>
      <c r="O2775" s="2">
        <v>4.9109999999999996</v>
      </c>
      <c r="P2775" s="3">
        <v>7</v>
      </c>
      <c r="Q2775" s="4">
        <f>MONTH(Tabla1[[#This Row],[Fecha]])</f>
        <v>2</v>
      </c>
    </row>
    <row r="2776" spans="1:17" x14ac:dyDescent="0.25">
      <c r="A2776" t="s">
        <v>2640</v>
      </c>
      <c r="B2776" t="s">
        <v>41</v>
      </c>
      <c r="C2776" t="s">
        <v>42</v>
      </c>
      <c r="D2776" t="s">
        <v>26</v>
      </c>
      <c r="E2776" t="s">
        <v>20</v>
      </c>
      <c r="F2776" t="s">
        <v>21</v>
      </c>
      <c r="G2776" s="2">
        <v>76.989999999999995</v>
      </c>
      <c r="H2776" s="4">
        <v>6</v>
      </c>
      <c r="I2776" s="2">
        <v>23.096999999999998</v>
      </c>
      <c r="J2776" s="2">
        <v>485.03699999999998</v>
      </c>
      <c r="K2776" s="12">
        <v>43523</v>
      </c>
      <c r="L2776" s="5">
        <v>0.74652777777777779</v>
      </c>
      <c r="M2776" t="s">
        <v>28</v>
      </c>
      <c r="N2776" s="2">
        <v>461.94</v>
      </c>
      <c r="O2776" s="2">
        <v>23.097000000000001</v>
      </c>
      <c r="P2776" s="3">
        <v>6.1</v>
      </c>
      <c r="Q2776" s="4">
        <f>MONTH(Tabla1[[#This Row],[Fecha]])</f>
        <v>2</v>
      </c>
    </row>
    <row r="2777" spans="1:17" x14ac:dyDescent="0.25">
      <c r="A2777" t="s">
        <v>2641</v>
      </c>
      <c r="B2777" t="s">
        <v>17</v>
      </c>
      <c r="C2777" t="s">
        <v>18</v>
      </c>
      <c r="D2777" t="s">
        <v>19</v>
      </c>
      <c r="E2777" t="s">
        <v>20</v>
      </c>
      <c r="F2777" t="s">
        <v>27</v>
      </c>
      <c r="G2777" s="2">
        <v>62.48</v>
      </c>
      <c r="H2777" s="4">
        <v>1</v>
      </c>
      <c r="I2777" s="2">
        <v>3.1240000000000001</v>
      </c>
      <c r="J2777" s="2">
        <v>65.603999999999999</v>
      </c>
      <c r="K2777" s="12">
        <v>43514</v>
      </c>
      <c r="L2777" s="5">
        <v>0.8534722222222223</v>
      </c>
      <c r="M2777" t="s">
        <v>28</v>
      </c>
      <c r="N2777" s="2">
        <v>62.48</v>
      </c>
      <c r="O2777" s="2">
        <v>3.1240000000000001</v>
      </c>
      <c r="P2777" s="3">
        <v>4.7</v>
      </c>
      <c r="Q2777" s="4">
        <f>MONTH(Tabla1[[#This Row],[Fecha]])</f>
        <v>2</v>
      </c>
    </row>
    <row r="2778" spans="1:17" x14ac:dyDescent="0.25">
      <c r="A2778" t="s">
        <v>2642</v>
      </c>
      <c r="B2778" t="s">
        <v>41</v>
      </c>
      <c r="C2778" t="s">
        <v>42</v>
      </c>
      <c r="D2778" t="s">
        <v>26</v>
      </c>
      <c r="E2778" t="s">
        <v>20</v>
      </c>
      <c r="F2778" t="s">
        <v>31</v>
      </c>
      <c r="G2778" s="2">
        <v>95.46</v>
      </c>
      <c r="H2778" s="4">
        <v>8</v>
      </c>
      <c r="I2778" s="2">
        <v>38.183999999999997</v>
      </c>
      <c r="J2778" s="2">
        <v>801.86400000000003</v>
      </c>
      <c r="K2778" s="12">
        <v>43529</v>
      </c>
      <c r="L2778" s="5">
        <v>0.81944444444444453</v>
      </c>
      <c r="M2778" t="s">
        <v>22</v>
      </c>
      <c r="N2778" s="2">
        <v>763.68</v>
      </c>
      <c r="O2778" s="2">
        <v>38.183999999999997</v>
      </c>
      <c r="P2778" s="3">
        <v>4.7</v>
      </c>
      <c r="Q2778" s="4">
        <f>MONTH(Tabla1[[#This Row],[Fecha]])</f>
        <v>3</v>
      </c>
    </row>
    <row r="2779" spans="1:17" x14ac:dyDescent="0.25">
      <c r="A2779" t="s">
        <v>2643</v>
      </c>
      <c r="B2779" t="s">
        <v>41</v>
      </c>
      <c r="C2779" t="s">
        <v>42</v>
      </c>
      <c r="D2779" t="s">
        <v>26</v>
      </c>
      <c r="E2779" t="s">
        <v>30</v>
      </c>
      <c r="F2779" t="s">
        <v>43</v>
      </c>
      <c r="G2779" s="2">
        <v>39.9</v>
      </c>
      <c r="H2779" s="4">
        <v>10</v>
      </c>
      <c r="I2779" s="2">
        <v>19.950000000000003</v>
      </c>
      <c r="J2779" s="2">
        <v>418.95</v>
      </c>
      <c r="K2779" s="12">
        <v>43516</v>
      </c>
      <c r="L2779" s="5">
        <v>0.64166666666666672</v>
      </c>
      <c r="M2779" t="s">
        <v>32</v>
      </c>
      <c r="N2779" s="2">
        <v>399</v>
      </c>
      <c r="O2779" s="2">
        <v>19.95</v>
      </c>
      <c r="P2779" s="3">
        <v>5.9</v>
      </c>
      <c r="Q2779" s="4">
        <f>MONTH(Tabla1[[#This Row],[Fecha]])</f>
        <v>2</v>
      </c>
    </row>
    <row r="2780" spans="1:17" x14ac:dyDescent="0.25">
      <c r="A2780" t="s">
        <v>2644</v>
      </c>
      <c r="B2780" t="s">
        <v>17</v>
      </c>
      <c r="C2780" t="s">
        <v>18</v>
      </c>
      <c r="D2780" t="s">
        <v>26</v>
      </c>
      <c r="E2780" t="s">
        <v>30</v>
      </c>
      <c r="F2780" t="s">
        <v>27</v>
      </c>
      <c r="G2780" s="2">
        <v>58.03</v>
      </c>
      <c r="H2780" s="4">
        <v>2</v>
      </c>
      <c r="I2780" s="2">
        <v>5.8030000000000008</v>
      </c>
      <c r="J2780" s="2">
        <v>121.863</v>
      </c>
      <c r="K2780" s="12">
        <v>43534</v>
      </c>
      <c r="L2780" s="5">
        <v>0.8652777777777777</v>
      </c>
      <c r="M2780" t="s">
        <v>22</v>
      </c>
      <c r="N2780" s="2">
        <v>116.06</v>
      </c>
      <c r="O2780" s="2">
        <v>5.8029999999999999</v>
      </c>
      <c r="P2780" s="3">
        <v>8.8000000000000007</v>
      </c>
      <c r="Q2780" s="4">
        <f>MONTH(Tabla1[[#This Row],[Fecha]])</f>
        <v>3</v>
      </c>
    </row>
    <row r="2781" spans="1:17" x14ac:dyDescent="0.25">
      <c r="A2781" t="s">
        <v>2645</v>
      </c>
      <c r="B2781" t="s">
        <v>41</v>
      </c>
      <c r="C2781" t="s">
        <v>42</v>
      </c>
      <c r="D2781" t="s">
        <v>19</v>
      </c>
      <c r="E2781" t="s">
        <v>30</v>
      </c>
      <c r="F2781" t="s">
        <v>21</v>
      </c>
      <c r="G2781" s="2">
        <v>97.22</v>
      </c>
      <c r="H2781" s="4">
        <v>9</v>
      </c>
      <c r="I2781" s="2">
        <v>43.749000000000002</v>
      </c>
      <c r="J2781" s="2">
        <v>918.72900000000004</v>
      </c>
      <c r="K2781" s="12">
        <v>43554</v>
      </c>
      <c r="L2781" s="5">
        <v>0.61319444444444449</v>
      </c>
      <c r="M2781" t="s">
        <v>22</v>
      </c>
      <c r="N2781" s="2">
        <v>874.98</v>
      </c>
      <c r="O2781" s="2">
        <v>43.749000000000002</v>
      </c>
      <c r="P2781" s="3">
        <v>6</v>
      </c>
      <c r="Q2781" s="4">
        <f>MONTH(Tabla1[[#This Row],[Fecha]])</f>
        <v>3</v>
      </c>
    </row>
    <row r="2782" spans="1:17" x14ac:dyDescent="0.25">
      <c r="A2782" t="s">
        <v>2646</v>
      </c>
      <c r="B2782" t="s">
        <v>17</v>
      </c>
      <c r="C2782" t="s">
        <v>18</v>
      </c>
      <c r="D2782" t="s">
        <v>26</v>
      </c>
      <c r="E2782" t="s">
        <v>30</v>
      </c>
      <c r="F2782" t="s">
        <v>35</v>
      </c>
      <c r="G2782" s="2">
        <v>37.14</v>
      </c>
      <c r="H2782" s="4">
        <v>5</v>
      </c>
      <c r="I2782" s="2">
        <v>9.2850000000000001</v>
      </c>
      <c r="J2782" s="2">
        <v>194.98500000000001</v>
      </c>
      <c r="K2782" s="12">
        <v>43473</v>
      </c>
      <c r="L2782" s="5">
        <v>0.54513888888888895</v>
      </c>
      <c r="M2782" t="s">
        <v>22</v>
      </c>
      <c r="N2782" s="2">
        <v>185.7</v>
      </c>
      <c r="O2782" s="2">
        <v>9.2850000000000001</v>
      </c>
      <c r="P2782" s="3">
        <v>5</v>
      </c>
      <c r="Q2782" s="4">
        <f>MONTH(Tabla1[[#This Row],[Fecha]])</f>
        <v>1</v>
      </c>
    </row>
    <row r="2783" spans="1:17" x14ac:dyDescent="0.25">
      <c r="A2783" t="s">
        <v>2647</v>
      </c>
      <c r="B2783" t="s">
        <v>41</v>
      </c>
      <c r="C2783" t="s">
        <v>42</v>
      </c>
      <c r="D2783" t="s">
        <v>19</v>
      </c>
      <c r="E2783" t="s">
        <v>30</v>
      </c>
      <c r="F2783" t="s">
        <v>21</v>
      </c>
      <c r="G2783" s="2">
        <v>80.47</v>
      </c>
      <c r="H2783" s="4">
        <v>9</v>
      </c>
      <c r="I2783" s="2">
        <v>36.211500000000001</v>
      </c>
      <c r="J2783" s="2">
        <v>760.44150000000002</v>
      </c>
      <c r="K2783" s="12">
        <v>43471</v>
      </c>
      <c r="L2783" s="5">
        <v>0.47083333333333338</v>
      </c>
      <c r="M2783" t="s">
        <v>28</v>
      </c>
      <c r="N2783" s="2">
        <v>724.23</v>
      </c>
      <c r="O2783" s="2">
        <v>36.211500000000001</v>
      </c>
      <c r="P2783" s="3">
        <v>9.1999999999999993</v>
      </c>
      <c r="Q2783" s="4">
        <f>MONTH(Tabla1[[#This Row],[Fecha]])</f>
        <v>1</v>
      </c>
    </row>
    <row r="2784" spans="1:17" x14ac:dyDescent="0.25">
      <c r="A2784" t="s">
        <v>2648</v>
      </c>
      <c r="B2784" t="s">
        <v>41</v>
      </c>
      <c r="C2784" t="s">
        <v>42</v>
      </c>
      <c r="D2784" t="s">
        <v>26</v>
      </c>
      <c r="E2784" t="s">
        <v>20</v>
      </c>
      <c r="F2784" t="s">
        <v>45</v>
      </c>
      <c r="G2784" s="2">
        <v>37.950000000000003</v>
      </c>
      <c r="H2784" s="4">
        <v>10</v>
      </c>
      <c r="I2784" s="2">
        <v>18.975000000000001</v>
      </c>
      <c r="J2784" s="2">
        <v>398.47500000000002</v>
      </c>
      <c r="K2784" s="12">
        <v>43491</v>
      </c>
      <c r="L2784" s="5">
        <v>0.61875000000000002</v>
      </c>
      <c r="M2784" t="s">
        <v>28</v>
      </c>
      <c r="N2784" s="2">
        <v>379.5</v>
      </c>
      <c r="O2784" s="2">
        <v>18.975000000000001</v>
      </c>
      <c r="P2784" s="3">
        <v>9.6999999999999993</v>
      </c>
      <c r="Q2784" s="4">
        <f>MONTH(Tabla1[[#This Row],[Fecha]])</f>
        <v>1</v>
      </c>
    </row>
    <row r="2785" spans="1:17" x14ac:dyDescent="0.25">
      <c r="A2785" t="s">
        <v>2344</v>
      </c>
      <c r="B2785" t="s">
        <v>17</v>
      </c>
      <c r="C2785" t="s">
        <v>18</v>
      </c>
      <c r="D2785" t="s">
        <v>26</v>
      </c>
      <c r="E2785" t="s">
        <v>30</v>
      </c>
      <c r="F2785" t="s">
        <v>21</v>
      </c>
      <c r="G2785" s="2">
        <v>25</v>
      </c>
      <c r="H2785" s="4">
        <v>1</v>
      </c>
      <c r="I2785" s="2">
        <v>1.25</v>
      </c>
      <c r="J2785" s="2">
        <v>26.25</v>
      </c>
      <c r="K2785" s="12">
        <v>43527</v>
      </c>
      <c r="L2785" s="5">
        <v>0.63124999999999998</v>
      </c>
      <c r="M2785" t="s">
        <v>22</v>
      </c>
      <c r="N2785" s="2">
        <v>25</v>
      </c>
      <c r="O2785" s="2">
        <v>1.25</v>
      </c>
      <c r="P2785" s="3">
        <v>5.5</v>
      </c>
      <c r="Q2785" s="4">
        <f>MONTH(Tabla1[[#This Row],[Fecha]])</f>
        <v>3</v>
      </c>
    </row>
    <row r="2786" spans="1:17" x14ac:dyDescent="0.25">
      <c r="A2786" t="s">
        <v>2649</v>
      </c>
      <c r="B2786" t="s">
        <v>24</v>
      </c>
      <c r="C2786" t="s">
        <v>25</v>
      </c>
      <c r="D2786" t="s">
        <v>19</v>
      </c>
      <c r="E2786" t="s">
        <v>30</v>
      </c>
      <c r="F2786" t="s">
        <v>31</v>
      </c>
      <c r="G2786" s="2">
        <v>55.57</v>
      </c>
      <c r="H2786" s="4">
        <v>3</v>
      </c>
      <c r="I2786" s="2">
        <v>8.3355000000000015</v>
      </c>
      <c r="J2786" s="2">
        <v>175.0455</v>
      </c>
      <c r="K2786" s="12">
        <v>43473</v>
      </c>
      <c r="L2786" s="5">
        <v>0.48749999999999999</v>
      </c>
      <c r="M2786" t="s">
        <v>32</v>
      </c>
      <c r="N2786" s="2">
        <v>166.71</v>
      </c>
      <c r="O2786" s="2">
        <v>8.3354999999999997</v>
      </c>
      <c r="P2786" s="3">
        <v>5.9</v>
      </c>
      <c r="Q2786" s="4">
        <f>MONTH(Tabla1[[#This Row],[Fecha]])</f>
        <v>1</v>
      </c>
    </row>
    <row r="2787" spans="1:17" x14ac:dyDescent="0.25">
      <c r="A2787" t="s">
        <v>2650</v>
      </c>
      <c r="B2787" t="s">
        <v>17</v>
      </c>
      <c r="C2787" t="s">
        <v>18</v>
      </c>
      <c r="D2787" t="s">
        <v>19</v>
      </c>
      <c r="E2787" t="s">
        <v>30</v>
      </c>
      <c r="F2787" t="s">
        <v>45</v>
      </c>
      <c r="G2787" s="2">
        <v>51.34</v>
      </c>
      <c r="H2787" s="4">
        <v>8</v>
      </c>
      <c r="I2787" s="2">
        <v>20.536000000000001</v>
      </c>
      <c r="J2787" s="2">
        <v>431.25599999999997</v>
      </c>
      <c r="K2787" s="12">
        <v>43496</v>
      </c>
      <c r="L2787" s="5">
        <v>0.41666666666666669</v>
      </c>
      <c r="M2787" t="s">
        <v>22</v>
      </c>
      <c r="N2787" s="2">
        <v>410.72</v>
      </c>
      <c r="O2787" s="2">
        <v>20.536000000000001</v>
      </c>
      <c r="P2787" s="3">
        <v>7.6</v>
      </c>
      <c r="Q2787" s="4">
        <f>MONTH(Tabla1[[#This Row],[Fecha]])</f>
        <v>1</v>
      </c>
    </row>
    <row r="2788" spans="1:17" x14ac:dyDescent="0.25">
      <c r="A2788" t="s">
        <v>2651</v>
      </c>
      <c r="B2788" t="s">
        <v>17</v>
      </c>
      <c r="C2788" t="s">
        <v>18</v>
      </c>
      <c r="D2788" t="s">
        <v>19</v>
      </c>
      <c r="E2788" t="s">
        <v>30</v>
      </c>
      <c r="F2788" t="s">
        <v>35</v>
      </c>
      <c r="G2788" s="2">
        <v>62.62</v>
      </c>
      <c r="H2788" s="4">
        <v>5</v>
      </c>
      <c r="I2788" s="2">
        <v>15.654999999999999</v>
      </c>
      <c r="J2788" s="2">
        <v>328.755</v>
      </c>
      <c r="K2788" s="12">
        <v>43534</v>
      </c>
      <c r="L2788" s="5">
        <v>0.80208333333333337</v>
      </c>
      <c r="M2788" t="s">
        <v>22</v>
      </c>
      <c r="N2788" s="2">
        <v>313.10000000000002</v>
      </c>
      <c r="O2788" s="2">
        <v>15.654999999999999</v>
      </c>
      <c r="P2788" s="3">
        <v>7</v>
      </c>
      <c r="Q2788" s="4">
        <f>MONTH(Tabla1[[#This Row],[Fecha]])</f>
        <v>3</v>
      </c>
    </row>
    <row r="2789" spans="1:17" x14ac:dyDescent="0.25">
      <c r="A2789" t="s">
        <v>2652</v>
      </c>
      <c r="B2789" t="s">
        <v>17</v>
      </c>
      <c r="C2789" t="s">
        <v>18</v>
      </c>
      <c r="D2789" t="s">
        <v>19</v>
      </c>
      <c r="E2789" t="s">
        <v>20</v>
      </c>
      <c r="F2789" t="s">
        <v>21</v>
      </c>
      <c r="G2789" s="2">
        <v>95.95</v>
      </c>
      <c r="H2789" s="4">
        <v>5</v>
      </c>
      <c r="I2789" s="2">
        <v>23.987500000000001</v>
      </c>
      <c r="J2789" s="2">
        <v>503.73750000000001</v>
      </c>
      <c r="K2789" s="12">
        <v>43488</v>
      </c>
      <c r="L2789" s="5">
        <v>0.59791666666666665</v>
      </c>
      <c r="M2789" t="s">
        <v>22</v>
      </c>
      <c r="N2789" s="2">
        <v>479.75</v>
      </c>
      <c r="O2789" s="2">
        <v>23.987500000000001</v>
      </c>
      <c r="P2789" s="3">
        <v>8.8000000000000007</v>
      </c>
      <c r="Q2789" s="4">
        <f>MONTH(Tabla1[[#This Row],[Fecha]])</f>
        <v>1</v>
      </c>
    </row>
    <row r="2790" spans="1:17" x14ac:dyDescent="0.25">
      <c r="A2790" t="s">
        <v>2653</v>
      </c>
      <c r="B2790" t="s">
        <v>24</v>
      </c>
      <c r="C2790" t="s">
        <v>25</v>
      </c>
      <c r="D2790" t="s">
        <v>26</v>
      </c>
      <c r="E2790" t="s">
        <v>30</v>
      </c>
      <c r="F2790" t="s">
        <v>21</v>
      </c>
      <c r="G2790" s="2">
        <v>41.5</v>
      </c>
      <c r="H2790" s="4">
        <v>4</v>
      </c>
      <c r="I2790" s="2">
        <v>8.3000000000000007</v>
      </c>
      <c r="J2790" s="2">
        <v>174.3</v>
      </c>
      <c r="K2790" s="12">
        <v>43536</v>
      </c>
      <c r="L2790" s="5">
        <v>0.83194444444444438</v>
      </c>
      <c r="M2790" t="s">
        <v>32</v>
      </c>
      <c r="N2790" s="2">
        <v>166</v>
      </c>
      <c r="O2790" s="2">
        <v>8.3000000000000007</v>
      </c>
      <c r="P2790" s="3">
        <v>8.1999999999999993</v>
      </c>
      <c r="Q2790" s="4">
        <f>MONTH(Tabla1[[#This Row],[Fecha]])</f>
        <v>3</v>
      </c>
    </row>
    <row r="2791" spans="1:17" x14ac:dyDescent="0.25">
      <c r="A2791" t="s">
        <v>2654</v>
      </c>
      <c r="B2791" t="s">
        <v>24</v>
      </c>
      <c r="C2791" t="s">
        <v>25</v>
      </c>
      <c r="D2791" t="s">
        <v>19</v>
      </c>
      <c r="E2791" t="s">
        <v>20</v>
      </c>
      <c r="F2791" t="s">
        <v>43</v>
      </c>
      <c r="G2791" s="2">
        <v>87.48</v>
      </c>
      <c r="H2791" s="4">
        <v>6</v>
      </c>
      <c r="I2791" s="2">
        <v>26.244</v>
      </c>
      <c r="J2791" s="2">
        <v>551.12400000000002</v>
      </c>
      <c r="K2791" s="12">
        <v>43497</v>
      </c>
      <c r="L2791" s="5">
        <v>0.77986111111111101</v>
      </c>
      <c r="M2791" t="s">
        <v>22</v>
      </c>
      <c r="N2791" s="2">
        <v>524.88</v>
      </c>
      <c r="O2791" s="2">
        <v>26.244</v>
      </c>
      <c r="P2791" s="3">
        <v>5.0999999999999996</v>
      </c>
      <c r="Q2791" s="4">
        <f>MONTH(Tabla1[[#This Row],[Fecha]])</f>
        <v>2</v>
      </c>
    </row>
    <row r="2792" spans="1:17" x14ac:dyDescent="0.25">
      <c r="A2792" t="s">
        <v>2655</v>
      </c>
      <c r="B2792" t="s">
        <v>41</v>
      </c>
      <c r="C2792" t="s">
        <v>42</v>
      </c>
      <c r="D2792" t="s">
        <v>26</v>
      </c>
      <c r="E2792" t="s">
        <v>30</v>
      </c>
      <c r="F2792" t="s">
        <v>21</v>
      </c>
      <c r="G2792" s="2">
        <v>57.59</v>
      </c>
      <c r="H2792" s="4">
        <v>6</v>
      </c>
      <c r="I2792" s="2">
        <v>17.277000000000001</v>
      </c>
      <c r="J2792" s="2">
        <v>362.81700000000001</v>
      </c>
      <c r="K2792" s="12">
        <v>43511</v>
      </c>
      <c r="L2792" s="5">
        <v>0.57708333333333328</v>
      </c>
      <c r="M2792" t="s">
        <v>28</v>
      </c>
      <c r="N2792" s="2">
        <v>345.54</v>
      </c>
      <c r="O2792" s="2">
        <v>17.277000000000001</v>
      </c>
      <c r="P2792" s="3">
        <v>5.0999999999999996</v>
      </c>
      <c r="Q2792" s="4">
        <f>MONTH(Tabla1[[#This Row],[Fecha]])</f>
        <v>2</v>
      </c>
    </row>
    <row r="2793" spans="1:17" x14ac:dyDescent="0.25">
      <c r="A2793" t="s">
        <v>2656</v>
      </c>
      <c r="B2793" t="s">
        <v>17</v>
      </c>
      <c r="C2793" t="s">
        <v>18</v>
      </c>
      <c r="D2793" t="s">
        <v>19</v>
      </c>
      <c r="E2793" t="s">
        <v>30</v>
      </c>
      <c r="F2793" t="s">
        <v>43</v>
      </c>
      <c r="G2793" s="2">
        <v>35.04</v>
      </c>
      <c r="H2793" s="4">
        <v>9</v>
      </c>
      <c r="I2793" s="2">
        <v>15.768000000000001</v>
      </c>
      <c r="J2793" s="2">
        <v>331.12799999999999</v>
      </c>
      <c r="K2793" s="12">
        <v>43505</v>
      </c>
      <c r="L2793" s="5">
        <v>0.80347222222222225</v>
      </c>
      <c r="M2793" t="s">
        <v>22</v>
      </c>
      <c r="N2793" s="2">
        <v>315.36</v>
      </c>
      <c r="O2793" s="2">
        <v>15.768000000000001</v>
      </c>
      <c r="P2793" s="3">
        <v>4.5999999999999996</v>
      </c>
      <c r="Q2793" s="4">
        <f>MONTH(Tabla1[[#This Row],[Fecha]])</f>
        <v>2</v>
      </c>
    </row>
    <row r="2794" spans="1:17" x14ac:dyDescent="0.25">
      <c r="A2794" t="s">
        <v>2657</v>
      </c>
      <c r="B2794" t="s">
        <v>17</v>
      </c>
      <c r="C2794" t="s">
        <v>18</v>
      </c>
      <c r="D2794" t="s">
        <v>19</v>
      </c>
      <c r="E2794" t="s">
        <v>30</v>
      </c>
      <c r="F2794" t="s">
        <v>45</v>
      </c>
      <c r="G2794" s="2">
        <v>19.7</v>
      </c>
      <c r="H2794" s="4">
        <v>1</v>
      </c>
      <c r="I2794" s="2">
        <v>0.98499999999999999</v>
      </c>
      <c r="J2794" s="2">
        <v>20.684999999999999</v>
      </c>
      <c r="K2794" s="12">
        <v>43504</v>
      </c>
      <c r="L2794" s="5">
        <v>0.48541666666666666</v>
      </c>
      <c r="M2794" t="s">
        <v>22</v>
      </c>
      <c r="N2794" s="2">
        <v>19.7</v>
      </c>
      <c r="O2794" s="2">
        <v>0.98499999999999999</v>
      </c>
      <c r="P2794" s="3">
        <v>9.5</v>
      </c>
      <c r="Q2794" s="4">
        <f>MONTH(Tabla1[[#This Row],[Fecha]])</f>
        <v>2</v>
      </c>
    </row>
    <row r="2795" spans="1:17" x14ac:dyDescent="0.25">
      <c r="A2795" t="s">
        <v>1409</v>
      </c>
      <c r="B2795" t="s">
        <v>17</v>
      </c>
      <c r="C2795" t="s">
        <v>18</v>
      </c>
      <c r="D2795" t="s">
        <v>19</v>
      </c>
      <c r="E2795" t="s">
        <v>30</v>
      </c>
      <c r="F2795" t="s">
        <v>27</v>
      </c>
      <c r="G2795" s="2">
        <v>88.67</v>
      </c>
      <c r="H2795" s="4">
        <v>10</v>
      </c>
      <c r="I2795" s="2">
        <v>44.335000000000008</v>
      </c>
      <c r="J2795" s="2">
        <v>931.03499999999997</v>
      </c>
      <c r="K2795" s="12">
        <v>43477</v>
      </c>
      <c r="L2795" s="5">
        <v>0.61805555555555558</v>
      </c>
      <c r="M2795" t="s">
        <v>22</v>
      </c>
      <c r="N2795" s="2">
        <v>886.7</v>
      </c>
      <c r="O2795" s="2">
        <v>44.335000000000001</v>
      </c>
      <c r="P2795" s="3">
        <v>7.3</v>
      </c>
      <c r="Q2795" s="4">
        <f>MONTH(Tabla1[[#This Row],[Fecha]])</f>
        <v>1</v>
      </c>
    </row>
    <row r="2796" spans="1:17" x14ac:dyDescent="0.25">
      <c r="A2796" t="s">
        <v>2658</v>
      </c>
      <c r="B2796" t="s">
        <v>41</v>
      </c>
      <c r="C2796" t="s">
        <v>42</v>
      </c>
      <c r="D2796" t="s">
        <v>26</v>
      </c>
      <c r="E2796" t="s">
        <v>20</v>
      </c>
      <c r="F2796" t="s">
        <v>35</v>
      </c>
      <c r="G2796" s="2">
        <v>34.81</v>
      </c>
      <c r="H2796" s="4">
        <v>1</v>
      </c>
      <c r="I2796" s="2">
        <v>1.7405000000000002</v>
      </c>
      <c r="J2796" s="2">
        <v>36.5505</v>
      </c>
      <c r="K2796" s="12">
        <v>43479</v>
      </c>
      <c r="L2796" s="5">
        <v>0.42430555555555555</v>
      </c>
      <c r="M2796" t="s">
        <v>32</v>
      </c>
      <c r="N2796" s="2">
        <v>34.81</v>
      </c>
      <c r="O2796" s="2">
        <v>1.7404999999999999</v>
      </c>
      <c r="P2796" s="3">
        <v>7</v>
      </c>
      <c r="Q2796" s="4">
        <f>MONTH(Tabla1[[#This Row],[Fecha]])</f>
        <v>1</v>
      </c>
    </row>
    <row r="2797" spans="1:17" x14ac:dyDescent="0.25">
      <c r="A2797" t="s">
        <v>2659</v>
      </c>
      <c r="B2797" t="s">
        <v>41</v>
      </c>
      <c r="C2797" t="s">
        <v>42</v>
      </c>
      <c r="D2797" t="s">
        <v>26</v>
      </c>
      <c r="E2797" t="s">
        <v>20</v>
      </c>
      <c r="F2797" t="s">
        <v>45</v>
      </c>
      <c r="G2797" s="2">
        <v>47.44</v>
      </c>
      <c r="H2797" s="4">
        <v>1</v>
      </c>
      <c r="I2797" s="2">
        <v>2.3719999999999999</v>
      </c>
      <c r="J2797" s="2">
        <v>49.811999999999998</v>
      </c>
      <c r="K2797" s="12">
        <v>43518</v>
      </c>
      <c r="L2797" s="5">
        <v>0.7631944444444444</v>
      </c>
      <c r="M2797" t="s">
        <v>32</v>
      </c>
      <c r="N2797" s="2">
        <v>47.44</v>
      </c>
      <c r="O2797" s="2">
        <v>2.3719999999999999</v>
      </c>
      <c r="P2797" s="3">
        <v>6.8</v>
      </c>
      <c r="Q2797" s="4">
        <f>MONTH(Tabla1[[#This Row],[Fecha]])</f>
        <v>2</v>
      </c>
    </row>
    <row r="2798" spans="1:17" x14ac:dyDescent="0.25">
      <c r="A2798" t="s">
        <v>1056</v>
      </c>
      <c r="B2798" t="s">
        <v>17</v>
      </c>
      <c r="C2798" t="s">
        <v>18</v>
      </c>
      <c r="D2798" t="s">
        <v>19</v>
      </c>
      <c r="E2798" t="s">
        <v>30</v>
      </c>
      <c r="F2798" t="s">
        <v>27</v>
      </c>
      <c r="G2798" s="2">
        <v>71.95</v>
      </c>
      <c r="H2798" s="4">
        <v>1</v>
      </c>
      <c r="I2798" s="2">
        <v>3.5975000000000001</v>
      </c>
      <c r="J2798" s="2">
        <v>75.547499999999999</v>
      </c>
      <c r="K2798" s="12">
        <v>43500</v>
      </c>
      <c r="L2798" s="5">
        <v>0.50972222222222219</v>
      </c>
      <c r="M2798" t="s">
        <v>28</v>
      </c>
      <c r="N2798" s="2">
        <v>71.95</v>
      </c>
      <c r="O2798" s="2">
        <v>3.5975000000000001</v>
      </c>
      <c r="P2798" s="3">
        <v>7.3</v>
      </c>
      <c r="Q2798" s="4">
        <f>MONTH(Tabla1[[#This Row],[Fecha]])</f>
        <v>2</v>
      </c>
    </row>
    <row r="2799" spans="1:17" x14ac:dyDescent="0.25">
      <c r="A2799" t="s">
        <v>2660</v>
      </c>
      <c r="B2799" t="s">
        <v>24</v>
      </c>
      <c r="C2799" t="s">
        <v>25</v>
      </c>
      <c r="D2799" t="s">
        <v>19</v>
      </c>
      <c r="E2799" t="s">
        <v>20</v>
      </c>
      <c r="F2799" t="s">
        <v>21</v>
      </c>
      <c r="G2799" s="2">
        <v>21.12</v>
      </c>
      <c r="H2799" s="4">
        <v>2</v>
      </c>
      <c r="I2799" s="2">
        <v>2.1120000000000001</v>
      </c>
      <c r="J2799" s="2">
        <v>44.351999999999997</v>
      </c>
      <c r="K2799" s="12">
        <v>43468</v>
      </c>
      <c r="L2799" s="5">
        <v>0.80347222222222225</v>
      </c>
      <c r="M2799" t="s">
        <v>28</v>
      </c>
      <c r="N2799" s="2">
        <v>42.24</v>
      </c>
      <c r="O2799" s="2">
        <v>2.1120000000000001</v>
      </c>
      <c r="P2799" s="3">
        <v>9.6999999999999993</v>
      </c>
      <c r="Q2799" s="4">
        <f>MONTH(Tabla1[[#This Row],[Fecha]])</f>
        <v>1</v>
      </c>
    </row>
    <row r="2800" spans="1:17" x14ac:dyDescent="0.25">
      <c r="A2800" t="s">
        <v>2661</v>
      </c>
      <c r="B2800" t="s">
        <v>17</v>
      </c>
      <c r="C2800" t="s">
        <v>18</v>
      </c>
      <c r="D2800" t="s">
        <v>26</v>
      </c>
      <c r="E2800" t="s">
        <v>20</v>
      </c>
      <c r="F2800" t="s">
        <v>21</v>
      </c>
      <c r="G2800" s="2">
        <v>35.68</v>
      </c>
      <c r="H2800" s="4">
        <v>5</v>
      </c>
      <c r="I2800" s="2">
        <v>8.92</v>
      </c>
      <c r="J2800" s="2">
        <v>187.32</v>
      </c>
      <c r="K2800" s="12">
        <v>43502</v>
      </c>
      <c r="L2800" s="5">
        <v>0.7729166666666667</v>
      </c>
      <c r="M2800" t="s">
        <v>32</v>
      </c>
      <c r="N2800" s="2">
        <v>178.4</v>
      </c>
      <c r="O2800" s="2">
        <v>8.92</v>
      </c>
      <c r="P2800" s="3">
        <v>6.6</v>
      </c>
      <c r="Q2800" s="4">
        <f>MONTH(Tabla1[[#This Row],[Fecha]])</f>
        <v>2</v>
      </c>
    </row>
    <row r="2801" spans="1:17" x14ac:dyDescent="0.25">
      <c r="A2801" t="s">
        <v>2662</v>
      </c>
      <c r="B2801" t="s">
        <v>24</v>
      </c>
      <c r="C2801" t="s">
        <v>25</v>
      </c>
      <c r="D2801" t="s">
        <v>26</v>
      </c>
      <c r="E2801" t="s">
        <v>30</v>
      </c>
      <c r="F2801" t="s">
        <v>45</v>
      </c>
      <c r="G2801" s="2">
        <v>62.12</v>
      </c>
      <c r="H2801" s="4">
        <v>10</v>
      </c>
      <c r="I2801" s="2">
        <v>31.06</v>
      </c>
      <c r="J2801" s="2">
        <v>652.26</v>
      </c>
      <c r="K2801" s="12">
        <v>43507</v>
      </c>
      <c r="L2801" s="5">
        <v>0.67986111111111114</v>
      </c>
      <c r="M2801" t="s">
        <v>28</v>
      </c>
      <c r="N2801" s="2">
        <v>621.20000000000005</v>
      </c>
      <c r="O2801" s="2">
        <v>31.06</v>
      </c>
      <c r="P2801" s="3">
        <v>5.9</v>
      </c>
      <c r="Q2801" s="4">
        <f>MONTH(Tabla1[[#This Row],[Fecha]])</f>
        <v>2</v>
      </c>
    </row>
    <row r="2802" spans="1:17" x14ac:dyDescent="0.25">
      <c r="A2802" t="s">
        <v>2663</v>
      </c>
      <c r="B2802" t="s">
        <v>41</v>
      </c>
      <c r="C2802" t="s">
        <v>42</v>
      </c>
      <c r="D2802" t="s">
        <v>26</v>
      </c>
      <c r="E2802" t="s">
        <v>30</v>
      </c>
      <c r="F2802" t="s">
        <v>35</v>
      </c>
      <c r="G2802" s="2">
        <v>69.739999999999995</v>
      </c>
      <c r="H2802" s="4">
        <v>10</v>
      </c>
      <c r="I2802" s="2">
        <v>34.869999999999997</v>
      </c>
      <c r="J2802" s="2">
        <v>732.27</v>
      </c>
      <c r="K2802" s="12">
        <v>43529</v>
      </c>
      <c r="L2802" s="5">
        <v>0.74236111111111114</v>
      </c>
      <c r="M2802" t="s">
        <v>32</v>
      </c>
      <c r="N2802" s="2">
        <v>697.4</v>
      </c>
      <c r="O2802" s="2">
        <v>34.869999999999997</v>
      </c>
      <c r="P2802" s="3">
        <v>8.9</v>
      </c>
      <c r="Q2802" s="4">
        <f>MONTH(Tabla1[[#This Row],[Fecha]])</f>
        <v>3</v>
      </c>
    </row>
    <row r="2803" spans="1:17" x14ac:dyDescent="0.25">
      <c r="A2803" t="s">
        <v>1450</v>
      </c>
      <c r="B2803" t="s">
        <v>17</v>
      </c>
      <c r="C2803" t="s">
        <v>18</v>
      </c>
      <c r="D2803" t="s">
        <v>19</v>
      </c>
      <c r="E2803" t="s">
        <v>30</v>
      </c>
      <c r="F2803" t="s">
        <v>43</v>
      </c>
      <c r="G2803" s="2">
        <v>35.04</v>
      </c>
      <c r="H2803" s="4">
        <v>9</v>
      </c>
      <c r="I2803" s="2">
        <v>15.768000000000001</v>
      </c>
      <c r="J2803" s="2">
        <v>331.12799999999999</v>
      </c>
      <c r="K2803" s="12">
        <v>43505</v>
      </c>
      <c r="L2803" s="5">
        <v>0.80347222222222225</v>
      </c>
      <c r="M2803" t="s">
        <v>22</v>
      </c>
      <c r="N2803" s="2">
        <v>315.36</v>
      </c>
      <c r="O2803" s="2">
        <v>15.768000000000001</v>
      </c>
      <c r="P2803" s="3">
        <v>4.5999999999999996</v>
      </c>
      <c r="Q2803" s="4">
        <f>MONTH(Tabla1[[#This Row],[Fecha]])</f>
        <v>2</v>
      </c>
    </row>
    <row r="2804" spans="1:17" x14ac:dyDescent="0.25">
      <c r="A2804" t="s">
        <v>2664</v>
      </c>
      <c r="B2804" t="s">
        <v>17</v>
      </c>
      <c r="C2804" t="s">
        <v>18</v>
      </c>
      <c r="D2804" t="s">
        <v>26</v>
      </c>
      <c r="E2804" t="s">
        <v>20</v>
      </c>
      <c r="F2804" t="s">
        <v>35</v>
      </c>
      <c r="G2804" s="2">
        <v>93.18</v>
      </c>
      <c r="H2804" s="4">
        <v>2</v>
      </c>
      <c r="I2804" s="2">
        <v>9.3180000000000014</v>
      </c>
      <c r="J2804" s="2">
        <v>195.678</v>
      </c>
      <c r="K2804" s="12">
        <v>43481</v>
      </c>
      <c r="L2804" s="5">
        <v>0.77847222222222223</v>
      </c>
      <c r="M2804" t="s">
        <v>32</v>
      </c>
      <c r="N2804" s="2">
        <v>186.36</v>
      </c>
      <c r="O2804" s="2">
        <v>9.3179999999999996</v>
      </c>
      <c r="P2804" s="3">
        <v>8.5</v>
      </c>
      <c r="Q2804" s="4">
        <f>MONTH(Tabla1[[#This Row],[Fecha]])</f>
        <v>1</v>
      </c>
    </row>
    <row r="2805" spans="1:17" x14ac:dyDescent="0.25">
      <c r="A2805" t="s">
        <v>2614</v>
      </c>
      <c r="B2805" t="s">
        <v>41</v>
      </c>
      <c r="C2805" t="s">
        <v>42</v>
      </c>
      <c r="D2805" t="s">
        <v>26</v>
      </c>
      <c r="E2805" t="s">
        <v>30</v>
      </c>
      <c r="F2805" t="s">
        <v>45</v>
      </c>
      <c r="G2805" s="2">
        <v>57.27</v>
      </c>
      <c r="H2805" s="4">
        <v>3</v>
      </c>
      <c r="I2805" s="2">
        <v>8.5905000000000005</v>
      </c>
      <c r="J2805" s="2">
        <v>180.40049999999999</v>
      </c>
      <c r="K2805" s="12">
        <v>43505</v>
      </c>
      <c r="L2805" s="5">
        <v>0.85486111111111107</v>
      </c>
      <c r="M2805" t="s">
        <v>22</v>
      </c>
      <c r="N2805" s="2">
        <v>171.81</v>
      </c>
      <c r="O2805" s="2">
        <v>8.5905000000000005</v>
      </c>
      <c r="P2805" s="3">
        <v>6.5</v>
      </c>
      <c r="Q2805" s="4">
        <f>MONTH(Tabla1[[#This Row],[Fecha]])</f>
        <v>2</v>
      </c>
    </row>
    <row r="2806" spans="1:17" x14ac:dyDescent="0.25">
      <c r="A2806" t="s">
        <v>2665</v>
      </c>
      <c r="B2806" t="s">
        <v>17</v>
      </c>
      <c r="C2806" t="s">
        <v>18</v>
      </c>
      <c r="D2806" t="s">
        <v>26</v>
      </c>
      <c r="E2806" t="s">
        <v>30</v>
      </c>
      <c r="F2806" t="s">
        <v>21</v>
      </c>
      <c r="G2806" s="2">
        <v>96.58</v>
      </c>
      <c r="H2806" s="4">
        <v>2</v>
      </c>
      <c r="I2806" s="2">
        <v>9.6580000000000013</v>
      </c>
      <c r="J2806" s="2">
        <v>202.81800000000001</v>
      </c>
      <c r="K2806" s="12">
        <v>43539</v>
      </c>
      <c r="L2806" s="5">
        <v>0.42499999999999999</v>
      </c>
      <c r="M2806" t="s">
        <v>32</v>
      </c>
      <c r="N2806" s="2">
        <v>193.16</v>
      </c>
      <c r="O2806" s="2">
        <v>9.6579999999999995</v>
      </c>
      <c r="P2806" s="3">
        <v>5.0999999999999996</v>
      </c>
      <c r="Q2806" s="4">
        <f>MONTH(Tabla1[[#This Row],[Fecha]])</f>
        <v>3</v>
      </c>
    </row>
    <row r="2807" spans="1:17" x14ac:dyDescent="0.25">
      <c r="A2807" t="s">
        <v>2633</v>
      </c>
      <c r="B2807" t="s">
        <v>17</v>
      </c>
      <c r="C2807" t="s">
        <v>18</v>
      </c>
      <c r="D2807" t="s">
        <v>26</v>
      </c>
      <c r="E2807" t="s">
        <v>30</v>
      </c>
      <c r="F2807" t="s">
        <v>45</v>
      </c>
      <c r="G2807" s="2">
        <v>76.400000000000006</v>
      </c>
      <c r="H2807" s="4">
        <v>9</v>
      </c>
      <c r="I2807" s="2">
        <v>34.380000000000003</v>
      </c>
      <c r="J2807" s="2">
        <v>721.98</v>
      </c>
      <c r="K2807" s="12">
        <v>43543</v>
      </c>
      <c r="L2807" s="5">
        <v>0.65902777777777777</v>
      </c>
      <c r="M2807" t="s">
        <v>22</v>
      </c>
      <c r="N2807" s="2">
        <v>687.6</v>
      </c>
      <c r="O2807" s="2">
        <v>34.380000000000003</v>
      </c>
      <c r="P2807" s="3">
        <v>7.5</v>
      </c>
      <c r="Q2807" s="4">
        <f>MONTH(Tabla1[[#This Row],[Fecha]])</f>
        <v>3</v>
      </c>
    </row>
    <row r="2808" spans="1:17" x14ac:dyDescent="0.25">
      <c r="A2808" t="s">
        <v>2666</v>
      </c>
      <c r="B2808" t="s">
        <v>24</v>
      </c>
      <c r="C2808" t="s">
        <v>25</v>
      </c>
      <c r="D2808" t="s">
        <v>19</v>
      </c>
      <c r="E2808" t="s">
        <v>20</v>
      </c>
      <c r="F2808" t="s">
        <v>27</v>
      </c>
      <c r="G2808" s="2">
        <v>30.2</v>
      </c>
      <c r="H2808" s="4">
        <v>8</v>
      </c>
      <c r="I2808" s="2">
        <v>12.08</v>
      </c>
      <c r="J2808" s="2">
        <v>253.68</v>
      </c>
      <c r="K2808" s="12">
        <v>43527</v>
      </c>
      <c r="L2808" s="5">
        <v>0.8125</v>
      </c>
      <c r="M2808" t="s">
        <v>22</v>
      </c>
      <c r="N2808" s="2">
        <v>241.6</v>
      </c>
      <c r="O2808" s="2">
        <v>12.08</v>
      </c>
      <c r="P2808" s="3">
        <v>5.0999999999999996</v>
      </c>
      <c r="Q2808" s="4">
        <f>MONTH(Tabla1[[#This Row],[Fecha]])</f>
        <v>3</v>
      </c>
    </row>
    <row r="2809" spans="1:17" x14ac:dyDescent="0.25">
      <c r="A2809" t="s">
        <v>2667</v>
      </c>
      <c r="B2809" t="s">
        <v>24</v>
      </c>
      <c r="C2809" t="s">
        <v>25</v>
      </c>
      <c r="D2809" t="s">
        <v>19</v>
      </c>
      <c r="E2809" t="s">
        <v>20</v>
      </c>
      <c r="F2809" t="s">
        <v>21</v>
      </c>
      <c r="G2809" s="2">
        <v>85.87</v>
      </c>
      <c r="H2809" s="4">
        <v>7</v>
      </c>
      <c r="I2809" s="2">
        <v>30.054500000000004</v>
      </c>
      <c r="J2809" s="2">
        <v>631.14449999999999</v>
      </c>
      <c r="K2809" s="12">
        <v>43523</v>
      </c>
      <c r="L2809" s="5">
        <v>0.79236111111111107</v>
      </c>
      <c r="M2809" t="s">
        <v>32</v>
      </c>
      <c r="N2809" s="2">
        <v>601.09</v>
      </c>
      <c r="O2809" s="2">
        <v>30.054500000000001</v>
      </c>
      <c r="P2809" s="3">
        <v>8</v>
      </c>
      <c r="Q2809" s="4">
        <f>MONTH(Tabla1[[#This Row],[Fecha]])</f>
        <v>2</v>
      </c>
    </row>
    <row r="2810" spans="1:17" x14ac:dyDescent="0.25">
      <c r="A2810" t="s">
        <v>2668</v>
      </c>
      <c r="B2810" t="s">
        <v>24</v>
      </c>
      <c r="C2810" t="s">
        <v>25</v>
      </c>
      <c r="D2810" t="s">
        <v>19</v>
      </c>
      <c r="E2810" t="s">
        <v>20</v>
      </c>
      <c r="F2810" t="s">
        <v>35</v>
      </c>
      <c r="G2810" s="2">
        <v>70.19</v>
      </c>
      <c r="H2810" s="4">
        <v>9</v>
      </c>
      <c r="I2810" s="2">
        <v>31.585500000000003</v>
      </c>
      <c r="J2810" s="2">
        <v>663.29549999999995</v>
      </c>
      <c r="K2810" s="12">
        <v>43490</v>
      </c>
      <c r="L2810" s="5">
        <v>0.56805555555555554</v>
      </c>
      <c r="M2810" t="s">
        <v>28</v>
      </c>
      <c r="N2810" s="2">
        <v>631.71</v>
      </c>
      <c r="O2810" s="2">
        <v>31.5855</v>
      </c>
      <c r="P2810" s="3">
        <v>6.7</v>
      </c>
      <c r="Q2810" s="4">
        <f>MONTH(Tabla1[[#This Row],[Fecha]])</f>
        <v>1</v>
      </c>
    </row>
    <row r="2811" spans="1:17" x14ac:dyDescent="0.25">
      <c r="A2811" t="s">
        <v>1497</v>
      </c>
      <c r="B2811" t="s">
        <v>24</v>
      </c>
      <c r="C2811" t="s">
        <v>25</v>
      </c>
      <c r="D2811" t="s">
        <v>26</v>
      </c>
      <c r="E2811" t="s">
        <v>30</v>
      </c>
      <c r="F2811" t="s">
        <v>21</v>
      </c>
      <c r="G2811" s="2">
        <v>64.08</v>
      </c>
      <c r="H2811" s="4">
        <v>7</v>
      </c>
      <c r="I2811" s="2">
        <v>22.428000000000001</v>
      </c>
      <c r="J2811" s="2">
        <v>470.988</v>
      </c>
      <c r="K2811" s="12">
        <v>43485</v>
      </c>
      <c r="L2811" s="5">
        <v>0.51874999999999993</v>
      </c>
      <c r="M2811" t="s">
        <v>22</v>
      </c>
      <c r="N2811" s="2">
        <v>448.56</v>
      </c>
      <c r="O2811" s="2">
        <v>22.428000000000001</v>
      </c>
      <c r="P2811" s="3">
        <v>7.6</v>
      </c>
      <c r="Q2811" s="4">
        <f>MONTH(Tabla1[[#This Row],[Fecha]])</f>
        <v>1</v>
      </c>
    </row>
    <row r="2812" spans="1:17" x14ac:dyDescent="0.25">
      <c r="A2812" t="s">
        <v>2669</v>
      </c>
      <c r="B2812" t="s">
        <v>17</v>
      </c>
      <c r="C2812" t="s">
        <v>18</v>
      </c>
      <c r="D2812" t="s">
        <v>19</v>
      </c>
      <c r="E2812" t="s">
        <v>30</v>
      </c>
      <c r="F2812" t="s">
        <v>43</v>
      </c>
      <c r="G2812" s="2">
        <v>31.84</v>
      </c>
      <c r="H2812" s="4">
        <v>1</v>
      </c>
      <c r="I2812" s="2">
        <v>1.5920000000000001</v>
      </c>
      <c r="J2812" s="2">
        <v>33.432000000000002</v>
      </c>
      <c r="K2812" s="12">
        <v>43505</v>
      </c>
      <c r="L2812" s="5">
        <v>0.55694444444444446</v>
      </c>
      <c r="M2812" t="s">
        <v>28</v>
      </c>
      <c r="N2812" s="2">
        <v>31.84</v>
      </c>
      <c r="O2812" s="2">
        <v>1.5920000000000001</v>
      </c>
      <c r="P2812" s="3">
        <v>7.7</v>
      </c>
      <c r="Q2812" s="4">
        <f>MONTH(Tabla1[[#This Row],[Fecha]])</f>
        <v>2</v>
      </c>
    </row>
    <row r="2813" spans="1:17" x14ac:dyDescent="0.25">
      <c r="A2813" t="s">
        <v>2670</v>
      </c>
      <c r="B2813" t="s">
        <v>24</v>
      </c>
      <c r="C2813" t="s">
        <v>25</v>
      </c>
      <c r="D2813" t="s">
        <v>19</v>
      </c>
      <c r="E2813" t="s">
        <v>30</v>
      </c>
      <c r="F2813" t="s">
        <v>35</v>
      </c>
      <c r="G2813" s="2">
        <v>42.85</v>
      </c>
      <c r="H2813" s="4">
        <v>1</v>
      </c>
      <c r="I2813" s="2">
        <v>2.1425000000000001</v>
      </c>
      <c r="J2813" s="2">
        <v>44.9925</v>
      </c>
      <c r="K2813" s="12">
        <v>43538</v>
      </c>
      <c r="L2813" s="5">
        <v>0.65</v>
      </c>
      <c r="M2813" t="s">
        <v>32</v>
      </c>
      <c r="N2813" s="2">
        <v>42.85</v>
      </c>
      <c r="O2813" s="2">
        <v>2.1425000000000001</v>
      </c>
      <c r="P2813" s="3">
        <v>9.3000000000000007</v>
      </c>
      <c r="Q2813" s="4">
        <f>MONTH(Tabla1[[#This Row],[Fecha]])</f>
        <v>3</v>
      </c>
    </row>
    <row r="2814" spans="1:17" x14ac:dyDescent="0.25">
      <c r="A2814" t="s">
        <v>2671</v>
      </c>
      <c r="B2814" t="s">
        <v>41</v>
      </c>
      <c r="C2814" t="s">
        <v>42</v>
      </c>
      <c r="D2814" t="s">
        <v>26</v>
      </c>
      <c r="E2814" t="s">
        <v>20</v>
      </c>
      <c r="F2814" t="s">
        <v>31</v>
      </c>
      <c r="G2814" s="2">
        <v>49.01</v>
      </c>
      <c r="H2814" s="4">
        <v>10</v>
      </c>
      <c r="I2814" s="2">
        <v>24.504999999999999</v>
      </c>
      <c r="J2814" s="2">
        <v>514.60500000000002</v>
      </c>
      <c r="K2814" s="12">
        <v>43492</v>
      </c>
      <c r="L2814" s="5">
        <v>0.44722222222222219</v>
      </c>
      <c r="M2814" t="s">
        <v>32</v>
      </c>
      <c r="N2814" s="2">
        <v>490.1</v>
      </c>
      <c r="O2814" s="2">
        <v>24.504999999999999</v>
      </c>
      <c r="P2814" s="3">
        <v>4.2</v>
      </c>
      <c r="Q2814" s="4">
        <f>MONTH(Tabla1[[#This Row],[Fecha]])</f>
        <v>1</v>
      </c>
    </row>
    <row r="2815" spans="1:17" x14ac:dyDescent="0.25">
      <c r="A2815" t="s">
        <v>1271</v>
      </c>
      <c r="B2815" t="s">
        <v>41</v>
      </c>
      <c r="C2815" t="s">
        <v>42</v>
      </c>
      <c r="D2815" t="s">
        <v>26</v>
      </c>
      <c r="E2815" t="s">
        <v>30</v>
      </c>
      <c r="F2815" t="s">
        <v>21</v>
      </c>
      <c r="G2815" s="2">
        <v>62.57</v>
      </c>
      <c r="H2815" s="4">
        <v>4</v>
      </c>
      <c r="I2815" s="2">
        <v>12.514000000000001</v>
      </c>
      <c r="J2815" s="2">
        <v>262.79399999999998</v>
      </c>
      <c r="K2815" s="12">
        <v>43521</v>
      </c>
      <c r="L2815" s="5">
        <v>0.77569444444444446</v>
      </c>
      <c r="M2815" t="s">
        <v>28</v>
      </c>
      <c r="N2815" s="2">
        <v>250.28</v>
      </c>
      <c r="O2815" s="2">
        <v>12.513999999999999</v>
      </c>
      <c r="P2815" s="3">
        <v>9.5</v>
      </c>
      <c r="Q2815" s="4">
        <f>MONTH(Tabla1[[#This Row],[Fecha]])</f>
        <v>2</v>
      </c>
    </row>
    <row r="2816" spans="1:17" x14ac:dyDescent="0.25">
      <c r="A2816" t="s">
        <v>2672</v>
      </c>
      <c r="B2816" t="s">
        <v>24</v>
      </c>
      <c r="C2816" t="s">
        <v>25</v>
      </c>
      <c r="D2816" t="s">
        <v>19</v>
      </c>
      <c r="E2816" t="s">
        <v>30</v>
      </c>
      <c r="F2816" t="s">
        <v>27</v>
      </c>
      <c r="G2816" s="2">
        <v>82.34</v>
      </c>
      <c r="H2816" s="4">
        <v>10</v>
      </c>
      <c r="I2816" s="2">
        <v>41.170000000000009</v>
      </c>
      <c r="J2816" s="2">
        <v>864.57</v>
      </c>
      <c r="K2816" s="12">
        <v>43553</v>
      </c>
      <c r="L2816" s="5">
        <v>0.79999999999999993</v>
      </c>
      <c r="M2816" t="s">
        <v>22</v>
      </c>
      <c r="N2816" s="2">
        <v>823.4</v>
      </c>
      <c r="O2816" s="2">
        <v>41.17</v>
      </c>
      <c r="P2816" s="3">
        <v>4.3</v>
      </c>
      <c r="Q2816" s="4">
        <f>MONTH(Tabla1[[#This Row],[Fecha]])</f>
        <v>3</v>
      </c>
    </row>
    <row r="2817" spans="1:17" x14ac:dyDescent="0.25">
      <c r="A2817" t="s">
        <v>2673</v>
      </c>
      <c r="B2817" t="s">
        <v>41</v>
      </c>
      <c r="C2817" t="s">
        <v>42</v>
      </c>
      <c r="D2817" t="s">
        <v>26</v>
      </c>
      <c r="E2817" t="s">
        <v>30</v>
      </c>
      <c r="F2817" t="s">
        <v>45</v>
      </c>
      <c r="G2817" s="2">
        <v>69.08</v>
      </c>
      <c r="H2817" s="4">
        <v>2</v>
      </c>
      <c r="I2817" s="2">
        <v>6.9080000000000004</v>
      </c>
      <c r="J2817" s="2">
        <v>145.06800000000001</v>
      </c>
      <c r="K2817" s="12">
        <v>43496</v>
      </c>
      <c r="L2817" s="5">
        <v>0.82500000000000007</v>
      </c>
      <c r="M2817" t="s">
        <v>32</v>
      </c>
      <c r="N2817" s="2">
        <v>138.16</v>
      </c>
      <c r="O2817" s="2">
        <v>6.9080000000000004</v>
      </c>
      <c r="P2817" s="3">
        <v>6.9</v>
      </c>
      <c r="Q2817" s="4">
        <f>MONTH(Tabla1[[#This Row],[Fecha]])</f>
        <v>1</v>
      </c>
    </row>
    <row r="2818" spans="1:17" x14ac:dyDescent="0.25">
      <c r="A2818" t="s">
        <v>2315</v>
      </c>
      <c r="B2818" t="s">
        <v>17</v>
      </c>
      <c r="C2818" t="s">
        <v>18</v>
      </c>
      <c r="D2818" t="s">
        <v>26</v>
      </c>
      <c r="E2818" t="s">
        <v>20</v>
      </c>
      <c r="F2818" t="s">
        <v>43</v>
      </c>
      <c r="G2818" s="2">
        <v>56.56</v>
      </c>
      <c r="H2818" s="4">
        <v>5</v>
      </c>
      <c r="I2818" s="2">
        <v>14.14</v>
      </c>
      <c r="J2818" s="2">
        <v>296.94</v>
      </c>
      <c r="K2818" s="12">
        <v>43546</v>
      </c>
      <c r="L2818" s="5">
        <v>0.79583333333333339</v>
      </c>
      <c r="M2818" t="s">
        <v>32</v>
      </c>
      <c r="N2818" s="2">
        <v>282.8</v>
      </c>
      <c r="O2818" s="2">
        <v>14.14</v>
      </c>
      <c r="P2818" s="3">
        <v>4.5</v>
      </c>
      <c r="Q2818" s="4">
        <f>MONTH(Tabla1[[#This Row],[Fecha]])</f>
        <v>3</v>
      </c>
    </row>
    <row r="2819" spans="1:17" x14ac:dyDescent="0.25">
      <c r="A2819" t="s">
        <v>2674</v>
      </c>
      <c r="B2819" t="s">
        <v>17</v>
      </c>
      <c r="C2819" t="s">
        <v>18</v>
      </c>
      <c r="D2819" t="s">
        <v>26</v>
      </c>
      <c r="E2819" t="s">
        <v>30</v>
      </c>
      <c r="F2819" t="s">
        <v>43</v>
      </c>
      <c r="G2819" s="2">
        <v>51.28</v>
      </c>
      <c r="H2819" s="4">
        <v>6</v>
      </c>
      <c r="I2819" s="2">
        <v>15.384</v>
      </c>
      <c r="J2819" s="2">
        <v>323.06400000000002</v>
      </c>
      <c r="K2819" s="12">
        <v>43484</v>
      </c>
      <c r="L2819" s="5">
        <v>0.68819444444444444</v>
      </c>
      <c r="M2819" t="s">
        <v>28</v>
      </c>
      <c r="N2819" s="2">
        <v>307.68</v>
      </c>
      <c r="O2819" s="2">
        <v>15.384</v>
      </c>
      <c r="P2819" s="3">
        <v>6.5</v>
      </c>
      <c r="Q2819" s="4">
        <f>MONTH(Tabla1[[#This Row],[Fecha]])</f>
        <v>1</v>
      </c>
    </row>
    <row r="2820" spans="1:17" x14ac:dyDescent="0.25">
      <c r="A2820" t="s">
        <v>2675</v>
      </c>
      <c r="B2820" t="s">
        <v>17</v>
      </c>
      <c r="C2820" t="s">
        <v>18</v>
      </c>
      <c r="D2820" t="s">
        <v>26</v>
      </c>
      <c r="E2820" t="s">
        <v>30</v>
      </c>
      <c r="F2820" t="s">
        <v>43</v>
      </c>
      <c r="G2820" s="2">
        <v>51.28</v>
      </c>
      <c r="H2820" s="4">
        <v>6</v>
      </c>
      <c r="I2820" s="2">
        <v>15.384</v>
      </c>
      <c r="J2820" s="2">
        <v>323.06400000000002</v>
      </c>
      <c r="K2820" s="12">
        <v>43484</v>
      </c>
      <c r="L2820" s="5">
        <v>0.68819444444444444</v>
      </c>
      <c r="M2820" t="s">
        <v>28</v>
      </c>
      <c r="N2820" s="2">
        <v>307.68</v>
      </c>
      <c r="O2820" s="2">
        <v>15.384</v>
      </c>
      <c r="P2820" s="3">
        <v>6.5</v>
      </c>
      <c r="Q2820" s="4">
        <f>MONTH(Tabla1[[#This Row],[Fecha]])</f>
        <v>1</v>
      </c>
    </row>
    <row r="2821" spans="1:17" x14ac:dyDescent="0.25">
      <c r="A2821" t="s">
        <v>2676</v>
      </c>
      <c r="B2821" t="s">
        <v>24</v>
      </c>
      <c r="C2821" t="s">
        <v>25</v>
      </c>
      <c r="D2821" t="s">
        <v>19</v>
      </c>
      <c r="E2821" t="s">
        <v>20</v>
      </c>
      <c r="F2821" t="s">
        <v>43</v>
      </c>
      <c r="G2821" s="2">
        <v>78.31</v>
      </c>
      <c r="H2821" s="4">
        <v>10</v>
      </c>
      <c r="I2821" s="2">
        <v>39.155000000000001</v>
      </c>
      <c r="J2821" s="2">
        <v>822.255</v>
      </c>
      <c r="K2821" s="12">
        <v>43529</v>
      </c>
      <c r="L2821" s="5">
        <v>0.68333333333333324</v>
      </c>
      <c r="M2821" t="s">
        <v>22</v>
      </c>
      <c r="N2821" s="2">
        <v>783.1</v>
      </c>
      <c r="O2821" s="2">
        <v>39.155000000000001</v>
      </c>
      <c r="P2821" s="3">
        <v>6.6</v>
      </c>
      <c r="Q2821" s="4">
        <f>MONTH(Tabla1[[#This Row],[Fecha]])</f>
        <v>3</v>
      </c>
    </row>
    <row r="2822" spans="1:17" x14ac:dyDescent="0.25">
      <c r="A2822" t="s">
        <v>2677</v>
      </c>
      <c r="B2822" t="s">
        <v>41</v>
      </c>
      <c r="C2822" t="s">
        <v>42</v>
      </c>
      <c r="D2822" t="s">
        <v>19</v>
      </c>
      <c r="E2822" t="s">
        <v>20</v>
      </c>
      <c r="F2822" t="s">
        <v>21</v>
      </c>
      <c r="G2822" s="2">
        <v>41.06</v>
      </c>
      <c r="H2822" s="4">
        <v>6</v>
      </c>
      <c r="I2822" s="2">
        <v>12.318000000000001</v>
      </c>
      <c r="J2822" s="2">
        <v>258.678</v>
      </c>
      <c r="K2822" s="12">
        <v>43529</v>
      </c>
      <c r="L2822" s="5">
        <v>0.5625</v>
      </c>
      <c r="M2822" t="s">
        <v>32</v>
      </c>
      <c r="N2822" s="2">
        <v>246.36</v>
      </c>
      <c r="O2822" s="2">
        <v>12.318</v>
      </c>
      <c r="P2822" s="3">
        <v>8.3000000000000007</v>
      </c>
      <c r="Q2822" s="4">
        <f>MONTH(Tabla1[[#This Row],[Fecha]])</f>
        <v>3</v>
      </c>
    </row>
    <row r="2823" spans="1:17" x14ac:dyDescent="0.25">
      <c r="A2823" t="s">
        <v>1855</v>
      </c>
      <c r="B2823" t="s">
        <v>24</v>
      </c>
      <c r="C2823" t="s">
        <v>25</v>
      </c>
      <c r="D2823" t="s">
        <v>19</v>
      </c>
      <c r="E2823" t="s">
        <v>30</v>
      </c>
      <c r="F2823" t="s">
        <v>45</v>
      </c>
      <c r="G2823" s="2">
        <v>15.43</v>
      </c>
      <c r="H2823" s="4">
        <v>1</v>
      </c>
      <c r="I2823" s="2">
        <v>0.77150000000000007</v>
      </c>
      <c r="J2823" s="2">
        <v>16.201499999999999</v>
      </c>
      <c r="K2823" s="12">
        <v>43490</v>
      </c>
      <c r="L2823" s="5">
        <v>0.65694444444444444</v>
      </c>
      <c r="M2823" t="s">
        <v>32</v>
      </c>
      <c r="N2823" s="2">
        <v>15.43</v>
      </c>
      <c r="O2823" s="2">
        <v>0.77149999999999996</v>
      </c>
      <c r="P2823" s="3">
        <v>6.1</v>
      </c>
      <c r="Q2823" s="4">
        <f>MONTH(Tabla1[[#This Row],[Fecha]])</f>
        <v>1</v>
      </c>
    </row>
    <row r="2824" spans="1:17" x14ac:dyDescent="0.25">
      <c r="A2824" t="s">
        <v>2678</v>
      </c>
      <c r="B2824" t="s">
        <v>17</v>
      </c>
      <c r="C2824" t="s">
        <v>18</v>
      </c>
      <c r="D2824" t="s">
        <v>19</v>
      </c>
      <c r="E2824" t="s">
        <v>30</v>
      </c>
      <c r="F2824" t="s">
        <v>27</v>
      </c>
      <c r="G2824" s="2">
        <v>77.72</v>
      </c>
      <c r="H2824" s="4">
        <v>4</v>
      </c>
      <c r="I2824" s="2">
        <v>15.544</v>
      </c>
      <c r="J2824" s="2">
        <v>326.42399999999998</v>
      </c>
      <c r="K2824" s="12">
        <v>43472</v>
      </c>
      <c r="L2824" s="5">
        <v>0.6743055555555556</v>
      </c>
      <c r="M2824" t="s">
        <v>32</v>
      </c>
      <c r="N2824" s="2">
        <v>310.88</v>
      </c>
      <c r="O2824" s="2">
        <v>15.544</v>
      </c>
      <c r="P2824" s="3">
        <v>8.8000000000000007</v>
      </c>
      <c r="Q2824" s="4">
        <f>MONTH(Tabla1[[#This Row],[Fecha]])</f>
        <v>1</v>
      </c>
    </row>
    <row r="2825" spans="1:17" x14ac:dyDescent="0.25">
      <c r="A2825" t="s">
        <v>2679</v>
      </c>
      <c r="B2825" t="s">
        <v>17</v>
      </c>
      <c r="C2825" t="s">
        <v>18</v>
      </c>
      <c r="D2825" t="s">
        <v>26</v>
      </c>
      <c r="E2825" t="s">
        <v>30</v>
      </c>
      <c r="F2825" t="s">
        <v>31</v>
      </c>
      <c r="G2825" s="2">
        <v>30.68</v>
      </c>
      <c r="H2825" s="4">
        <v>3</v>
      </c>
      <c r="I2825" s="2">
        <v>4.6019999999999994</v>
      </c>
      <c r="J2825" s="2">
        <v>96.641999999999996</v>
      </c>
      <c r="K2825" s="12">
        <v>43487</v>
      </c>
      <c r="L2825" s="5">
        <v>0.45833333333333331</v>
      </c>
      <c r="M2825" t="s">
        <v>22</v>
      </c>
      <c r="N2825" s="2">
        <v>92.04</v>
      </c>
      <c r="O2825" s="2">
        <v>4.6020000000000003</v>
      </c>
      <c r="P2825" s="3">
        <v>9.1</v>
      </c>
      <c r="Q2825" s="4">
        <f>MONTH(Tabla1[[#This Row],[Fecha]])</f>
        <v>1</v>
      </c>
    </row>
    <row r="2826" spans="1:17" x14ac:dyDescent="0.25">
      <c r="A2826" t="s">
        <v>2680</v>
      </c>
      <c r="B2826" t="s">
        <v>41</v>
      </c>
      <c r="C2826" t="s">
        <v>42</v>
      </c>
      <c r="D2826" t="s">
        <v>19</v>
      </c>
      <c r="E2826" t="s">
        <v>30</v>
      </c>
      <c r="F2826" t="s">
        <v>27</v>
      </c>
      <c r="G2826" s="2">
        <v>48.09</v>
      </c>
      <c r="H2826" s="4">
        <v>3</v>
      </c>
      <c r="I2826" s="2">
        <v>7.2135000000000007</v>
      </c>
      <c r="J2826" s="2">
        <v>151.48349999999999</v>
      </c>
      <c r="K2826" s="12">
        <v>43506</v>
      </c>
      <c r="L2826" s="5">
        <v>0.76597222222222217</v>
      </c>
      <c r="M2826" t="s">
        <v>32</v>
      </c>
      <c r="N2826" s="2">
        <v>144.27000000000001</v>
      </c>
      <c r="O2826" s="2">
        <v>7.2134999999999998</v>
      </c>
      <c r="P2826" s="3">
        <v>7.8</v>
      </c>
      <c r="Q2826" s="4">
        <f>MONTH(Tabla1[[#This Row],[Fecha]])</f>
        <v>2</v>
      </c>
    </row>
    <row r="2827" spans="1:17" x14ac:dyDescent="0.25">
      <c r="A2827" t="s">
        <v>2681</v>
      </c>
      <c r="B2827" t="s">
        <v>41</v>
      </c>
      <c r="C2827" t="s">
        <v>42</v>
      </c>
      <c r="D2827" t="s">
        <v>26</v>
      </c>
      <c r="E2827" t="s">
        <v>30</v>
      </c>
      <c r="F2827" t="s">
        <v>35</v>
      </c>
      <c r="G2827" s="2">
        <v>54.45</v>
      </c>
      <c r="H2827" s="4">
        <v>1</v>
      </c>
      <c r="I2827" s="2">
        <v>2.7225000000000001</v>
      </c>
      <c r="J2827" s="2">
        <v>57.172499999999999</v>
      </c>
      <c r="K2827" s="12">
        <v>43522</v>
      </c>
      <c r="L2827" s="5">
        <v>0.80833333333333324</v>
      </c>
      <c r="M2827" t="s">
        <v>22</v>
      </c>
      <c r="N2827" s="2">
        <v>54.45</v>
      </c>
      <c r="O2827" s="2">
        <v>2.7225000000000001</v>
      </c>
      <c r="P2827" s="3">
        <v>7.9</v>
      </c>
      <c r="Q2827" s="4">
        <f>MONTH(Tabla1[[#This Row],[Fecha]])</f>
        <v>2</v>
      </c>
    </row>
    <row r="2828" spans="1:17" x14ac:dyDescent="0.25">
      <c r="A2828" t="s">
        <v>2682</v>
      </c>
      <c r="B2828" t="s">
        <v>41</v>
      </c>
      <c r="C2828" t="s">
        <v>42</v>
      </c>
      <c r="D2828" t="s">
        <v>19</v>
      </c>
      <c r="E2828" t="s">
        <v>30</v>
      </c>
      <c r="F2828" t="s">
        <v>21</v>
      </c>
      <c r="G2828" s="2">
        <v>56.69</v>
      </c>
      <c r="H2828" s="4">
        <v>9</v>
      </c>
      <c r="I2828" s="2">
        <v>25.5105</v>
      </c>
      <c r="J2828" s="2">
        <v>535.72050000000002</v>
      </c>
      <c r="K2828" s="12">
        <v>43523</v>
      </c>
      <c r="L2828" s="5">
        <v>0.72499999999999998</v>
      </c>
      <c r="M2828" t="s">
        <v>32</v>
      </c>
      <c r="N2828" s="2">
        <v>510.21</v>
      </c>
      <c r="O2828" s="2">
        <v>25.5105</v>
      </c>
      <c r="P2828" s="3">
        <v>8.4</v>
      </c>
      <c r="Q2828" s="4">
        <f>MONTH(Tabla1[[#This Row],[Fecha]])</f>
        <v>2</v>
      </c>
    </row>
    <row r="2829" spans="1:17" x14ac:dyDescent="0.25">
      <c r="A2829" t="s">
        <v>2683</v>
      </c>
      <c r="B2829" t="s">
        <v>41</v>
      </c>
      <c r="C2829" t="s">
        <v>42</v>
      </c>
      <c r="D2829" t="s">
        <v>19</v>
      </c>
      <c r="E2829" t="s">
        <v>20</v>
      </c>
      <c r="F2829" t="s">
        <v>27</v>
      </c>
      <c r="G2829" s="2">
        <v>10.59</v>
      </c>
      <c r="H2829" s="4">
        <v>3</v>
      </c>
      <c r="I2829" s="2">
        <v>1.5885</v>
      </c>
      <c r="J2829" s="2">
        <v>33.358499999999999</v>
      </c>
      <c r="K2829" s="12">
        <v>43536</v>
      </c>
      <c r="L2829" s="5">
        <v>0.57777777777777783</v>
      </c>
      <c r="M2829" t="s">
        <v>32</v>
      </c>
      <c r="N2829" s="2">
        <v>31.77</v>
      </c>
      <c r="O2829" s="2">
        <v>1.5885</v>
      </c>
      <c r="P2829" s="3">
        <v>8.6999999999999993</v>
      </c>
      <c r="Q2829" s="4">
        <f>MONTH(Tabla1[[#This Row],[Fecha]])</f>
        <v>3</v>
      </c>
    </row>
    <row r="2830" spans="1:17" x14ac:dyDescent="0.25">
      <c r="A2830" t="s">
        <v>2684</v>
      </c>
      <c r="B2830" t="s">
        <v>17</v>
      </c>
      <c r="C2830" t="s">
        <v>18</v>
      </c>
      <c r="D2830" t="s">
        <v>19</v>
      </c>
      <c r="E2830" t="s">
        <v>30</v>
      </c>
      <c r="F2830" t="s">
        <v>45</v>
      </c>
      <c r="G2830" s="2">
        <v>51.34</v>
      </c>
      <c r="H2830" s="4">
        <v>8</v>
      </c>
      <c r="I2830" s="2">
        <v>20.536000000000001</v>
      </c>
      <c r="J2830" s="2">
        <v>431.25599999999997</v>
      </c>
      <c r="K2830" s="12">
        <v>43496</v>
      </c>
      <c r="L2830" s="5">
        <v>0.41666666666666669</v>
      </c>
      <c r="M2830" t="s">
        <v>22</v>
      </c>
      <c r="N2830" s="2">
        <v>410.72</v>
      </c>
      <c r="O2830" s="2">
        <v>20.536000000000001</v>
      </c>
      <c r="P2830" s="3">
        <v>7.6</v>
      </c>
      <c r="Q2830" s="4">
        <f>MONTH(Tabla1[[#This Row],[Fecha]])</f>
        <v>1</v>
      </c>
    </row>
    <row r="2831" spans="1:17" x14ac:dyDescent="0.25">
      <c r="A2831" t="s">
        <v>2685</v>
      </c>
      <c r="B2831" t="s">
        <v>41</v>
      </c>
      <c r="C2831" t="s">
        <v>42</v>
      </c>
      <c r="D2831" t="s">
        <v>19</v>
      </c>
      <c r="E2831" t="s">
        <v>30</v>
      </c>
      <c r="F2831" t="s">
        <v>45</v>
      </c>
      <c r="G2831" s="2">
        <v>53.78</v>
      </c>
      <c r="H2831" s="4">
        <v>1</v>
      </c>
      <c r="I2831" s="2">
        <v>2.6890000000000001</v>
      </c>
      <c r="J2831" s="2">
        <v>56.469000000000001</v>
      </c>
      <c r="K2831" s="12">
        <v>43499</v>
      </c>
      <c r="L2831" s="5">
        <v>0.84236111111111101</v>
      </c>
      <c r="M2831" t="s">
        <v>22</v>
      </c>
      <c r="N2831" s="2">
        <v>53.78</v>
      </c>
      <c r="O2831" s="2">
        <v>2.6890000000000001</v>
      </c>
      <c r="P2831" s="3">
        <v>4.7</v>
      </c>
      <c r="Q2831" s="4">
        <f>MONTH(Tabla1[[#This Row],[Fecha]])</f>
        <v>2</v>
      </c>
    </row>
    <row r="2832" spans="1:17" x14ac:dyDescent="0.25">
      <c r="A2832" t="s">
        <v>2686</v>
      </c>
      <c r="B2832" t="s">
        <v>41</v>
      </c>
      <c r="C2832" t="s">
        <v>42</v>
      </c>
      <c r="D2832" t="s">
        <v>19</v>
      </c>
      <c r="E2832" t="s">
        <v>30</v>
      </c>
      <c r="F2832" t="s">
        <v>21</v>
      </c>
      <c r="G2832" s="2">
        <v>54.86</v>
      </c>
      <c r="H2832" s="4">
        <v>5</v>
      </c>
      <c r="I2832" s="2">
        <v>13.715000000000002</v>
      </c>
      <c r="J2832" s="2">
        <v>288.01499999999999</v>
      </c>
      <c r="K2832" s="12">
        <v>43553</v>
      </c>
      <c r="L2832" s="5">
        <v>0.70000000000000007</v>
      </c>
      <c r="M2832" t="s">
        <v>22</v>
      </c>
      <c r="N2832" s="2">
        <v>274.3</v>
      </c>
      <c r="O2832" s="2">
        <v>13.715</v>
      </c>
      <c r="P2832" s="3">
        <v>9.8000000000000007</v>
      </c>
      <c r="Q2832" s="4">
        <f>MONTH(Tabla1[[#This Row],[Fecha]])</f>
        <v>3</v>
      </c>
    </row>
    <row r="2833" spans="1:17" x14ac:dyDescent="0.25">
      <c r="A2833" t="s">
        <v>2687</v>
      </c>
      <c r="B2833" t="s">
        <v>41</v>
      </c>
      <c r="C2833" t="s">
        <v>42</v>
      </c>
      <c r="D2833" t="s">
        <v>26</v>
      </c>
      <c r="E2833" t="s">
        <v>30</v>
      </c>
      <c r="F2833" t="s">
        <v>31</v>
      </c>
      <c r="G2833" s="2">
        <v>99.7</v>
      </c>
      <c r="H2833" s="4">
        <v>3</v>
      </c>
      <c r="I2833" s="2">
        <v>14.955000000000002</v>
      </c>
      <c r="J2833" s="2">
        <v>314.05500000000001</v>
      </c>
      <c r="K2833" s="12">
        <v>43542</v>
      </c>
      <c r="L2833" s="5">
        <v>0.47847222222222219</v>
      </c>
      <c r="M2833" t="s">
        <v>22</v>
      </c>
      <c r="N2833" s="2">
        <v>299.10000000000002</v>
      </c>
      <c r="O2833" s="2">
        <v>14.955</v>
      </c>
      <c r="P2833" s="3">
        <v>4.7</v>
      </c>
      <c r="Q2833" s="4">
        <f>MONTH(Tabla1[[#This Row],[Fecha]])</f>
        <v>3</v>
      </c>
    </row>
    <row r="2834" spans="1:17" x14ac:dyDescent="0.25">
      <c r="A2834" t="s">
        <v>2688</v>
      </c>
      <c r="B2834" t="s">
        <v>24</v>
      </c>
      <c r="C2834" t="s">
        <v>25</v>
      </c>
      <c r="D2834" t="s">
        <v>19</v>
      </c>
      <c r="E2834" t="s">
        <v>20</v>
      </c>
      <c r="F2834" t="s">
        <v>27</v>
      </c>
      <c r="G2834" s="2">
        <v>51.92</v>
      </c>
      <c r="H2834" s="4">
        <v>5</v>
      </c>
      <c r="I2834" s="2">
        <v>12.980000000000002</v>
      </c>
      <c r="J2834" s="2">
        <v>272.58</v>
      </c>
      <c r="K2834" s="12">
        <v>43527</v>
      </c>
      <c r="L2834" s="5">
        <v>0.5708333333333333</v>
      </c>
      <c r="M2834" t="s">
        <v>28</v>
      </c>
      <c r="N2834" s="2">
        <v>259.60000000000002</v>
      </c>
      <c r="O2834" s="2">
        <v>12.98</v>
      </c>
      <c r="P2834" s="3">
        <v>7.5</v>
      </c>
      <c r="Q2834" s="4">
        <f>MONTH(Tabla1[[#This Row],[Fecha]])</f>
        <v>3</v>
      </c>
    </row>
    <row r="2835" spans="1:17" x14ac:dyDescent="0.25">
      <c r="A2835" t="s">
        <v>2689</v>
      </c>
      <c r="B2835" t="s">
        <v>41</v>
      </c>
      <c r="C2835" t="s">
        <v>42</v>
      </c>
      <c r="D2835" t="s">
        <v>19</v>
      </c>
      <c r="E2835" t="s">
        <v>30</v>
      </c>
      <c r="F2835" t="s">
        <v>45</v>
      </c>
      <c r="G2835" s="2">
        <v>49.92</v>
      </c>
      <c r="H2835" s="4">
        <v>2</v>
      </c>
      <c r="I2835" s="2">
        <v>4.9920000000000009</v>
      </c>
      <c r="J2835" s="2">
        <v>104.83199999999999</v>
      </c>
      <c r="K2835" s="12">
        <v>43530</v>
      </c>
      <c r="L2835" s="5">
        <v>0.49652777777777773</v>
      </c>
      <c r="M2835" t="s">
        <v>32</v>
      </c>
      <c r="N2835" s="2">
        <v>99.84</v>
      </c>
      <c r="O2835" s="2">
        <v>4.992</v>
      </c>
      <c r="P2835" s="3">
        <v>7</v>
      </c>
      <c r="Q2835" s="4">
        <f>MONTH(Tabla1[[#This Row],[Fecha]])</f>
        <v>3</v>
      </c>
    </row>
    <row r="2836" spans="1:17" x14ac:dyDescent="0.25">
      <c r="A2836" t="s">
        <v>2690</v>
      </c>
      <c r="B2836" t="s">
        <v>24</v>
      </c>
      <c r="C2836" t="s">
        <v>25</v>
      </c>
      <c r="D2836" t="s">
        <v>26</v>
      </c>
      <c r="E2836" t="s">
        <v>20</v>
      </c>
      <c r="F2836" t="s">
        <v>45</v>
      </c>
      <c r="G2836" s="2">
        <v>36.85</v>
      </c>
      <c r="H2836" s="4">
        <v>5</v>
      </c>
      <c r="I2836" s="2">
        <v>9.2125000000000004</v>
      </c>
      <c r="J2836" s="2">
        <v>193.46250000000001</v>
      </c>
      <c r="K2836" s="12">
        <v>43491</v>
      </c>
      <c r="L2836" s="5">
        <v>0.78680555555555554</v>
      </c>
      <c r="M2836" t="s">
        <v>28</v>
      </c>
      <c r="N2836" s="2">
        <v>184.25</v>
      </c>
      <c r="O2836" s="2">
        <v>9.2125000000000004</v>
      </c>
      <c r="P2836" s="3">
        <v>9.1999999999999993</v>
      </c>
      <c r="Q2836" s="4">
        <f>MONTH(Tabla1[[#This Row],[Fecha]])</f>
        <v>1</v>
      </c>
    </row>
    <row r="2837" spans="1:17" x14ac:dyDescent="0.25">
      <c r="A2837" t="s">
        <v>2691</v>
      </c>
      <c r="B2837" t="s">
        <v>24</v>
      </c>
      <c r="C2837" t="s">
        <v>25</v>
      </c>
      <c r="D2837" t="s">
        <v>19</v>
      </c>
      <c r="E2837" t="s">
        <v>20</v>
      </c>
      <c r="F2837" t="s">
        <v>43</v>
      </c>
      <c r="G2837" s="2">
        <v>21.04</v>
      </c>
      <c r="H2837" s="4">
        <v>4</v>
      </c>
      <c r="I2837" s="2">
        <v>4.2080000000000002</v>
      </c>
      <c r="J2837" s="2">
        <v>88.367999999999995</v>
      </c>
      <c r="K2837" s="12">
        <v>43478</v>
      </c>
      <c r="L2837" s="5">
        <v>0.58194444444444449</v>
      </c>
      <c r="M2837" t="s">
        <v>28</v>
      </c>
      <c r="N2837" s="2">
        <v>84.16</v>
      </c>
      <c r="O2837" s="2">
        <v>4.2080000000000002</v>
      </c>
      <c r="P2837" s="3">
        <v>7.6</v>
      </c>
      <c r="Q2837" s="4">
        <f>MONTH(Tabla1[[#This Row],[Fecha]])</f>
        <v>1</v>
      </c>
    </row>
    <row r="2838" spans="1:17" x14ac:dyDescent="0.25">
      <c r="A2838" t="s">
        <v>2692</v>
      </c>
      <c r="B2838" t="s">
        <v>41</v>
      </c>
      <c r="C2838" t="s">
        <v>42</v>
      </c>
      <c r="D2838" t="s">
        <v>19</v>
      </c>
      <c r="E2838" t="s">
        <v>30</v>
      </c>
      <c r="F2838" t="s">
        <v>35</v>
      </c>
      <c r="G2838" s="2">
        <v>26.67</v>
      </c>
      <c r="H2838" s="4">
        <v>10</v>
      </c>
      <c r="I2838" s="2">
        <v>13.335000000000003</v>
      </c>
      <c r="J2838" s="2">
        <v>280.03500000000003</v>
      </c>
      <c r="K2838" s="12">
        <v>43494</v>
      </c>
      <c r="L2838" s="5">
        <v>0.4916666666666667</v>
      </c>
      <c r="M2838" t="s">
        <v>28</v>
      </c>
      <c r="N2838" s="2">
        <v>266.7</v>
      </c>
      <c r="O2838" s="2">
        <v>13.335000000000001</v>
      </c>
      <c r="P2838" s="3">
        <v>8.6</v>
      </c>
      <c r="Q2838" s="4">
        <f>MONTH(Tabla1[[#This Row],[Fecha]])</f>
        <v>1</v>
      </c>
    </row>
    <row r="2839" spans="1:17" x14ac:dyDescent="0.25">
      <c r="A2839" t="s">
        <v>2693</v>
      </c>
      <c r="B2839" t="s">
        <v>17</v>
      </c>
      <c r="C2839" t="s">
        <v>18</v>
      </c>
      <c r="D2839" t="s">
        <v>19</v>
      </c>
      <c r="E2839" t="s">
        <v>20</v>
      </c>
      <c r="F2839" t="s">
        <v>45</v>
      </c>
      <c r="G2839" s="2">
        <v>88.34</v>
      </c>
      <c r="H2839" s="4">
        <v>7</v>
      </c>
      <c r="I2839" s="2">
        <v>30.919</v>
      </c>
      <c r="J2839" s="2">
        <v>649.29899999999998</v>
      </c>
      <c r="K2839" s="12">
        <v>43514</v>
      </c>
      <c r="L2839" s="5">
        <v>0.56111111111111112</v>
      </c>
      <c r="M2839" t="s">
        <v>28</v>
      </c>
      <c r="N2839" s="2">
        <v>618.38</v>
      </c>
      <c r="O2839" s="2">
        <v>30.919</v>
      </c>
      <c r="P2839" s="3">
        <v>6.6</v>
      </c>
      <c r="Q2839" s="4">
        <f>MONTH(Tabla1[[#This Row],[Fecha]])</f>
        <v>2</v>
      </c>
    </row>
    <row r="2840" spans="1:17" x14ac:dyDescent="0.25">
      <c r="A2840" t="s">
        <v>2694</v>
      </c>
      <c r="B2840" t="s">
        <v>24</v>
      </c>
      <c r="C2840" t="s">
        <v>25</v>
      </c>
      <c r="D2840" t="s">
        <v>26</v>
      </c>
      <c r="E2840" t="s">
        <v>20</v>
      </c>
      <c r="F2840" t="s">
        <v>21</v>
      </c>
      <c r="G2840" s="2">
        <v>83.66</v>
      </c>
      <c r="H2840" s="4">
        <v>5</v>
      </c>
      <c r="I2840" s="2">
        <v>20.914999999999999</v>
      </c>
      <c r="J2840" s="2">
        <v>439.21499999999997</v>
      </c>
      <c r="K2840" s="12">
        <v>43517</v>
      </c>
      <c r="L2840" s="5">
        <v>0.43472222222222223</v>
      </c>
      <c r="M2840" t="s">
        <v>28</v>
      </c>
      <c r="N2840" s="2">
        <v>418.3</v>
      </c>
      <c r="O2840" s="2">
        <v>20.914999999999999</v>
      </c>
      <c r="P2840" s="3">
        <v>7.2</v>
      </c>
      <c r="Q2840" s="4">
        <f>MONTH(Tabla1[[#This Row],[Fecha]])</f>
        <v>2</v>
      </c>
    </row>
    <row r="2841" spans="1:17" x14ac:dyDescent="0.25">
      <c r="A2841" t="s">
        <v>2695</v>
      </c>
      <c r="B2841" t="s">
        <v>17</v>
      </c>
      <c r="C2841" t="s">
        <v>18</v>
      </c>
      <c r="D2841" t="s">
        <v>26</v>
      </c>
      <c r="E2841" t="s">
        <v>30</v>
      </c>
      <c r="F2841" t="s">
        <v>35</v>
      </c>
      <c r="G2841" s="2">
        <v>98.09</v>
      </c>
      <c r="H2841" s="4">
        <v>9</v>
      </c>
      <c r="I2841" s="2">
        <v>44.140500000000003</v>
      </c>
      <c r="J2841" s="2">
        <v>926.95050000000003</v>
      </c>
      <c r="K2841" s="12">
        <v>43513</v>
      </c>
      <c r="L2841" s="5">
        <v>0.82013888888888886</v>
      </c>
      <c r="M2841" t="s">
        <v>28</v>
      </c>
      <c r="N2841" s="2">
        <v>882.81</v>
      </c>
      <c r="O2841" s="2">
        <v>44.140500000000003</v>
      </c>
      <c r="P2841" s="3">
        <v>9.3000000000000007</v>
      </c>
      <c r="Q2841" s="4">
        <f>MONTH(Tabla1[[#This Row],[Fecha]])</f>
        <v>2</v>
      </c>
    </row>
    <row r="2842" spans="1:17" x14ac:dyDescent="0.25">
      <c r="A2842" t="s">
        <v>2696</v>
      </c>
      <c r="B2842" t="s">
        <v>17</v>
      </c>
      <c r="C2842" t="s">
        <v>18</v>
      </c>
      <c r="D2842" t="s">
        <v>19</v>
      </c>
      <c r="E2842" t="s">
        <v>30</v>
      </c>
      <c r="F2842" t="s">
        <v>27</v>
      </c>
      <c r="G2842" s="2">
        <v>20.77</v>
      </c>
      <c r="H2842" s="4">
        <v>4</v>
      </c>
      <c r="I2842" s="2">
        <v>4.1539999999999999</v>
      </c>
      <c r="J2842" s="2">
        <v>87.233999999999995</v>
      </c>
      <c r="K2842" s="12">
        <v>43496</v>
      </c>
      <c r="L2842" s="5">
        <v>0.57430555555555551</v>
      </c>
      <c r="M2842" t="s">
        <v>28</v>
      </c>
      <c r="N2842" s="2">
        <v>83.08</v>
      </c>
      <c r="O2842" s="2">
        <v>4.1539999999999999</v>
      </c>
      <c r="P2842" s="3">
        <v>4.7</v>
      </c>
      <c r="Q2842" s="4">
        <f>MONTH(Tabla1[[#This Row],[Fecha]])</f>
        <v>1</v>
      </c>
    </row>
    <row r="2843" spans="1:17" x14ac:dyDescent="0.25">
      <c r="A2843" t="s">
        <v>2697</v>
      </c>
      <c r="B2843" t="s">
        <v>17</v>
      </c>
      <c r="C2843" t="s">
        <v>18</v>
      </c>
      <c r="D2843" t="s">
        <v>19</v>
      </c>
      <c r="E2843" t="s">
        <v>20</v>
      </c>
      <c r="F2843" t="s">
        <v>43</v>
      </c>
      <c r="G2843" s="2">
        <v>99.6</v>
      </c>
      <c r="H2843" s="4">
        <v>3</v>
      </c>
      <c r="I2843" s="2">
        <v>14.939999999999998</v>
      </c>
      <c r="J2843" s="2">
        <v>313.74</v>
      </c>
      <c r="K2843" s="12">
        <v>43521</v>
      </c>
      <c r="L2843" s="5">
        <v>0.78125</v>
      </c>
      <c r="M2843" t="s">
        <v>28</v>
      </c>
      <c r="N2843" s="2">
        <v>298.8</v>
      </c>
      <c r="O2843" s="2">
        <v>14.94</v>
      </c>
      <c r="P2843" s="3">
        <v>5.8</v>
      </c>
      <c r="Q2843" s="4">
        <f>MONTH(Tabla1[[#This Row],[Fecha]])</f>
        <v>2</v>
      </c>
    </row>
    <row r="2844" spans="1:17" x14ac:dyDescent="0.25">
      <c r="A2844" t="s">
        <v>2698</v>
      </c>
      <c r="B2844" t="s">
        <v>17</v>
      </c>
      <c r="C2844" t="s">
        <v>18</v>
      </c>
      <c r="D2844" t="s">
        <v>26</v>
      </c>
      <c r="E2844" t="s">
        <v>20</v>
      </c>
      <c r="F2844" t="s">
        <v>31</v>
      </c>
      <c r="G2844" s="2">
        <v>12.03</v>
      </c>
      <c r="H2844" s="4">
        <v>2</v>
      </c>
      <c r="I2844" s="2">
        <v>1.2030000000000001</v>
      </c>
      <c r="J2844" s="2">
        <v>25.263000000000002</v>
      </c>
      <c r="K2844" s="12">
        <v>43492</v>
      </c>
      <c r="L2844" s="5">
        <v>0.66041666666666665</v>
      </c>
      <c r="M2844" t="s">
        <v>28</v>
      </c>
      <c r="N2844" s="2">
        <v>24.06</v>
      </c>
      <c r="O2844" s="2">
        <v>1.2030000000000001</v>
      </c>
      <c r="P2844" s="3">
        <v>5.0999999999999996</v>
      </c>
      <c r="Q2844" s="4">
        <f>MONTH(Tabla1[[#This Row],[Fecha]])</f>
        <v>1</v>
      </c>
    </row>
    <row r="2845" spans="1:17" x14ac:dyDescent="0.25">
      <c r="A2845" t="s">
        <v>2699</v>
      </c>
      <c r="B2845" t="s">
        <v>41</v>
      </c>
      <c r="C2845" t="s">
        <v>42</v>
      </c>
      <c r="D2845" t="s">
        <v>19</v>
      </c>
      <c r="E2845" t="s">
        <v>30</v>
      </c>
      <c r="F2845" t="s">
        <v>43</v>
      </c>
      <c r="G2845" s="2">
        <v>53.72</v>
      </c>
      <c r="H2845" s="4">
        <v>1</v>
      </c>
      <c r="I2845" s="2">
        <v>2.6859999999999999</v>
      </c>
      <c r="J2845" s="2">
        <v>56.405999999999999</v>
      </c>
      <c r="K2845" s="12">
        <v>43525</v>
      </c>
      <c r="L2845" s="5">
        <v>0.8354166666666667</v>
      </c>
      <c r="M2845" t="s">
        <v>22</v>
      </c>
      <c r="N2845" s="2">
        <v>53.72</v>
      </c>
      <c r="O2845" s="2">
        <v>2.6859999999999999</v>
      </c>
      <c r="P2845" s="3">
        <v>6.4</v>
      </c>
      <c r="Q2845" s="4">
        <f>MONTH(Tabla1[[#This Row],[Fecha]])</f>
        <v>3</v>
      </c>
    </row>
    <row r="2846" spans="1:17" x14ac:dyDescent="0.25">
      <c r="A2846" t="s">
        <v>2700</v>
      </c>
      <c r="B2846" t="s">
        <v>41</v>
      </c>
      <c r="C2846" t="s">
        <v>42</v>
      </c>
      <c r="D2846" t="s">
        <v>19</v>
      </c>
      <c r="E2846" t="s">
        <v>30</v>
      </c>
      <c r="F2846" t="s">
        <v>21</v>
      </c>
      <c r="G2846" s="2">
        <v>97.22</v>
      </c>
      <c r="H2846" s="4">
        <v>9</v>
      </c>
      <c r="I2846" s="2">
        <v>43.749000000000002</v>
      </c>
      <c r="J2846" s="2">
        <v>918.72900000000004</v>
      </c>
      <c r="K2846" s="12">
        <v>43554</v>
      </c>
      <c r="L2846" s="5">
        <v>0.61319444444444449</v>
      </c>
      <c r="M2846" t="s">
        <v>22</v>
      </c>
      <c r="N2846" s="2">
        <v>874.98</v>
      </c>
      <c r="O2846" s="2">
        <v>43.749000000000002</v>
      </c>
      <c r="P2846" s="3">
        <v>6</v>
      </c>
      <c r="Q2846" s="4">
        <f>MONTH(Tabla1[[#This Row],[Fecha]])</f>
        <v>3</v>
      </c>
    </row>
    <row r="2847" spans="1:17" x14ac:dyDescent="0.25">
      <c r="A2847" t="s">
        <v>2701</v>
      </c>
      <c r="B2847" t="s">
        <v>17</v>
      </c>
      <c r="C2847" t="s">
        <v>18</v>
      </c>
      <c r="D2847" t="s">
        <v>19</v>
      </c>
      <c r="E2847" t="s">
        <v>30</v>
      </c>
      <c r="F2847" t="s">
        <v>27</v>
      </c>
      <c r="G2847" s="2">
        <v>74.510000000000005</v>
      </c>
      <c r="H2847" s="4">
        <v>6</v>
      </c>
      <c r="I2847" s="2">
        <v>22.353000000000005</v>
      </c>
      <c r="J2847" s="2">
        <v>469.41300000000001</v>
      </c>
      <c r="K2847" s="12">
        <v>43544</v>
      </c>
      <c r="L2847" s="5">
        <v>0.63055555555555554</v>
      </c>
      <c r="M2847" t="s">
        <v>22</v>
      </c>
      <c r="N2847" s="2">
        <v>447.06</v>
      </c>
      <c r="O2847" s="2">
        <v>22.353000000000002</v>
      </c>
      <c r="P2847" s="3">
        <v>5</v>
      </c>
      <c r="Q2847" s="4">
        <f>MONTH(Tabla1[[#This Row],[Fecha]])</f>
        <v>3</v>
      </c>
    </row>
    <row r="2848" spans="1:17" x14ac:dyDescent="0.25">
      <c r="A2848" t="s">
        <v>2702</v>
      </c>
      <c r="B2848" t="s">
        <v>17</v>
      </c>
      <c r="C2848" t="s">
        <v>18</v>
      </c>
      <c r="D2848" t="s">
        <v>26</v>
      </c>
      <c r="E2848" t="s">
        <v>30</v>
      </c>
      <c r="F2848" t="s">
        <v>45</v>
      </c>
      <c r="G2848" s="2">
        <v>21.32</v>
      </c>
      <c r="H2848" s="4">
        <v>1</v>
      </c>
      <c r="I2848" s="2">
        <v>1.0660000000000001</v>
      </c>
      <c r="J2848" s="2">
        <v>22.385999999999999</v>
      </c>
      <c r="K2848" s="12">
        <v>43491</v>
      </c>
      <c r="L2848" s="5">
        <v>0.52986111111111112</v>
      </c>
      <c r="M2848" t="s">
        <v>28</v>
      </c>
      <c r="N2848" s="2">
        <v>21.32</v>
      </c>
      <c r="O2848" s="2">
        <v>1.0660000000000001</v>
      </c>
      <c r="P2848" s="3">
        <v>5.9</v>
      </c>
      <c r="Q2848" s="4">
        <f>MONTH(Tabla1[[#This Row],[Fecha]])</f>
        <v>1</v>
      </c>
    </row>
    <row r="2849" spans="1:17" x14ac:dyDescent="0.25">
      <c r="A2849" t="s">
        <v>2703</v>
      </c>
      <c r="B2849" t="s">
        <v>41</v>
      </c>
      <c r="C2849" t="s">
        <v>42</v>
      </c>
      <c r="D2849" t="s">
        <v>26</v>
      </c>
      <c r="E2849" t="s">
        <v>30</v>
      </c>
      <c r="F2849" t="s">
        <v>31</v>
      </c>
      <c r="G2849" s="2">
        <v>13.59</v>
      </c>
      <c r="H2849" s="4">
        <v>9</v>
      </c>
      <c r="I2849" s="2">
        <v>6.1155000000000008</v>
      </c>
      <c r="J2849" s="2">
        <v>128.4255</v>
      </c>
      <c r="K2849" s="12">
        <v>43539</v>
      </c>
      <c r="L2849" s="5">
        <v>0.43472222222222223</v>
      </c>
      <c r="M2849" t="s">
        <v>28</v>
      </c>
      <c r="N2849" s="2">
        <v>122.31</v>
      </c>
      <c r="O2849" s="2">
        <v>6.1154999999999999</v>
      </c>
      <c r="P2849" s="3">
        <v>5.8</v>
      </c>
      <c r="Q2849" s="4">
        <f>MONTH(Tabla1[[#This Row],[Fecha]])</f>
        <v>3</v>
      </c>
    </row>
    <row r="2850" spans="1:17" x14ac:dyDescent="0.25">
      <c r="A2850" t="s">
        <v>1445</v>
      </c>
      <c r="B2850" t="s">
        <v>17</v>
      </c>
      <c r="C2850" t="s">
        <v>18</v>
      </c>
      <c r="D2850" t="s">
        <v>26</v>
      </c>
      <c r="E2850" t="s">
        <v>20</v>
      </c>
      <c r="F2850" t="s">
        <v>45</v>
      </c>
      <c r="G2850" s="2">
        <v>87.67</v>
      </c>
      <c r="H2850" s="4">
        <v>2</v>
      </c>
      <c r="I2850" s="2">
        <v>8.7670000000000012</v>
      </c>
      <c r="J2850" s="2">
        <v>184.107</v>
      </c>
      <c r="K2850" s="12">
        <v>43534</v>
      </c>
      <c r="L2850" s="5">
        <v>0.51180555555555551</v>
      </c>
      <c r="M2850" t="s">
        <v>32</v>
      </c>
      <c r="N2850" s="2">
        <v>175.34</v>
      </c>
      <c r="O2850" s="2">
        <v>8.7669999999999995</v>
      </c>
      <c r="P2850" s="3">
        <v>7.7</v>
      </c>
      <c r="Q2850" s="4">
        <f>MONTH(Tabla1[[#This Row],[Fecha]])</f>
        <v>3</v>
      </c>
    </row>
    <row r="2851" spans="1:17" x14ac:dyDescent="0.25">
      <c r="A2851" t="s">
        <v>1297</v>
      </c>
      <c r="B2851" t="s">
        <v>17</v>
      </c>
      <c r="C2851" t="s">
        <v>18</v>
      </c>
      <c r="D2851" t="s">
        <v>19</v>
      </c>
      <c r="E2851" t="s">
        <v>20</v>
      </c>
      <c r="F2851" t="s">
        <v>35</v>
      </c>
      <c r="G2851" s="2">
        <v>45.58</v>
      </c>
      <c r="H2851" s="4">
        <v>1</v>
      </c>
      <c r="I2851" s="2">
        <v>2.2789999999999999</v>
      </c>
      <c r="J2851" s="2">
        <v>47.859000000000002</v>
      </c>
      <c r="K2851" s="12">
        <v>43503</v>
      </c>
      <c r="L2851" s="5">
        <v>0.59236111111111112</v>
      </c>
      <c r="M2851" t="s">
        <v>28</v>
      </c>
      <c r="N2851" s="2">
        <v>45.58</v>
      </c>
      <c r="O2851" s="2">
        <v>2.2789999999999999</v>
      </c>
      <c r="P2851" s="3">
        <v>9.8000000000000007</v>
      </c>
      <c r="Q2851" s="4">
        <f>MONTH(Tabla1[[#This Row],[Fecha]])</f>
        <v>2</v>
      </c>
    </row>
    <row r="2852" spans="1:17" x14ac:dyDescent="0.25">
      <c r="A2852" t="s">
        <v>2704</v>
      </c>
      <c r="B2852" t="s">
        <v>17</v>
      </c>
      <c r="C2852" t="s">
        <v>18</v>
      </c>
      <c r="D2852" t="s">
        <v>26</v>
      </c>
      <c r="E2852" t="s">
        <v>30</v>
      </c>
      <c r="F2852" t="s">
        <v>27</v>
      </c>
      <c r="G2852" s="2">
        <v>58.03</v>
      </c>
      <c r="H2852" s="4">
        <v>2</v>
      </c>
      <c r="I2852" s="2">
        <v>5.8030000000000008</v>
      </c>
      <c r="J2852" s="2">
        <v>121.863</v>
      </c>
      <c r="K2852" s="12">
        <v>43534</v>
      </c>
      <c r="L2852" s="5">
        <v>0.8652777777777777</v>
      </c>
      <c r="M2852" t="s">
        <v>22</v>
      </c>
      <c r="N2852" s="2">
        <v>116.06</v>
      </c>
      <c r="O2852" s="2">
        <v>5.8029999999999999</v>
      </c>
      <c r="P2852" s="3">
        <v>8.8000000000000007</v>
      </c>
      <c r="Q2852" s="4">
        <f>MONTH(Tabla1[[#This Row],[Fecha]])</f>
        <v>3</v>
      </c>
    </row>
    <row r="2853" spans="1:17" x14ac:dyDescent="0.25">
      <c r="A2853" t="s">
        <v>2697</v>
      </c>
      <c r="B2853" t="s">
        <v>24</v>
      </c>
      <c r="C2853" t="s">
        <v>25</v>
      </c>
      <c r="D2853" t="s">
        <v>19</v>
      </c>
      <c r="E2853" t="s">
        <v>20</v>
      </c>
      <c r="F2853" t="s">
        <v>35</v>
      </c>
      <c r="G2853" s="2">
        <v>36.979999999999997</v>
      </c>
      <c r="H2853" s="4">
        <v>10</v>
      </c>
      <c r="I2853" s="2">
        <v>18.489999999999998</v>
      </c>
      <c r="J2853" s="2">
        <v>388.29</v>
      </c>
      <c r="K2853" s="12">
        <v>43466</v>
      </c>
      <c r="L2853" s="5">
        <v>0.82500000000000007</v>
      </c>
      <c r="M2853" t="s">
        <v>32</v>
      </c>
      <c r="N2853" s="2">
        <v>369.8</v>
      </c>
      <c r="O2853" s="2">
        <v>18.489999999999998</v>
      </c>
      <c r="P2853" s="3">
        <v>7</v>
      </c>
      <c r="Q2853" s="4">
        <f>MONTH(Tabla1[[#This Row],[Fecha]])</f>
        <v>1</v>
      </c>
    </row>
    <row r="2854" spans="1:17" x14ac:dyDescent="0.25">
      <c r="A2854" t="s">
        <v>2705</v>
      </c>
      <c r="B2854" t="s">
        <v>24</v>
      </c>
      <c r="C2854" t="s">
        <v>25</v>
      </c>
      <c r="D2854" t="s">
        <v>19</v>
      </c>
      <c r="E2854" t="s">
        <v>20</v>
      </c>
      <c r="F2854" t="s">
        <v>43</v>
      </c>
      <c r="G2854" s="2">
        <v>98.52</v>
      </c>
      <c r="H2854" s="4">
        <v>10</v>
      </c>
      <c r="I2854" s="2">
        <v>49.26</v>
      </c>
      <c r="J2854" s="2">
        <v>1034.46</v>
      </c>
      <c r="K2854" s="12">
        <v>43495</v>
      </c>
      <c r="L2854" s="5">
        <v>0.84930555555555554</v>
      </c>
      <c r="M2854" t="s">
        <v>22</v>
      </c>
      <c r="N2854" s="2">
        <v>985.2</v>
      </c>
      <c r="O2854" s="2">
        <v>49.26</v>
      </c>
      <c r="P2854" s="3">
        <v>4.5</v>
      </c>
      <c r="Q2854" s="4">
        <f>MONTH(Tabla1[[#This Row],[Fecha]])</f>
        <v>1</v>
      </c>
    </row>
    <row r="2855" spans="1:17" x14ac:dyDescent="0.25">
      <c r="A2855" t="s">
        <v>2706</v>
      </c>
      <c r="B2855" t="s">
        <v>41</v>
      </c>
      <c r="C2855" t="s">
        <v>42</v>
      </c>
      <c r="D2855" t="s">
        <v>19</v>
      </c>
      <c r="E2855" t="s">
        <v>20</v>
      </c>
      <c r="F2855" t="s">
        <v>31</v>
      </c>
      <c r="G2855" s="2">
        <v>82.04</v>
      </c>
      <c r="H2855" s="4">
        <v>5</v>
      </c>
      <c r="I2855" s="2">
        <v>20.510000000000005</v>
      </c>
      <c r="J2855" s="2">
        <v>430.71</v>
      </c>
      <c r="K2855" s="12">
        <v>43521</v>
      </c>
      <c r="L2855" s="5">
        <v>0.71944444444444444</v>
      </c>
      <c r="M2855" t="s">
        <v>32</v>
      </c>
      <c r="N2855" s="2">
        <v>410.2</v>
      </c>
      <c r="O2855" s="2">
        <v>20.51</v>
      </c>
      <c r="P2855" s="3">
        <v>7.6</v>
      </c>
      <c r="Q2855" s="4">
        <f>MONTH(Tabla1[[#This Row],[Fecha]])</f>
        <v>2</v>
      </c>
    </row>
    <row r="2856" spans="1:17" x14ac:dyDescent="0.25">
      <c r="A2856" t="s">
        <v>2707</v>
      </c>
      <c r="B2856" t="s">
        <v>17</v>
      </c>
      <c r="C2856" t="s">
        <v>18</v>
      </c>
      <c r="D2856" t="s">
        <v>26</v>
      </c>
      <c r="E2856" t="s">
        <v>30</v>
      </c>
      <c r="F2856" t="s">
        <v>27</v>
      </c>
      <c r="G2856" s="2">
        <v>32.71</v>
      </c>
      <c r="H2856" s="4">
        <v>5</v>
      </c>
      <c r="I2856" s="2">
        <v>8.1775000000000002</v>
      </c>
      <c r="J2856" s="2">
        <v>171.72749999999999</v>
      </c>
      <c r="K2856" s="12">
        <v>43543</v>
      </c>
      <c r="L2856" s="5">
        <v>0.47916666666666669</v>
      </c>
      <c r="M2856" t="s">
        <v>32</v>
      </c>
      <c r="N2856" s="2">
        <v>163.55000000000001</v>
      </c>
      <c r="O2856" s="2">
        <v>8.1775000000000002</v>
      </c>
      <c r="P2856" s="3">
        <v>9.9</v>
      </c>
      <c r="Q2856" s="4">
        <f>MONTH(Tabla1[[#This Row],[Fecha]])</f>
        <v>3</v>
      </c>
    </row>
    <row r="2857" spans="1:17" x14ac:dyDescent="0.25">
      <c r="A2857" t="s">
        <v>2708</v>
      </c>
      <c r="B2857" t="s">
        <v>41</v>
      </c>
      <c r="C2857" t="s">
        <v>42</v>
      </c>
      <c r="D2857" t="s">
        <v>26</v>
      </c>
      <c r="E2857" t="s">
        <v>20</v>
      </c>
      <c r="F2857" t="s">
        <v>45</v>
      </c>
      <c r="G2857" s="2">
        <v>81.37</v>
      </c>
      <c r="H2857" s="4">
        <v>2</v>
      </c>
      <c r="I2857" s="2">
        <v>8.1370000000000005</v>
      </c>
      <c r="J2857" s="2">
        <v>170.87700000000001</v>
      </c>
      <c r="K2857" s="12">
        <v>43491</v>
      </c>
      <c r="L2857" s="5">
        <v>0.81111111111111101</v>
      </c>
      <c r="M2857" t="s">
        <v>28</v>
      </c>
      <c r="N2857" s="2">
        <v>162.74</v>
      </c>
      <c r="O2857" s="2">
        <v>8.1370000000000005</v>
      </c>
      <c r="P2857" s="3">
        <v>6.5</v>
      </c>
      <c r="Q2857" s="4">
        <f>MONTH(Tabla1[[#This Row],[Fecha]])</f>
        <v>1</v>
      </c>
    </row>
    <row r="2858" spans="1:17" x14ac:dyDescent="0.25">
      <c r="A2858" t="s">
        <v>2709</v>
      </c>
      <c r="B2858" t="s">
        <v>24</v>
      </c>
      <c r="C2858" t="s">
        <v>25</v>
      </c>
      <c r="D2858" t="s">
        <v>19</v>
      </c>
      <c r="E2858" t="s">
        <v>30</v>
      </c>
      <c r="F2858" t="s">
        <v>35</v>
      </c>
      <c r="G2858" s="2">
        <v>25.25</v>
      </c>
      <c r="H2858" s="4">
        <v>5</v>
      </c>
      <c r="I2858" s="2">
        <v>6.3125</v>
      </c>
      <c r="J2858" s="2">
        <v>132.5625</v>
      </c>
      <c r="K2858" s="12">
        <v>43544</v>
      </c>
      <c r="L2858" s="5">
        <v>0.74444444444444446</v>
      </c>
      <c r="M2858" t="s">
        <v>28</v>
      </c>
      <c r="N2858" s="2">
        <v>126.25</v>
      </c>
      <c r="O2858" s="2">
        <v>6.3125</v>
      </c>
      <c r="P2858" s="3">
        <v>6.1</v>
      </c>
      <c r="Q2858" s="4">
        <f>MONTH(Tabla1[[#This Row],[Fecha]])</f>
        <v>3</v>
      </c>
    </row>
    <row r="2859" spans="1:17" x14ac:dyDescent="0.25">
      <c r="A2859" t="s">
        <v>2710</v>
      </c>
      <c r="B2859" t="s">
        <v>41</v>
      </c>
      <c r="C2859" t="s">
        <v>42</v>
      </c>
      <c r="D2859" t="s">
        <v>19</v>
      </c>
      <c r="E2859" t="s">
        <v>30</v>
      </c>
      <c r="F2859" t="s">
        <v>31</v>
      </c>
      <c r="G2859" s="2">
        <v>27</v>
      </c>
      <c r="H2859" s="4">
        <v>9</v>
      </c>
      <c r="I2859" s="2">
        <v>12.15</v>
      </c>
      <c r="J2859" s="2">
        <v>255.15</v>
      </c>
      <c r="K2859" s="12">
        <v>43526</v>
      </c>
      <c r="L2859" s="5">
        <v>0.59444444444444444</v>
      </c>
      <c r="M2859" t="s">
        <v>28</v>
      </c>
      <c r="N2859" s="2">
        <v>243</v>
      </c>
      <c r="O2859" s="2">
        <v>12.15</v>
      </c>
      <c r="P2859" s="3">
        <v>4.8</v>
      </c>
      <c r="Q2859" s="4">
        <f>MONTH(Tabla1[[#This Row],[Fecha]])</f>
        <v>3</v>
      </c>
    </row>
    <row r="2860" spans="1:17" x14ac:dyDescent="0.25">
      <c r="A2860" t="s">
        <v>2711</v>
      </c>
      <c r="B2860" t="s">
        <v>41</v>
      </c>
      <c r="C2860" t="s">
        <v>42</v>
      </c>
      <c r="D2860" t="s">
        <v>19</v>
      </c>
      <c r="E2860" t="s">
        <v>20</v>
      </c>
      <c r="F2860" t="s">
        <v>43</v>
      </c>
      <c r="G2860" s="2">
        <v>54.36</v>
      </c>
      <c r="H2860" s="4">
        <v>10</v>
      </c>
      <c r="I2860" s="2">
        <v>27.180000000000003</v>
      </c>
      <c r="J2860" s="2">
        <v>570.78</v>
      </c>
      <c r="K2860" s="12">
        <v>43503</v>
      </c>
      <c r="L2860" s="5">
        <v>0.4777777777777778</v>
      </c>
      <c r="M2860" t="s">
        <v>32</v>
      </c>
      <c r="N2860" s="2">
        <v>543.6</v>
      </c>
      <c r="O2860" s="2">
        <v>27.18</v>
      </c>
      <c r="P2860" s="3">
        <v>6.1</v>
      </c>
      <c r="Q2860" s="4">
        <f>MONTH(Tabla1[[#This Row],[Fecha]])</f>
        <v>2</v>
      </c>
    </row>
    <row r="2861" spans="1:17" x14ac:dyDescent="0.25">
      <c r="A2861" t="s">
        <v>2712</v>
      </c>
      <c r="B2861" t="s">
        <v>41</v>
      </c>
      <c r="C2861" t="s">
        <v>42</v>
      </c>
      <c r="D2861" t="s">
        <v>19</v>
      </c>
      <c r="E2861" t="s">
        <v>30</v>
      </c>
      <c r="F2861" t="s">
        <v>31</v>
      </c>
      <c r="G2861" s="2">
        <v>46.47</v>
      </c>
      <c r="H2861" s="4">
        <v>4</v>
      </c>
      <c r="I2861" s="2">
        <v>9.2940000000000005</v>
      </c>
      <c r="J2861" s="2">
        <v>195.17400000000001</v>
      </c>
      <c r="K2861" s="12">
        <v>43504</v>
      </c>
      <c r="L2861" s="5">
        <v>0.45347222222222222</v>
      </c>
      <c r="M2861" t="s">
        <v>28</v>
      </c>
      <c r="N2861" s="2">
        <v>185.88</v>
      </c>
      <c r="O2861" s="2">
        <v>9.2940000000000005</v>
      </c>
      <c r="P2861" s="3">
        <v>7</v>
      </c>
      <c r="Q2861" s="4">
        <f>MONTH(Tabla1[[#This Row],[Fecha]])</f>
        <v>2</v>
      </c>
    </row>
    <row r="2862" spans="1:17" x14ac:dyDescent="0.25">
      <c r="A2862" t="s">
        <v>2033</v>
      </c>
      <c r="B2862" t="s">
        <v>41</v>
      </c>
      <c r="C2862" t="s">
        <v>42</v>
      </c>
      <c r="D2862" t="s">
        <v>19</v>
      </c>
      <c r="E2862" t="s">
        <v>30</v>
      </c>
      <c r="F2862" t="s">
        <v>21</v>
      </c>
      <c r="G2862" s="2">
        <v>82.58</v>
      </c>
      <c r="H2862" s="4">
        <v>10</v>
      </c>
      <c r="I2862" s="2">
        <v>41.29</v>
      </c>
      <c r="J2862" s="2">
        <v>867.09</v>
      </c>
      <c r="K2862" s="12">
        <v>43538</v>
      </c>
      <c r="L2862" s="5">
        <v>0.6118055555555556</v>
      </c>
      <c r="M2862" t="s">
        <v>28</v>
      </c>
      <c r="N2862" s="2">
        <v>825.8</v>
      </c>
      <c r="O2862" s="2">
        <v>41.29</v>
      </c>
      <c r="P2862" s="3">
        <v>5</v>
      </c>
      <c r="Q2862" s="4">
        <f>MONTH(Tabla1[[#This Row],[Fecha]])</f>
        <v>3</v>
      </c>
    </row>
    <row r="2863" spans="1:17" x14ac:dyDescent="0.25">
      <c r="A2863" t="s">
        <v>2713</v>
      </c>
      <c r="B2863" t="s">
        <v>24</v>
      </c>
      <c r="C2863" t="s">
        <v>25</v>
      </c>
      <c r="D2863" t="s">
        <v>19</v>
      </c>
      <c r="E2863" t="s">
        <v>20</v>
      </c>
      <c r="F2863" t="s">
        <v>43</v>
      </c>
      <c r="G2863" s="2">
        <v>38.6</v>
      </c>
      <c r="H2863" s="4">
        <v>3</v>
      </c>
      <c r="I2863" s="2">
        <v>5.7900000000000009</v>
      </c>
      <c r="J2863" s="2">
        <v>121.59</v>
      </c>
      <c r="K2863" s="12">
        <v>43552</v>
      </c>
      <c r="L2863" s="5">
        <v>0.58124999999999993</v>
      </c>
      <c r="M2863" t="s">
        <v>22</v>
      </c>
      <c r="N2863" s="2">
        <v>115.8</v>
      </c>
      <c r="O2863" s="2">
        <v>5.79</v>
      </c>
      <c r="P2863" s="3">
        <v>7.5</v>
      </c>
      <c r="Q2863" s="4">
        <f>MONTH(Tabla1[[#This Row],[Fecha]])</f>
        <v>3</v>
      </c>
    </row>
    <row r="2864" spans="1:17" x14ac:dyDescent="0.25">
      <c r="A2864" t="s">
        <v>2714</v>
      </c>
      <c r="B2864" t="s">
        <v>24</v>
      </c>
      <c r="C2864" t="s">
        <v>25</v>
      </c>
      <c r="D2864" t="s">
        <v>26</v>
      </c>
      <c r="E2864" t="s">
        <v>30</v>
      </c>
      <c r="F2864" t="s">
        <v>21</v>
      </c>
      <c r="G2864" s="2">
        <v>89.75</v>
      </c>
      <c r="H2864" s="4">
        <v>1</v>
      </c>
      <c r="I2864" s="2">
        <v>4.4874999999999998</v>
      </c>
      <c r="J2864" s="2">
        <v>94.237499999999997</v>
      </c>
      <c r="K2864" s="12">
        <v>43502</v>
      </c>
      <c r="L2864" s="5">
        <v>0.83680555555555547</v>
      </c>
      <c r="M2864" t="s">
        <v>32</v>
      </c>
      <c r="N2864" s="2">
        <v>89.75</v>
      </c>
      <c r="O2864" s="2">
        <v>4.4874999999999998</v>
      </c>
      <c r="P2864" s="3">
        <v>6.6</v>
      </c>
      <c r="Q2864" s="4">
        <f>MONTH(Tabla1[[#This Row],[Fecha]])</f>
        <v>2</v>
      </c>
    </row>
    <row r="2865" spans="1:17" x14ac:dyDescent="0.25">
      <c r="A2865" t="s">
        <v>2715</v>
      </c>
      <c r="B2865" t="s">
        <v>17</v>
      </c>
      <c r="C2865" t="s">
        <v>18</v>
      </c>
      <c r="D2865" t="s">
        <v>19</v>
      </c>
      <c r="E2865" t="s">
        <v>30</v>
      </c>
      <c r="F2865" t="s">
        <v>27</v>
      </c>
      <c r="G2865" s="2">
        <v>24.18</v>
      </c>
      <c r="H2865" s="4">
        <v>8</v>
      </c>
      <c r="I2865" s="2">
        <v>9.6720000000000006</v>
      </c>
      <c r="J2865" s="2">
        <v>203.11199999999999</v>
      </c>
      <c r="K2865" s="12">
        <v>43493</v>
      </c>
      <c r="L2865" s="5">
        <v>0.87083333333333324</v>
      </c>
      <c r="M2865" t="s">
        <v>22</v>
      </c>
      <c r="N2865" s="2">
        <v>193.44</v>
      </c>
      <c r="O2865" s="2">
        <v>9.6720000000000006</v>
      </c>
      <c r="P2865" s="3">
        <v>9.8000000000000007</v>
      </c>
      <c r="Q2865" s="4">
        <f>MONTH(Tabla1[[#This Row],[Fecha]])</f>
        <v>1</v>
      </c>
    </row>
    <row r="2866" spans="1:17" x14ac:dyDescent="0.25">
      <c r="A2866" t="s">
        <v>2716</v>
      </c>
      <c r="B2866" t="s">
        <v>17</v>
      </c>
      <c r="C2866" t="s">
        <v>18</v>
      </c>
      <c r="D2866" t="s">
        <v>26</v>
      </c>
      <c r="E2866" t="s">
        <v>30</v>
      </c>
      <c r="F2866" t="s">
        <v>45</v>
      </c>
      <c r="G2866" s="2">
        <v>21.32</v>
      </c>
      <c r="H2866" s="4">
        <v>1</v>
      </c>
      <c r="I2866" s="2">
        <v>1.0660000000000001</v>
      </c>
      <c r="J2866" s="2">
        <v>22.385999999999999</v>
      </c>
      <c r="K2866" s="12">
        <v>43491</v>
      </c>
      <c r="L2866" s="5">
        <v>0.52986111111111112</v>
      </c>
      <c r="M2866" t="s">
        <v>28</v>
      </c>
      <c r="N2866" s="2">
        <v>21.32</v>
      </c>
      <c r="O2866" s="2">
        <v>1.0660000000000001</v>
      </c>
      <c r="P2866" s="3">
        <v>5.9</v>
      </c>
      <c r="Q2866" s="4">
        <f>MONTH(Tabla1[[#This Row],[Fecha]])</f>
        <v>1</v>
      </c>
    </row>
    <row r="2867" spans="1:17" x14ac:dyDescent="0.25">
      <c r="A2867" t="s">
        <v>2048</v>
      </c>
      <c r="B2867" t="s">
        <v>24</v>
      </c>
      <c r="C2867" t="s">
        <v>25</v>
      </c>
      <c r="D2867" t="s">
        <v>19</v>
      </c>
      <c r="E2867" t="s">
        <v>20</v>
      </c>
      <c r="F2867" t="s">
        <v>45</v>
      </c>
      <c r="G2867" s="2">
        <v>92.98</v>
      </c>
      <c r="H2867" s="4">
        <v>2</v>
      </c>
      <c r="I2867" s="2">
        <v>9.298</v>
      </c>
      <c r="J2867" s="2">
        <v>195.25800000000001</v>
      </c>
      <c r="K2867" s="12">
        <v>43509</v>
      </c>
      <c r="L2867" s="5">
        <v>0.62916666666666665</v>
      </c>
      <c r="M2867" t="s">
        <v>32</v>
      </c>
      <c r="N2867" s="2">
        <v>185.96</v>
      </c>
      <c r="O2867" s="2">
        <v>9.298</v>
      </c>
      <c r="P2867" s="3">
        <v>8</v>
      </c>
      <c r="Q2867" s="4">
        <f>MONTH(Tabla1[[#This Row],[Fecha]])</f>
        <v>2</v>
      </c>
    </row>
    <row r="2868" spans="1:17" x14ac:dyDescent="0.25">
      <c r="A2868" t="s">
        <v>2717</v>
      </c>
      <c r="B2868" t="s">
        <v>41</v>
      </c>
      <c r="C2868" t="s">
        <v>42</v>
      </c>
      <c r="D2868" t="s">
        <v>19</v>
      </c>
      <c r="E2868" t="s">
        <v>20</v>
      </c>
      <c r="F2868" t="s">
        <v>21</v>
      </c>
      <c r="G2868" s="2">
        <v>25.32</v>
      </c>
      <c r="H2868" s="4">
        <v>8</v>
      </c>
      <c r="I2868" s="2">
        <v>10.128</v>
      </c>
      <c r="J2868" s="2">
        <v>212.68799999999999</v>
      </c>
      <c r="K2868" s="12">
        <v>43529</v>
      </c>
      <c r="L2868" s="5">
        <v>0.85</v>
      </c>
      <c r="M2868" t="s">
        <v>22</v>
      </c>
      <c r="N2868" s="2">
        <v>202.56</v>
      </c>
      <c r="O2868" s="2">
        <v>10.128</v>
      </c>
      <c r="P2868" s="3">
        <v>8.6999999999999993</v>
      </c>
      <c r="Q2868" s="4">
        <f>MONTH(Tabla1[[#This Row],[Fecha]])</f>
        <v>3</v>
      </c>
    </row>
    <row r="2869" spans="1:17" x14ac:dyDescent="0.25">
      <c r="A2869" t="s">
        <v>2718</v>
      </c>
      <c r="B2869" t="s">
        <v>24</v>
      </c>
      <c r="C2869" t="s">
        <v>25</v>
      </c>
      <c r="D2869" t="s">
        <v>26</v>
      </c>
      <c r="E2869" t="s">
        <v>30</v>
      </c>
      <c r="F2869" t="s">
        <v>31</v>
      </c>
      <c r="G2869" s="2">
        <v>95.58</v>
      </c>
      <c r="H2869" s="4">
        <v>10</v>
      </c>
      <c r="I2869" s="2">
        <v>47.79</v>
      </c>
      <c r="J2869" s="2">
        <v>1003.59</v>
      </c>
      <c r="K2869" s="12">
        <v>43481</v>
      </c>
      <c r="L2869" s="5">
        <v>0.56388888888888888</v>
      </c>
      <c r="M2869" t="s">
        <v>28</v>
      </c>
      <c r="N2869" s="2">
        <v>955.8</v>
      </c>
      <c r="O2869" s="2">
        <v>47.79</v>
      </c>
      <c r="P2869" s="3">
        <v>4.8</v>
      </c>
      <c r="Q2869" s="4">
        <f>MONTH(Tabla1[[#This Row],[Fecha]])</f>
        <v>1</v>
      </c>
    </row>
    <row r="2870" spans="1:17" x14ac:dyDescent="0.25">
      <c r="A2870" t="s">
        <v>2719</v>
      </c>
      <c r="B2870" t="s">
        <v>17</v>
      </c>
      <c r="C2870" t="s">
        <v>18</v>
      </c>
      <c r="D2870" t="s">
        <v>19</v>
      </c>
      <c r="E2870" t="s">
        <v>30</v>
      </c>
      <c r="F2870" t="s">
        <v>27</v>
      </c>
      <c r="G2870" s="2">
        <v>20.89</v>
      </c>
      <c r="H2870" s="4">
        <v>2</v>
      </c>
      <c r="I2870" s="2">
        <v>2.089</v>
      </c>
      <c r="J2870" s="2">
        <v>43.869</v>
      </c>
      <c r="K2870" s="12">
        <v>43501</v>
      </c>
      <c r="L2870" s="5">
        <v>0.78125</v>
      </c>
      <c r="M2870" t="s">
        <v>28</v>
      </c>
      <c r="N2870" s="2">
        <v>41.78</v>
      </c>
      <c r="O2870" s="2">
        <v>2.089</v>
      </c>
      <c r="P2870" s="3">
        <v>9.8000000000000007</v>
      </c>
      <c r="Q2870" s="4">
        <f>MONTH(Tabla1[[#This Row],[Fecha]])</f>
        <v>2</v>
      </c>
    </row>
    <row r="2871" spans="1:17" x14ac:dyDescent="0.25">
      <c r="A2871" t="s">
        <v>1135</v>
      </c>
      <c r="B2871" t="s">
        <v>41</v>
      </c>
      <c r="C2871" t="s">
        <v>42</v>
      </c>
      <c r="D2871" t="s">
        <v>19</v>
      </c>
      <c r="E2871" t="s">
        <v>20</v>
      </c>
      <c r="F2871" t="s">
        <v>45</v>
      </c>
      <c r="G2871" s="2">
        <v>17.87</v>
      </c>
      <c r="H2871" s="4">
        <v>4</v>
      </c>
      <c r="I2871" s="2">
        <v>3.5740000000000003</v>
      </c>
      <c r="J2871" s="2">
        <v>75.054000000000002</v>
      </c>
      <c r="K2871" s="12">
        <v>43546</v>
      </c>
      <c r="L2871" s="5">
        <v>0.61249999999999993</v>
      </c>
      <c r="M2871" t="s">
        <v>22</v>
      </c>
      <c r="N2871" s="2">
        <v>71.48</v>
      </c>
      <c r="O2871" s="2">
        <v>3.5739999999999998</v>
      </c>
      <c r="P2871" s="3">
        <v>6.5</v>
      </c>
      <c r="Q2871" s="4">
        <f>MONTH(Tabla1[[#This Row],[Fecha]])</f>
        <v>3</v>
      </c>
    </row>
    <row r="2872" spans="1:17" x14ac:dyDescent="0.25">
      <c r="A2872" t="s">
        <v>2720</v>
      </c>
      <c r="B2872" t="s">
        <v>17</v>
      </c>
      <c r="C2872" t="s">
        <v>18</v>
      </c>
      <c r="D2872" t="s">
        <v>19</v>
      </c>
      <c r="E2872" t="s">
        <v>30</v>
      </c>
      <c r="F2872" t="s">
        <v>43</v>
      </c>
      <c r="G2872" s="2">
        <v>80.62</v>
      </c>
      <c r="H2872" s="4">
        <v>6</v>
      </c>
      <c r="I2872" s="2">
        <v>24.186000000000003</v>
      </c>
      <c r="J2872" s="2">
        <v>507.90600000000001</v>
      </c>
      <c r="K2872" s="12">
        <v>43524</v>
      </c>
      <c r="L2872" s="5">
        <v>0.84583333333333333</v>
      </c>
      <c r="M2872" t="s">
        <v>28</v>
      </c>
      <c r="N2872" s="2">
        <v>483.72</v>
      </c>
      <c r="O2872" s="2">
        <v>24.186</v>
      </c>
      <c r="P2872" s="3">
        <v>9.1</v>
      </c>
      <c r="Q2872" s="4">
        <f>MONTH(Tabla1[[#This Row],[Fecha]])</f>
        <v>2</v>
      </c>
    </row>
    <row r="2873" spans="1:17" x14ac:dyDescent="0.25">
      <c r="A2873" t="s">
        <v>2721</v>
      </c>
      <c r="B2873" t="s">
        <v>24</v>
      </c>
      <c r="C2873" t="s">
        <v>25</v>
      </c>
      <c r="D2873" t="s">
        <v>19</v>
      </c>
      <c r="E2873" t="s">
        <v>30</v>
      </c>
      <c r="F2873" t="s">
        <v>45</v>
      </c>
      <c r="G2873" s="2">
        <v>98.7</v>
      </c>
      <c r="H2873" s="4">
        <v>8</v>
      </c>
      <c r="I2873" s="2">
        <v>39.480000000000004</v>
      </c>
      <c r="J2873" s="2">
        <v>829.08</v>
      </c>
      <c r="K2873" s="12">
        <v>43496</v>
      </c>
      <c r="L2873" s="5">
        <v>0.44166666666666665</v>
      </c>
      <c r="M2873" t="s">
        <v>22</v>
      </c>
      <c r="N2873" s="2">
        <v>789.6</v>
      </c>
      <c r="O2873" s="2">
        <v>39.479999999999997</v>
      </c>
      <c r="P2873" s="3">
        <v>8.5</v>
      </c>
      <c r="Q2873" s="4">
        <f>MONTH(Tabla1[[#This Row],[Fecha]])</f>
        <v>1</v>
      </c>
    </row>
    <row r="2874" spans="1:17" x14ac:dyDescent="0.25">
      <c r="A2874" t="s">
        <v>2609</v>
      </c>
      <c r="B2874" t="s">
        <v>24</v>
      </c>
      <c r="C2874" t="s">
        <v>25</v>
      </c>
      <c r="D2874" t="s">
        <v>26</v>
      </c>
      <c r="E2874" t="s">
        <v>30</v>
      </c>
      <c r="F2874" t="s">
        <v>43</v>
      </c>
      <c r="G2874" s="2">
        <v>48.61</v>
      </c>
      <c r="H2874" s="4">
        <v>1</v>
      </c>
      <c r="I2874" s="2">
        <v>2.4305000000000003</v>
      </c>
      <c r="J2874" s="2">
        <v>51.040500000000002</v>
      </c>
      <c r="K2874" s="12">
        <v>43521</v>
      </c>
      <c r="L2874" s="5">
        <v>0.64652777777777781</v>
      </c>
      <c r="M2874" t="s">
        <v>28</v>
      </c>
      <c r="N2874" s="2">
        <v>48.61</v>
      </c>
      <c r="O2874" s="2">
        <v>2.4304999999999999</v>
      </c>
      <c r="P2874" s="3">
        <v>4.4000000000000004</v>
      </c>
      <c r="Q2874" s="4">
        <f>MONTH(Tabla1[[#This Row],[Fecha]])</f>
        <v>2</v>
      </c>
    </row>
    <row r="2875" spans="1:17" x14ac:dyDescent="0.25">
      <c r="A2875" t="s">
        <v>2722</v>
      </c>
      <c r="B2875" t="s">
        <v>17</v>
      </c>
      <c r="C2875" t="s">
        <v>18</v>
      </c>
      <c r="D2875" t="s">
        <v>26</v>
      </c>
      <c r="E2875" t="s">
        <v>20</v>
      </c>
      <c r="F2875" t="s">
        <v>31</v>
      </c>
      <c r="G2875" s="2">
        <v>93.12</v>
      </c>
      <c r="H2875" s="4">
        <v>8</v>
      </c>
      <c r="I2875" s="2">
        <v>37.248000000000005</v>
      </c>
      <c r="J2875" s="2">
        <v>782.20799999999997</v>
      </c>
      <c r="K2875" s="12">
        <v>43503</v>
      </c>
      <c r="L2875" s="5">
        <v>0.42291666666666666</v>
      </c>
      <c r="M2875" t="s">
        <v>28</v>
      </c>
      <c r="N2875" s="2">
        <v>744.96</v>
      </c>
      <c r="O2875" s="2">
        <v>37.247999999999998</v>
      </c>
      <c r="P2875" s="3">
        <v>6.8</v>
      </c>
      <c r="Q2875" s="4">
        <f>MONTH(Tabla1[[#This Row],[Fecha]])</f>
        <v>2</v>
      </c>
    </row>
    <row r="2876" spans="1:17" x14ac:dyDescent="0.25">
      <c r="A2876" t="s">
        <v>2723</v>
      </c>
      <c r="B2876" t="s">
        <v>17</v>
      </c>
      <c r="C2876" t="s">
        <v>18</v>
      </c>
      <c r="D2876" t="s">
        <v>26</v>
      </c>
      <c r="E2876" t="s">
        <v>30</v>
      </c>
      <c r="F2876" t="s">
        <v>27</v>
      </c>
      <c r="G2876" s="2">
        <v>34.56</v>
      </c>
      <c r="H2876" s="4">
        <v>5</v>
      </c>
      <c r="I2876" s="2">
        <v>8.64</v>
      </c>
      <c r="J2876" s="2">
        <v>181.44</v>
      </c>
      <c r="K2876" s="12">
        <v>43513</v>
      </c>
      <c r="L2876" s="5">
        <v>0.46875</v>
      </c>
      <c r="M2876" t="s">
        <v>22</v>
      </c>
      <c r="N2876" s="2">
        <v>172.8</v>
      </c>
      <c r="O2876" s="2">
        <v>8.64</v>
      </c>
      <c r="P2876" s="3">
        <v>9.9</v>
      </c>
      <c r="Q2876" s="4">
        <f>MONTH(Tabla1[[#This Row],[Fecha]])</f>
        <v>2</v>
      </c>
    </row>
    <row r="2877" spans="1:17" x14ac:dyDescent="0.25">
      <c r="A2877" t="s">
        <v>2724</v>
      </c>
      <c r="B2877" t="s">
        <v>41</v>
      </c>
      <c r="C2877" t="s">
        <v>42</v>
      </c>
      <c r="D2877" t="s">
        <v>19</v>
      </c>
      <c r="E2877" t="s">
        <v>30</v>
      </c>
      <c r="F2877" t="s">
        <v>35</v>
      </c>
      <c r="G2877" s="2">
        <v>26.67</v>
      </c>
      <c r="H2877" s="4">
        <v>10</v>
      </c>
      <c r="I2877" s="2">
        <v>13.335000000000003</v>
      </c>
      <c r="J2877" s="2">
        <v>280.03500000000003</v>
      </c>
      <c r="K2877" s="12">
        <v>43494</v>
      </c>
      <c r="L2877" s="5">
        <v>0.4916666666666667</v>
      </c>
      <c r="M2877" t="s">
        <v>28</v>
      </c>
      <c r="N2877" s="2">
        <v>266.7</v>
      </c>
      <c r="O2877" s="2">
        <v>13.335000000000001</v>
      </c>
      <c r="P2877" s="3">
        <v>8.6</v>
      </c>
      <c r="Q2877" s="4">
        <f>MONTH(Tabla1[[#This Row],[Fecha]])</f>
        <v>1</v>
      </c>
    </row>
    <row r="2878" spans="1:17" x14ac:dyDescent="0.25">
      <c r="A2878" t="s">
        <v>2725</v>
      </c>
      <c r="B2878" t="s">
        <v>41</v>
      </c>
      <c r="C2878" t="s">
        <v>42</v>
      </c>
      <c r="D2878" t="s">
        <v>19</v>
      </c>
      <c r="E2878" t="s">
        <v>30</v>
      </c>
      <c r="F2878" t="s">
        <v>21</v>
      </c>
      <c r="G2878" s="2">
        <v>39.01</v>
      </c>
      <c r="H2878" s="4">
        <v>1</v>
      </c>
      <c r="I2878" s="2">
        <v>1.9504999999999999</v>
      </c>
      <c r="J2878" s="2">
        <v>40.960500000000003</v>
      </c>
      <c r="K2878" s="12">
        <v>43536</v>
      </c>
      <c r="L2878" s="5">
        <v>0.69861111111111107</v>
      </c>
      <c r="M2878" t="s">
        <v>32</v>
      </c>
      <c r="N2878" s="2">
        <v>39.01</v>
      </c>
      <c r="O2878" s="2">
        <v>1.9504999999999999</v>
      </c>
      <c r="P2878" s="3">
        <v>4.7</v>
      </c>
      <c r="Q2878" s="4">
        <f>MONTH(Tabla1[[#This Row],[Fecha]])</f>
        <v>3</v>
      </c>
    </row>
    <row r="2879" spans="1:17" x14ac:dyDescent="0.25">
      <c r="A2879" t="s">
        <v>2726</v>
      </c>
      <c r="B2879" t="s">
        <v>24</v>
      </c>
      <c r="C2879" t="s">
        <v>25</v>
      </c>
      <c r="D2879" t="s">
        <v>19</v>
      </c>
      <c r="E2879" t="s">
        <v>30</v>
      </c>
      <c r="F2879" t="s">
        <v>21</v>
      </c>
      <c r="G2879" s="2">
        <v>43.7</v>
      </c>
      <c r="H2879" s="4">
        <v>2</v>
      </c>
      <c r="I2879" s="2">
        <v>4.37</v>
      </c>
      <c r="J2879" s="2">
        <v>91.77</v>
      </c>
      <c r="K2879" s="12">
        <v>43550</v>
      </c>
      <c r="L2879" s="5">
        <v>0.75208333333333333</v>
      </c>
      <c r="M2879" t="s">
        <v>28</v>
      </c>
      <c r="N2879" s="2">
        <v>87.4</v>
      </c>
      <c r="O2879" s="2">
        <v>4.37</v>
      </c>
      <c r="P2879" s="3">
        <v>4.9000000000000004</v>
      </c>
      <c r="Q2879" s="4">
        <f>MONTH(Tabla1[[#This Row],[Fecha]])</f>
        <v>3</v>
      </c>
    </row>
    <row r="2880" spans="1:17" x14ac:dyDescent="0.25">
      <c r="A2880" t="s">
        <v>2727</v>
      </c>
      <c r="B2880" t="s">
        <v>17</v>
      </c>
      <c r="C2880" t="s">
        <v>18</v>
      </c>
      <c r="D2880" t="s">
        <v>26</v>
      </c>
      <c r="E2880" t="s">
        <v>20</v>
      </c>
      <c r="F2880" t="s">
        <v>21</v>
      </c>
      <c r="G2880" s="2">
        <v>68.709999999999994</v>
      </c>
      <c r="H2880" s="4">
        <v>3</v>
      </c>
      <c r="I2880" s="2">
        <v>10.3065</v>
      </c>
      <c r="J2880" s="2">
        <v>216.4365</v>
      </c>
      <c r="K2880" s="12">
        <v>43528</v>
      </c>
      <c r="L2880" s="5">
        <v>0.4201388888888889</v>
      </c>
      <c r="M2880" t="s">
        <v>28</v>
      </c>
      <c r="N2880" s="2">
        <v>206.13</v>
      </c>
      <c r="O2880" s="2">
        <v>10.3065</v>
      </c>
      <c r="P2880" s="3">
        <v>8.6999999999999993</v>
      </c>
      <c r="Q2880" s="4">
        <f>MONTH(Tabla1[[#This Row],[Fecha]])</f>
        <v>3</v>
      </c>
    </row>
    <row r="2881" spans="1:17" x14ac:dyDescent="0.25">
      <c r="A2881" t="s">
        <v>2728</v>
      </c>
      <c r="B2881" t="s">
        <v>24</v>
      </c>
      <c r="C2881" t="s">
        <v>25</v>
      </c>
      <c r="D2881" t="s">
        <v>26</v>
      </c>
      <c r="E2881" t="s">
        <v>30</v>
      </c>
      <c r="F2881" t="s">
        <v>31</v>
      </c>
      <c r="G2881" s="2">
        <v>65.260000000000005</v>
      </c>
      <c r="H2881" s="4">
        <v>8</v>
      </c>
      <c r="I2881" s="2">
        <v>26.104000000000003</v>
      </c>
      <c r="J2881" s="2">
        <v>548.18399999999997</v>
      </c>
      <c r="K2881" s="12">
        <v>43539</v>
      </c>
      <c r="L2881" s="5">
        <v>0.58611111111111114</v>
      </c>
      <c r="M2881" t="s">
        <v>22</v>
      </c>
      <c r="N2881" s="2">
        <v>522.08000000000004</v>
      </c>
      <c r="O2881" s="2">
        <v>26.103999999999999</v>
      </c>
      <c r="P2881" s="3">
        <v>6.3</v>
      </c>
      <c r="Q2881" s="4">
        <f>MONTH(Tabla1[[#This Row],[Fecha]])</f>
        <v>3</v>
      </c>
    </row>
    <row r="2882" spans="1:17" x14ac:dyDescent="0.25">
      <c r="A2882" t="s">
        <v>2729</v>
      </c>
      <c r="B2882" t="s">
        <v>24</v>
      </c>
      <c r="C2882" t="s">
        <v>25</v>
      </c>
      <c r="D2882" t="s">
        <v>26</v>
      </c>
      <c r="E2882" t="s">
        <v>30</v>
      </c>
      <c r="F2882" t="s">
        <v>31</v>
      </c>
      <c r="G2882" s="2">
        <v>37</v>
      </c>
      <c r="H2882" s="4">
        <v>1</v>
      </c>
      <c r="I2882" s="2">
        <v>1.85</v>
      </c>
      <c r="J2882" s="2">
        <v>38.85</v>
      </c>
      <c r="K2882" s="12">
        <v>43530</v>
      </c>
      <c r="L2882" s="5">
        <v>0.56180555555555556</v>
      </c>
      <c r="M2882" t="s">
        <v>32</v>
      </c>
      <c r="N2882" s="2">
        <v>37</v>
      </c>
      <c r="O2882" s="2">
        <v>1.85</v>
      </c>
      <c r="P2882" s="3">
        <v>7.9</v>
      </c>
      <c r="Q2882" s="4">
        <f>MONTH(Tabla1[[#This Row],[Fecha]])</f>
        <v>3</v>
      </c>
    </row>
    <row r="2883" spans="1:17" x14ac:dyDescent="0.25">
      <c r="A2883" t="s">
        <v>2730</v>
      </c>
      <c r="B2883" t="s">
        <v>24</v>
      </c>
      <c r="C2883" t="s">
        <v>25</v>
      </c>
      <c r="D2883" t="s">
        <v>19</v>
      </c>
      <c r="E2883" t="s">
        <v>20</v>
      </c>
      <c r="F2883" t="s">
        <v>45</v>
      </c>
      <c r="G2883" s="2">
        <v>82.63</v>
      </c>
      <c r="H2883" s="4">
        <v>10</v>
      </c>
      <c r="I2883" s="2">
        <v>41.314999999999998</v>
      </c>
      <c r="J2883" s="2">
        <v>867.61500000000001</v>
      </c>
      <c r="K2883" s="12">
        <v>43543</v>
      </c>
      <c r="L2883" s="5">
        <v>0.71388888888888891</v>
      </c>
      <c r="M2883" t="s">
        <v>22</v>
      </c>
      <c r="N2883" s="2">
        <v>826.3</v>
      </c>
      <c r="O2883" s="2">
        <v>41.314999999999998</v>
      </c>
      <c r="P2883" s="3">
        <v>7.9</v>
      </c>
      <c r="Q2883" s="4">
        <f>MONTH(Tabla1[[#This Row],[Fecha]])</f>
        <v>3</v>
      </c>
    </row>
    <row r="2884" spans="1:17" x14ac:dyDescent="0.25">
      <c r="A2884" t="s">
        <v>2731</v>
      </c>
      <c r="B2884" t="s">
        <v>41</v>
      </c>
      <c r="C2884" t="s">
        <v>42</v>
      </c>
      <c r="D2884" t="s">
        <v>26</v>
      </c>
      <c r="E2884" t="s">
        <v>30</v>
      </c>
      <c r="F2884" t="s">
        <v>45</v>
      </c>
      <c r="G2884" s="2">
        <v>94.87</v>
      </c>
      <c r="H2884" s="4">
        <v>8</v>
      </c>
      <c r="I2884" s="2">
        <v>37.948</v>
      </c>
      <c r="J2884" s="2">
        <v>796.90800000000002</v>
      </c>
      <c r="K2884" s="12">
        <v>43508</v>
      </c>
      <c r="L2884" s="5">
        <v>0.54027777777777775</v>
      </c>
      <c r="M2884" t="s">
        <v>22</v>
      </c>
      <c r="N2884" s="2">
        <v>758.96</v>
      </c>
      <c r="O2884" s="2">
        <v>37.948</v>
      </c>
      <c r="P2884" s="3">
        <v>8.6999999999999993</v>
      </c>
      <c r="Q2884" s="4">
        <f>MONTH(Tabla1[[#This Row],[Fecha]])</f>
        <v>2</v>
      </c>
    </row>
    <row r="2885" spans="1:17" x14ac:dyDescent="0.25">
      <c r="A2885" t="s">
        <v>2732</v>
      </c>
      <c r="B2885" t="s">
        <v>17</v>
      </c>
      <c r="C2885" t="s">
        <v>18</v>
      </c>
      <c r="D2885" t="s">
        <v>19</v>
      </c>
      <c r="E2885" t="s">
        <v>30</v>
      </c>
      <c r="F2885" t="s">
        <v>27</v>
      </c>
      <c r="G2885" s="2">
        <v>24.18</v>
      </c>
      <c r="H2885" s="4">
        <v>8</v>
      </c>
      <c r="I2885" s="2">
        <v>9.6720000000000006</v>
      </c>
      <c r="J2885" s="2">
        <v>203.11199999999999</v>
      </c>
      <c r="K2885" s="12">
        <v>43493</v>
      </c>
      <c r="L2885" s="5">
        <v>0.87083333333333324</v>
      </c>
      <c r="M2885" t="s">
        <v>22</v>
      </c>
      <c r="N2885" s="2">
        <v>193.44</v>
      </c>
      <c r="O2885" s="2">
        <v>9.6720000000000006</v>
      </c>
      <c r="P2885" s="3">
        <v>9.8000000000000007</v>
      </c>
      <c r="Q2885" s="4">
        <f>MONTH(Tabla1[[#This Row],[Fecha]])</f>
        <v>1</v>
      </c>
    </row>
    <row r="2886" spans="1:17" x14ac:dyDescent="0.25">
      <c r="A2886" t="s">
        <v>2733</v>
      </c>
      <c r="B2886" t="s">
        <v>24</v>
      </c>
      <c r="C2886" t="s">
        <v>25</v>
      </c>
      <c r="D2886" t="s">
        <v>19</v>
      </c>
      <c r="E2886" t="s">
        <v>20</v>
      </c>
      <c r="F2886" t="s">
        <v>27</v>
      </c>
      <c r="G2886" s="2">
        <v>44.84</v>
      </c>
      <c r="H2886" s="4">
        <v>9</v>
      </c>
      <c r="I2886" s="2">
        <v>20.178000000000004</v>
      </c>
      <c r="J2886" s="2">
        <v>423.738</v>
      </c>
      <c r="K2886" s="12">
        <v>43479</v>
      </c>
      <c r="L2886" s="5">
        <v>0.58333333333333337</v>
      </c>
      <c r="M2886" t="s">
        <v>32</v>
      </c>
      <c r="N2886" s="2">
        <v>403.56</v>
      </c>
      <c r="O2886" s="2">
        <v>20.178000000000001</v>
      </c>
      <c r="P2886" s="3">
        <v>7.5</v>
      </c>
      <c r="Q2886" s="4">
        <f>MONTH(Tabla1[[#This Row],[Fecha]])</f>
        <v>1</v>
      </c>
    </row>
    <row r="2887" spans="1:17" x14ac:dyDescent="0.25">
      <c r="A2887" t="s">
        <v>2734</v>
      </c>
      <c r="B2887" t="s">
        <v>41</v>
      </c>
      <c r="C2887" t="s">
        <v>42</v>
      </c>
      <c r="D2887" t="s">
        <v>26</v>
      </c>
      <c r="E2887" t="s">
        <v>30</v>
      </c>
      <c r="F2887" t="s">
        <v>35</v>
      </c>
      <c r="G2887" s="2">
        <v>21.87</v>
      </c>
      <c r="H2887" s="4">
        <v>2</v>
      </c>
      <c r="I2887" s="2">
        <v>2.1870000000000003</v>
      </c>
      <c r="J2887" s="2">
        <v>45.927</v>
      </c>
      <c r="K2887" s="12">
        <v>43490</v>
      </c>
      <c r="L2887" s="5">
        <v>0.60347222222222219</v>
      </c>
      <c r="M2887" t="s">
        <v>22</v>
      </c>
      <c r="N2887" s="2">
        <v>43.74</v>
      </c>
      <c r="O2887" s="2">
        <v>2.1869999999999998</v>
      </c>
      <c r="P2887" s="3">
        <v>6.9</v>
      </c>
      <c r="Q2887" s="4">
        <f>MONTH(Tabla1[[#This Row],[Fecha]])</f>
        <v>1</v>
      </c>
    </row>
    <row r="2888" spans="1:17" x14ac:dyDescent="0.25">
      <c r="A2888" t="s">
        <v>1687</v>
      </c>
      <c r="B2888" t="s">
        <v>24</v>
      </c>
      <c r="C2888" t="s">
        <v>25</v>
      </c>
      <c r="D2888" t="s">
        <v>19</v>
      </c>
      <c r="E2888" t="s">
        <v>20</v>
      </c>
      <c r="F2888" t="s">
        <v>31</v>
      </c>
      <c r="G2888" s="2">
        <v>35.79</v>
      </c>
      <c r="H2888" s="4">
        <v>9</v>
      </c>
      <c r="I2888" s="2">
        <v>16.105500000000003</v>
      </c>
      <c r="J2888" s="2">
        <v>338.21550000000002</v>
      </c>
      <c r="K2888" s="12">
        <v>43534</v>
      </c>
      <c r="L2888" s="5">
        <v>0.62916666666666665</v>
      </c>
      <c r="M2888" t="s">
        <v>32</v>
      </c>
      <c r="N2888" s="2">
        <v>322.11</v>
      </c>
      <c r="O2888" s="2">
        <v>16.105499999999999</v>
      </c>
      <c r="P2888" s="3">
        <v>5.0999999999999996</v>
      </c>
      <c r="Q2888" s="4">
        <f>MONTH(Tabla1[[#This Row],[Fecha]])</f>
        <v>3</v>
      </c>
    </row>
    <row r="2889" spans="1:17" x14ac:dyDescent="0.25">
      <c r="A2889" t="s">
        <v>2329</v>
      </c>
      <c r="B2889" t="s">
        <v>17</v>
      </c>
      <c r="C2889" t="s">
        <v>18</v>
      </c>
      <c r="D2889" t="s">
        <v>26</v>
      </c>
      <c r="E2889" t="s">
        <v>30</v>
      </c>
      <c r="F2889" t="s">
        <v>31</v>
      </c>
      <c r="G2889" s="2">
        <v>74.67</v>
      </c>
      <c r="H2889" s="4">
        <v>9</v>
      </c>
      <c r="I2889" s="2">
        <v>33.601500000000001</v>
      </c>
      <c r="J2889" s="2">
        <v>705.63149999999996</v>
      </c>
      <c r="K2889" s="12">
        <v>43487</v>
      </c>
      <c r="L2889" s="5">
        <v>0.4548611111111111</v>
      </c>
      <c r="M2889" t="s">
        <v>22</v>
      </c>
      <c r="N2889" s="2">
        <v>672.03</v>
      </c>
      <c r="O2889" s="2">
        <v>33.601500000000001</v>
      </c>
      <c r="P2889" s="3">
        <v>9.4</v>
      </c>
      <c r="Q2889" s="4">
        <f>MONTH(Tabla1[[#This Row],[Fecha]])</f>
        <v>1</v>
      </c>
    </row>
    <row r="2890" spans="1:17" x14ac:dyDescent="0.25">
      <c r="A2890" t="s">
        <v>2257</v>
      </c>
      <c r="B2890" t="s">
        <v>24</v>
      </c>
      <c r="C2890" t="s">
        <v>25</v>
      </c>
      <c r="D2890" t="s">
        <v>19</v>
      </c>
      <c r="E2890" t="s">
        <v>20</v>
      </c>
      <c r="F2890" t="s">
        <v>45</v>
      </c>
      <c r="G2890" s="2">
        <v>12.54</v>
      </c>
      <c r="H2890" s="4">
        <v>1</v>
      </c>
      <c r="I2890" s="2">
        <v>0.627</v>
      </c>
      <c r="J2890" s="2">
        <v>13.167</v>
      </c>
      <c r="K2890" s="12">
        <v>43517</v>
      </c>
      <c r="L2890" s="5">
        <v>0.52638888888888891</v>
      </c>
      <c r="M2890" t="s">
        <v>28</v>
      </c>
      <c r="N2890" s="2">
        <v>12.54</v>
      </c>
      <c r="O2890" s="2">
        <v>0.627</v>
      </c>
      <c r="P2890" s="3">
        <v>8.1999999999999993</v>
      </c>
      <c r="Q2890" s="4">
        <f>MONTH(Tabla1[[#This Row],[Fecha]])</f>
        <v>2</v>
      </c>
    </row>
    <row r="2891" spans="1:17" x14ac:dyDescent="0.25">
      <c r="A2891" t="s">
        <v>2563</v>
      </c>
      <c r="B2891" t="s">
        <v>17</v>
      </c>
      <c r="C2891" t="s">
        <v>18</v>
      </c>
      <c r="D2891" t="s">
        <v>26</v>
      </c>
      <c r="E2891" t="s">
        <v>20</v>
      </c>
      <c r="F2891" t="s">
        <v>45</v>
      </c>
      <c r="G2891" s="2">
        <v>81.91</v>
      </c>
      <c r="H2891" s="4">
        <v>2</v>
      </c>
      <c r="I2891" s="2">
        <v>8.1910000000000007</v>
      </c>
      <c r="J2891" s="2">
        <v>172.011</v>
      </c>
      <c r="K2891" s="12">
        <v>43529</v>
      </c>
      <c r="L2891" s="5">
        <v>0.73819444444444438</v>
      </c>
      <c r="M2891" t="s">
        <v>28</v>
      </c>
      <c r="N2891" s="2">
        <v>163.82</v>
      </c>
      <c r="O2891" s="2">
        <v>8.1910000000000007</v>
      </c>
      <c r="P2891" s="3">
        <v>7.8</v>
      </c>
      <c r="Q2891" s="4">
        <f>MONTH(Tabla1[[#This Row],[Fecha]])</f>
        <v>3</v>
      </c>
    </row>
    <row r="2892" spans="1:17" x14ac:dyDescent="0.25">
      <c r="A2892" t="s">
        <v>2735</v>
      </c>
      <c r="B2892" t="s">
        <v>41</v>
      </c>
      <c r="C2892" t="s">
        <v>42</v>
      </c>
      <c r="D2892" t="s">
        <v>19</v>
      </c>
      <c r="E2892" t="s">
        <v>20</v>
      </c>
      <c r="F2892" t="s">
        <v>45</v>
      </c>
      <c r="G2892" s="2">
        <v>17.87</v>
      </c>
      <c r="H2892" s="4">
        <v>4</v>
      </c>
      <c r="I2892" s="2">
        <v>3.5740000000000003</v>
      </c>
      <c r="J2892" s="2">
        <v>75.054000000000002</v>
      </c>
      <c r="K2892" s="12">
        <v>43546</v>
      </c>
      <c r="L2892" s="5">
        <v>0.61249999999999993</v>
      </c>
      <c r="M2892" t="s">
        <v>22</v>
      </c>
      <c r="N2892" s="2">
        <v>71.48</v>
      </c>
      <c r="O2892" s="2">
        <v>3.5739999999999998</v>
      </c>
      <c r="P2892" s="3">
        <v>6.5</v>
      </c>
      <c r="Q2892" s="4">
        <f>MONTH(Tabla1[[#This Row],[Fecha]])</f>
        <v>3</v>
      </c>
    </row>
    <row r="2893" spans="1:17" x14ac:dyDescent="0.25">
      <c r="A2893" t="s">
        <v>2736</v>
      </c>
      <c r="B2893" t="s">
        <v>24</v>
      </c>
      <c r="C2893" t="s">
        <v>25</v>
      </c>
      <c r="D2893" t="s">
        <v>26</v>
      </c>
      <c r="E2893" t="s">
        <v>20</v>
      </c>
      <c r="F2893" t="s">
        <v>35</v>
      </c>
      <c r="G2893" s="2">
        <v>83.14</v>
      </c>
      <c r="H2893" s="4">
        <v>7</v>
      </c>
      <c r="I2893" s="2">
        <v>29.099000000000004</v>
      </c>
      <c r="J2893" s="2">
        <v>611.07899999999995</v>
      </c>
      <c r="K2893" s="12">
        <v>43475</v>
      </c>
      <c r="L2893" s="5">
        <v>0.4381944444444445</v>
      </c>
      <c r="M2893" t="s">
        <v>32</v>
      </c>
      <c r="N2893" s="2">
        <v>581.98</v>
      </c>
      <c r="O2893" s="2">
        <v>29.099</v>
      </c>
      <c r="P2893" s="3">
        <v>6.6</v>
      </c>
      <c r="Q2893" s="4">
        <f>MONTH(Tabla1[[#This Row],[Fecha]])</f>
        <v>1</v>
      </c>
    </row>
    <row r="2894" spans="1:17" x14ac:dyDescent="0.25">
      <c r="A2894" t="s">
        <v>2737</v>
      </c>
      <c r="B2894" t="s">
        <v>41</v>
      </c>
      <c r="C2894" t="s">
        <v>42</v>
      </c>
      <c r="D2894" t="s">
        <v>26</v>
      </c>
      <c r="E2894" t="s">
        <v>20</v>
      </c>
      <c r="F2894" t="s">
        <v>43</v>
      </c>
      <c r="G2894" s="2">
        <v>71.2</v>
      </c>
      <c r="H2894" s="4">
        <v>1</v>
      </c>
      <c r="I2894" s="2">
        <v>3.5600000000000005</v>
      </c>
      <c r="J2894" s="2">
        <v>74.760000000000005</v>
      </c>
      <c r="K2894" s="12">
        <v>43470</v>
      </c>
      <c r="L2894" s="5">
        <v>0.86111111111111116</v>
      </c>
      <c r="M2894" t="s">
        <v>32</v>
      </c>
      <c r="N2894" s="2">
        <v>71.2</v>
      </c>
      <c r="O2894" s="2">
        <v>3.56</v>
      </c>
      <c r="P2894" s="3">
        <v>9.1999999999999993</v>
      </c>
      <c r="Q2894" s="4">
        <f>MONTH(Tabla1[[#This Row],[Fecha]])</f>
        <v>1</v>
      </c>
    </row>
    <row r="2895" spans="1:17" x14ac:dyDescent="0.25">
      <c r="A2895" t="s">
        <v>2738</v>
      </c>
      <c r="B2895" t="s">
        <v>41</v>
      </c>
      <c r="C2895" t="s">
        <v>42</v>
      </c>
      <c r="D2895" t="s">
        <v>26</v>
      </c>
      <c r="E2895" t="s">
        <v>30</v>
      </c>
      <c r="F2895" t="s">
        <v>45</v>
      </c>
      <c r="G2895" s="2">
        <v>99.25</v>
      </c>
      <c r="H2895" s="4">
        <v>2</v>
      </c>
      <c r="I2895" s="2">
        <v>9.9250000000000007</v>
      </c>
      <c r="J2895" s="2">
        <v>208.42500000000001</v>
      </c>
      <c r="K2895" s="12">
        <v>43544</v>
      </c>
      <c r="L2895" s="5">
        <v>0.54305555555555551</v>
      </c>
      <c r="M2895" t="s">
        <v>28</v>
      </c>
      <c r="N2895" s="2">
        <v>198.5</v>
      </c>
      <c r="O2895" s="2">
        <v>9.9250000000000007</v>
      </c>
      <c r="P2895" s="3">
        <v>9</v>
      </c>
      <c r="Q2895" s="4">
        <f>MONTH(Tabla1[[#This Row],[Fecha]])</f>
        <v>3</v>
      </c>
    </row>
    <row r="2896" spans="1:17" x14ac:dyDescent="0.25">
      <c r="A2896" t="s">
        <v>2739</v>
      </c>
      <c r="B2896" t="s">
        <v>41</v>
      </c>
      <c r="C2896" t="s">
        <v>42</v>
      </c>
      <c r="D2896" t="s">
        <v>19</v>
      </c>
      <c r="E2896" t="s">
        <v>20</v>
      </c>
      <c r="F2896" t="s">
        <v>45</v>
      </c>
      <c r="G2896" s="2">
        <v>17.48</v>
      </c>
      <c r="H2896" s="4">
        <v>6</v>
      </c>
      <c r="I2896" s="2">
        <v>5.2439999999999998</v>
      </c>
      <c r="J2896" s="2">
        <v>110.124</v>
      </c>
      <c r="K2896" s="12">
        <v>43483</v>
      </c>
      <c r="L2896" s="5">
        <v>0.62777777777777777</v>
      </c>
      <c r="M2896" t="s">
        <v>32</v>
      </c>
      <c r="N2896" s="2">
        <v>104.88</v>
      </c>
      <c r="O2896" s="2">
        <v>5.2439999999999998</v>
      </c>
      <c r="P2896" s="3">
        <v>6.1</v>
      </c>
      <c r="Q2896" s="4">
        <f>MONTH(Tabla1[[#This Row],[Fecha]])</f>
        <v>1</v>
      </c>
    </row>
    <row r="2897" spans="1:17" x14ac:dyDescent="0.25">
      <c r="A2897" t="s">
        <v>2740</v>
      </c>
      <c r="B2897" t="s">
        <v>24</v>
      </c>
      <c r="C2897" t="s">
        <v>25</v>
      </c>
      <c r="D2897" t="s">
        <v>19</v>
      </c>
      <c r="E2897" t="s">
        <v>30</v>
      </c>
      <c r="F2897" t="s">
        <v>21</v>
      </c>
      <c r="G2897" s="2">
        <v>43.7</v>
      </c>
      <c r="H2897" s="4">
        <v>2</v>
      </c>
      <c r="I2897" s="2">
        <v>4.37</v>
      </c>
      <c r="J2897" s="2">
        <v>91.77</v>
      </c>
      <c r="K2897" s="12">
        <v>43550</v>
      </c>
      <c r="L2897" s="5">
        <v>0.75208333333333333</v>
      </c>
      <c r="M2897" t="s">
        <v>28</v>
      </c>
      <c r="N2897" s="2">
        <v>87.4</v>
      </c>
      <c r="O2897" s="2">
        <v>4.37</v>
      </c>
      <c r="P2897" s="3">
        <v>4.9000000000000004</v>
      </c>
      <c r="Q2897" s="4">
        <f>MONTH(Tabla1[[#This Row],[Fecha]])</f>
        <v>3</v>
      </c>
    </row>
    <row r="2898" spans="1:17" x14ac:dyDescent="0.25">
      <c r="A2898" t="s">
        <v>2741</v>
      </c>
      <c r="B2898" t="s">
        <v>41</v>
      </c>
      <c r="C2898" t="s">
        <v>42</v>
      </c>
      <c r="D2898" t="s">
        <v>19</v>
      </c>
      <c r="E2898" t="s">
        <v>30</v>
      </c>
      <c r="F2898" t="s">
        <v>21</v>
      </c>
      <c r="G2898" s="2">
        <v>39.909999999999997</v>
      </c>
      <c r="H2898" s="4">
        <v>3</v>
      </c>
      <c r="I2898" s="2">
        <v>5.9864999999999995</v>
      </c>
      <c r="J2898" s="2">
        <v>125.7165</v>
      </c>
      <c r="K2898" s="12">
        <v>43517</v>
      </c>
      <c r="L2898" s="5">
        <v>0.52777777777777779</v>
      </c>
      <c r="M2898" t="s">
        <v>22</v>
      </c>
      <c r="N2898" s="2">
        <v>119.73</v>
      </c>
      <c r="O2898" s="2">
        <v>5.9865000000000004</v>
      </c>
      <c r="P2898" s="3">
        <v>9.3000000000000007</v>
      </c>
      <c r="Q2898" s="4">
        <f>MONTH(Tabla1[[#This Row],[Fecha]])</f>
        <v>2</v>
      </c>
    </row>
    <row r="2899" spans="1:17" x14ac:dyDescent="0.25">
      <c r="A2899" t="s">
        <v>2742</v>
      </c>
      <c r="B2899" t="s">
        <v>17</v>
      </c>
      <c r="C2899" t="s">
        <v>18</v>
      </c>
      <c r="D2899" t="s">
        <v>26</v>
      </c>
      <c r="E2899" t="s">
        <v>20</v>
      </c>
      <c r="F2899" t="s">
        <v>27</v>
      </c>
      <c r="G2899" s="2">
        <v>50.23</v>
      </c>
      <c r="H2899" s="4">
        <v>4</v>
      </c>
      <c r="I2899" s="2">
        <v>10.045999999999999</v>
      </c>
      <c r="J2899" s="2">
        <v>210.96600000000001</v>
      </c>
      <c r="K2899" s="12">
        <v>43473</v>
      </c>
      <c r="L2899" s="5">
        <v>0.71666666666666667</v>
      </c>
      <c r="M2899" t="s">
        <v>28</v>
      </c>
      <c r="N2899" s="2">
        <v>200.92</v>
      </c>
      <c r="O2899" s="2">
        <v>10.045999999999999</v>
      </c>
      <c r="P2899" s="3">
        <v>9</v>
      </c>
      <c r="Q2899" s="4">
        <f>MONTH(Tabla1[[#This Row],[Fecha]])</f>
        <v>1</v>
      </c>
    </row>
    <row r="2900" spans="1:17" x14ac:dyDescent="0.25">
      <c r="A2900" t="s">
        <v>2743</v>
      </c>
      <c r="B2900" t="s">
        <v>41</v>
      </c>
      <c r="C2900" t="s">
        <v>42</v>
      </c>
      <c r="D2900" t="s">
        <v>26</v>
      </c>
      <c r="E2900" t="s">
        <v>20</v>
      </c>
      <c r="F2900" t="s">
        <v>21</v>
      </c>
      <c r="G2900" s="2">
        <v>99.71</v>
      </c>
      <c r="H2900" s="4">
        <v>6</v>
      </c>
      <c r="I2900" s="2">
        <v>29.913</v>
      </c>
      <c r="J2900" s="2">
        <v>628.173</v>
      </c>
      <c r="K2900" s="12">
        <v>43522</v>
      </c>
      <c r="L2900" s="5">
        <v>0.70277777777777783</v>
      </c>
      <c r="M2900" t="s">
        <v>22</v>
      </c>
      <c r="N2900" s="2">
        <v>598.26</v>
      </c>
      <c r="O2900" s="2">
        <v>29.913</v>
      </c>
      <c r="P2900" s="3">
        <v>7.9</v>
      </c>
      <c r="Q2900" s="4">
        <f>MONTH(Tabla1[[#This Row],[Fecha]])</f>
        <v>2</v>
      </c>
    </row>
    <row r="2901" spans="1:17" x14ac:dyDescent="0.25">
      <c r="A2901" t="s">
        <v>2744</v>
      </c>
      <c r="B2901" t="s">
        <v>17</v>
      </c>
      <c r="C2901" t="s">
        <v>18</v>
      </c>
      <c r="D2901" t="s">
        <v>19</v>
      </c>
      <c r="E2901" t="s">
        <v>30</v>
      </c>
      <c r="F2901" t="s">
        <v>21</v>
      </c>
      <c r="G2901" s="2">
        <v>51.94</v>
      </c>
      <c r="H2901" s="4">
        <v>10</v>
      </c>
      <c r="I2901" s="2">
        <v>25.97</v>
      </c>
      <c r="J2901" s="2">
        <v>545.37</v>
      </c>
      <c r="K2901" s="12">
        <v>43533</v>
      </c>
      <c r="L2901" s="5">
        <v>0.76666666666666661</v>
      </c>
      <c r="M2901" t="s">
        <v>22</v>
      </c>
      <c r="N2901" s="2">
        <v>519.4</v>
      </c>
      <c r="O2901" s="2">
        <v>25.97</v>
      </c>
      <c r="P2901" s="3">
        <v>6.5</v>
      </c>
      <c r="Q2901" s="4">
        <f>MONTH(Tabla1[[#This Row],[Fecha]])</f>
        <v>3</v>
      </c>
    </row>
    <row r="2902" spans="1:17" x14ac:dyDescent="0.25">
      <c r="A2902" t="s">
        <v>2745</v>
      </c>
      <c r="B2902" t="s">
        <v>17</v>
      </c>
      <c r="C2902" t="s">
        <v>18</v>
      </c>
      <c r="D2902" t="s">
        <v>26</v>
      </c>
      <c r="E2902" t="s">
        <v>30</v>
      </c>
      <c r="F2902" t="s">
        <v>31</v>
      </c>
      <c r="G2902" s="2">
        <v>18.28</v>
      </c>
      <c r="H2902" s="4">
        <v>1</v>
      </c>
      <c r="I2902" s="2">
        <v>0.91400000000000015</v>
      </c>
      <c r="J2902" s="2">
        <v>19.193999999999999</v>
      </c>
      <c r="K2902" s="12">
        <v>43546</v>
      </c>
      <c r="L2902" s="5">
        <v>0.62847222222222221</v>
      </c>
      <c r="M2902" t="s">
        <v>32</v>
      </c>
      <c r="N2902" s="2">
        <v>18.28</v>
      </c>
      <c r="O2902" s="2">
        <v>0.91400000000000003</v>
      </c>
      <c r="P2902" s="3">
        <v>8.3000000000000007</v>
      </c>
      <c r="Q2902" s="4">
        <f>MONTH(Tabla1[[#This Row],[Fecha]])</f>
        <v>3</v>
      </c>
    </row>
    <row r="2903" spans="1:17" x14ac:dyDescent="0.25">
      <c r="A2903" t="s">
        <v>2746</v>
      </c>
      <c r="B2903" t="s">
        <v>17</v>
      </c>
      <c r="C2903" t="s">
        <v>18</v>
      </c>
      <c r="D2903" t="s">
        <v>26</v>
      </c>
      <c r="E2903" t="s">
        <v>30</v>
      </c>
      <c r="F2903" t="s">
        <v>21</v>
      </c>
      <c r="G2903" s="2">
        <v>25</v>
      </c>
      <c r="H2903" s="4">
        <v>1</v>
      </c>
      <c r="I2903" s="2">
        <v>1.25</v>
      </c>
      <c r="J2903" s="2">
        <v>26.25</v>
      </c>
      <c r="K2903" s="12">
        <v>43527</v>
      </c>
      <c r="L2903" s="5">
        <v>0.63124999999999998</v>
      </c>
      <c r="M2903" t="s">
        <v>22</v>
      </c>
      <c r="N2903" s="2">
        <v>25</v>
      </c>
      <c r="O2903" s="2">
        <v>1.25</v>
      </c>
      <c r="P2903" s="3">
        <v>5.5</v>
      </c>
      <c r="Q2903" s="4">
        <f>MONTH(Tabla1[[#This Row],[Fecha]])</f>
        <v>3</v>
      </c>
    </row>
    <row r="2904" spans="1:17" x14ac:dyDescent="0.25">
      <c r="A2904" t="s">
        <v>1636</v>
      </c>
      <c r="B2904" t="s">
        <v>17</v>
      </c>
      <c r="C2904" t="s">
        <v>18</v>
      </c>
      <c r="D2904" t="s">
        <v>26</v>
      </c>
      <c r="E2904" t="s">
        <v>30</v>
      </c>
      <c r="F2904" t="s">
        <v>35</v>
      </c>
      <c r="G2904" s="2">
        <v>37.14</v>
      </c>
      <c r="H2904" s="4">
        <v>5</v>
      </c>
      <c r="I2904" s="2">
        <v>9.2850000000000001</v>
      </c>
      <c r="J2904" s="2">
        <v>194.98500000000001</v>
      </c>
      <c r="K2904" s="12">
        <v>43473</v>
      </c>
      <c r="L2904" s="5">
        <v>0.54513888888888895</v>
      </c>
      <c r="M2904" t="s">
        <v>22</v>
      </c>
      <c r="N2904" s="2">
        <v>185.7</v>
      </c>
      <c r="O2904" s="2">
        <v>9.2850000000000001</v>
      </c>
      <c r="P2904" s="3">
        <v>5</v>
      </c>
      <c r="Q2904" s="4">
        <f>MONTH(Tabla1[[#This Row],[Fecha]])</f>
        <v>1</v>
      </c>
    </row>
    <row r="2905" spans="1:17" x14ac:dyDescent="0.25">
      <c r="A2905" t="s">
        <v>2747</v>
      </c>
      <c r="B2905" t="s">
        <v>24</v>
      </c>
      <c r="C2905" t="s">
        <v>25</v>
      </c>
      <c r="D2905" t="s">
        <v>26</v>
      </c>
      <c r="E2905" t="s">
        <v>20</v>
      </c>
      <c r="F2905" t="s">
        <v>27</v>
      </c>
      <c r="G2905" s="2">
        <v>75.91</v>
      </c>
      <c r="H2905" s="4">
        <v>6</v>
      </c>
      <c r="I2905" s="2">
        <v>22.773</v>
      </c>
      <c r="J2905" s="2">
        <v>478.233</v>
      </c>
      <c r="K2905" s="12">
        <v>43533</v>
      </c>
      <c r="L2905" s="5">
        <v>0.76458333333333339</v>
      </c>
      <c r="M2905" t="s">
        <v>28</v>
      </c>
      <c r="N2905" s="2">
        <v>455.46</v>
      </c>
      <c r="O2905" s="2">
        <v>22.773</v>
      </c>
      <c r="P2905" s="3">
        <v>8.6999999999999993</v>
      </c>
      <c r="Q2905" s="4">
        <f>MONTH(Tabla1[[#This Row],[Fecha]])</f>
        <v>3</v>
      </c>
    </row>
    <row r="2906" spans="1:17" x14ac:dyDescent="0.25">
      <c r="A2906" t="s">
        <v>2748</v>
      </c>
      <c r="B2906" t="s">
        <v>24</v>
      </c>
      <c r="C2906" t="s">
        <v>25</v>
      </c>
      <c r="D2906" t="s">
        <v>19</v>
      </c>
      <c r="E2906" t="s">
        <v>30</v>
      </c>
      <c r="F2906" t="s">
        <v>45</v>
      </c>
      <c r="G2906" s="2">
        <v>52.35</v>
      </c>
      <c r="H2906" s="4">
        <v>1</v>
      </c>
      <c r="I2906" s="2">
        <v>2.6175000000000002</v>
      </c>
      <c r="J2906" s="2">
        <v>54.967500000000001</v>
      </c>
      <c r="K2906" s="12">
        <v>43508</v>
      </c>
      <c r="L2906" s="5">
        <v>0.74236111111111114</v>
      </c>
      <c r="M2906" t="s">
        <v>28</v>
      </c>
      <c r="N2906" s="2">
        <v>52.35</v>
      </c>
      <c r="O2906" s="2">
        <v>2.6175000000000002</v>
      </c>
      <c r="P2906" s="3">
        <v>4</v>
      </c>
      <c r="Q2906" s="4">
        <f>MONTH(Tabla1[[#This Row],[Fecha]])</f>
        <v>2</v>
      </c>
    </row>
    <row r="2907" spans="1:17" x14ac:dyDescent="0.25">
      <c r="A2907" t="s">
        <v>2749</v>
      </c>
      <c r="B2907" t="s">
        <v>17</v>
      </c>
      <c r="C2907" t="s">
        <v>18</v>
      </c>
      <c r="D2907" t="s">
        <v>19</v>
      </c>
      <c r="E2907" t="s">
        <v>20</v>
      </c>
      <c r="F2907" t="s">
        <v>27</v>
      </c>
      <c r="G2907" s="2">
        <v>62.48</v>
      </c>
      <c r="H2907" s="4">
        <v>1</v>
      </c>
      <c r="I2907" s="2">
        <v>3.1240000000000001</v>
      </c>
      <c r="J2907" s="2">
        <v>65.603999999999999</v>
      </c>
      <c r="K2907" s="12">
        <v>43514</v>
      </c>
      <c r="L2907" s="5">
        <v>0.8534722222222223</v>
      </c>
      <c r="M2907" t="s">
        <v>28</v>
      </c>
      <c r="N2907" s="2">
        <v>62.48</v>
      </c>
      <c r="O2907" s="2">
        <v>3.1240000000000001</v>
      </c>
      <c r="P2907" s="3">
        <v>4.7</v>
      </c>
      <c r="Q2907" s="4">
        <f>MONTH(Tabla1[[#This Row],[Fecha]])</f>
        <v>2</v>
      </c>
    </row>
    <row r="2908" spans="1:17" x14ac:dyDescent="0.25">
      <c r="A2908" t="s">
        <v>2750</v>
      </c>
      <c r="B2908" t="s">
        <v>24</v>
      </c>
      <c r="C2908" t="s">
        <v>25</v>
      </c>
      <c r="D2908" t="s">
        <v>19</v>
      </c>
      <c r="E2908" t="s">
        <v>30</v>
      </c>
      <c r="F2908" t="s">
        <v>35</v>
      </c>
      <c r="G2908" s="2">
        <v>57.12</v>
      </c>
      <c r="H2908" s="4">
        <v>7</v>
      </c>
      <c r="I2908" s="2">
        <v>19.992000000000001</v>
      </c>
      <c r="J2908" s="2">
        <v>419.83199999999999</v>
      </c>
      <c r="K2908" s="12">
        <v>43477</v>
      </c>
      <c r="L2908" s="5">
        <v>0.50138888888888888</v>
      </c>
      <c r="M2908" t="s">
        <v>32</v>
      </c>
      <c r="N2908" s="2">
        <v>399.84</v>
      </c>
      <c r="O2908" s="2">
        <v>19.992000000000001</v>
      </c>
      <c r="P2908" s="3">
        <v>6.5</v>
      </c>
      <c r="Q2908" s="4">
        <f>MONTH(Tabla1[[#This Row],[Fecha]])</f>
        <v>1</v>
      </c>
    </row>
    <row r="2909" spans="1:17" x14ac:dyDescent="0.25">
      <c r="A2909" t="s">
        <v>1250</v>
      </c>
      <c r="B2909" t="s">
        <v>17</v>
      </c>
      <c r="C2909" t="s">
        <v>18</v>
      </c>
      <c r="D2909" t="s">
        <v>26</v>
      </c>
      <c r="E2909" t="s">
        <v>30</v>
      </c>
      <c r="F2909" t="s">
        <v>45</v>
      </c>
      <c r="G2909" s="2">
        <v>98.98</v>
      </c>
      <c r="H2909" s="4">
        <v>10</v>
      </c>
      <c r="I2909" s="2">
        <v>49.490000000000009</v>
      </c>
      <c r="J2909" s="2">
        <v>1039.29</v>
      </c>
      <c r="K2909" s="12">
        <v>43504</v>
      </c>
      <c r="L2909" s="5">
        <v>0.68055555555555547</v>
      </c>
      <c r="M2909" t="s">
        <v>32</v>
      </c>
      <c r="N2909" s="2">
        <v>989.8</v>
      </c>
      <c r="O2909" s="2">
        <v>49.49</v>
      </c>
      <c r="P2909" s="3">
        <v>8.6999999999999993</v>
      </c>
      <c r="Q2909" s="4">
        <f>MONTH(Tabla1[[#This Row],[Fecha]])</f>
        <v>2</v>
      </c>
    </row>
    <row r="2910" spans="1:17" x14ac:dyDescent="0.25">
      <c r="A2910" t="s">
        <v>2751</v>
      </c>
      <c r="B2910" t="s">
        <v>41</v>
      </c>
      <c r="C2910" t="s">
        <v>42</v>
      </c>
      <c r="D2910" t="s">
        <v>19</v>
      </c>
      <c r="E2910" t="s">
        <v>30</v>
      </c>
      <c r="F2910" t="s">
        <v>27</v>
      </c>
      <c r="G2910" s="2">
        <v>39.75</v>
      </c>
      <c r="H2910" s="4">
        <v>1</v>
      </c>
      <c r="I2910" s="2">
        <v>1.9875</v>
      </c>
      <c r="J2910" s="2">
        <v>41.737499999999997</v>
      </c>
      <c r="K2910" s="12">
        <v>43521</v>
      </c>
      <c r="L2910" s="5">
        <v>0.84652777777777777</v>
      </c>
      <c r="M2910" t="s">
        <v>28</v>
      </c>
      <c r="N2910" s="2">
        <v>39.75</v>
      </c>
      <c r="O2910" s="2">
        <v>1.9875</v>
      </c>
      <c r="P2910" s="3">
        <v>6.1</v>
      </c>
      <c r="Q2910" s="4">
        <f>MONTH(Tabla1[[#This Row],[Fecha]])</f>
        <v>2</v>
      </c>
    </row>
    <row r="2911" spans="1:17" x14ac:dyDescent="0.25">
      <c r="A2911" t="s">
        <v>1080</v>
      </c>
      <c r="B2911" t="s">
        <v>24</v>
      </c>
      <c r="C2911" t="s">
        <v>25</v>
      </c>
      <c r="D2911" t="s">
        <v>19</v>
      </c>
      <c r="E2911" t="s">
        <v>20</v>
      </c>
      <c r="F2911" t="s">
        <v>27</v>
      </c>
      <c r="G2911" s="2">
        <v>60.95</v>
      </c>
      <c r="H2911" s="4">
        <v>1</v>
      </c>
      <c r="I2911" s="2">
        <v>3.0475000000000003</v>
      </c>
      <c r="J2911" s="2">
        <v>63.997500000000002</v>
      </c>
      <c r="K2911" s="12">
        <v>43514</v>
      </c>
      <c r="L2911" s="5">
        <v>0.4861111111111111</v>
      </c>
      <c r="M2911" t="s">
        <v>22</v>
      </c>
      <c r="N2911" s="2">
        <v>60.95</v>
      </c>
      <c r="O2911" s="2">
        <v>3.0474999999999999</v>
      </c>
      <c r="P2911" s="3">
        <v>5.9</v>
      </c>
      <c r="Q2911" s="4">
        <f>MONTH(Tabla1[[#This Row],[Fecha]])</f>
        <v>2</v>
      </c>
    </row>
    <row r="2912" spans="1:17" x14ac:dyDescent="0.25">
      <c r="A2912" t="s">
        <v>2752</v>
      </c>
      <c r="B2912" t="s">
        <v>17</v>
      </c>
      <c r="C2912" t="s">
        <v>18</v>
      </c>
      <c r="D2912" t="s">
        <v>26</v>
      </c>
      <c r="E2912" t="s">
        <v>30</v>
      </c>
      <c r="F2912" t="s">
        <v>35</v>
      </c>
      <c r="G2912" s="2">
        <v>86.31</v>
      </c>
      <c r="H2912" s="4">
        <v>7</v>
      </c>
      <c r="I2912" s="2">
        <v>30.208500000000004</v>
      </c>
      <c r="J2912" s="2">
        <v>634.37850000000003</v>
      </c>
      <c r="K2912" s="12">
        <v>43504</v>
      </c>
      <c r="L2912" s="5">
        <v>0.44236111111111115</v>
      </c>
      <c r="M2912" t="s">
        <v>22</v>
      </c>
      <c r="N2912" s="2">
        <v>604.16999999999996</v>
      </c>
      <c r="O2912" s="2">
        <v>30.208500000000001</v>
      </c>
      <c r="P2912" s="3">
        <v>5.3</v>
      </c>
      <c r="Q2912" s="4">
        <f>MONTH(Tabla1[[#This Row],[Fecha]])</f>
        <v>2</v>
      </c>
    </row>
    <row r="2913" spans="1:17" x14ac:dyDescent="0.25">
      <c r="A2913" t="s">
        <v>1199</v>
      </c>
      <c r="B2913" t="s">
        <v>24</v>
      </c>
      <c r="C2913" t="s">
        <v>25</v>
      </c>
      <c r="D2913" t="s">
        <v>19</v>
      </c>
      <c r="E2913" t="s">
        <v>20</v>
      </c>
      <c r="F2913" t="s">
        <v>35</v>
      </c>
      <c r="G2913" s="2">
        <v>87.16</v>
      </c>
      <c r="H2913" s="4">
        <v>2</v>
      </c>
      <c r="I2913" s="2">
        <v>8.7159999999999993</v>
      </c>
      <c r="J2913" s="2">
        <v>183.036</v>
      </c>
      <c r="K2913" s="12">
        <v>43476</v>
      </c>
      <c r="L2913" s="5">
        <v>0.60347222222222219</v>
      </c>
      <c r="M2913" t="s">
        <v>32</v>
      </c>
      <c r="N2913" s="2">
        <v>174.32</v>
      </c>
      <c r="O2913" s="2">
        <v>8.7159999999999993</v>
      </c>
      <c r="P2913" s="3">
        <v>9.6999999999999993</v>
      </c>
      <c r="Q2913" s="4">
        <f>MONTH(Tabla1[[#This Row],[Fecha]])</f>
        <v>1</v>
      </c>
    </row>
    <row r="2914" spans="1:17" x14ac:dyDescent="0.25">
      <c r="A2914" t="s">
        <v>2346</v>
      </c>
      <c r="B2914" t="s">
        <v>41</v>
      </c>
      <c r="C2914" t="s">
        <v>42</v>
      </c>
      <c r="D2914" t="s">
        <v>26</v>
      </c>
      <c r="E2914" t="s">
        <v>20</v>
      </c>
      <c r="F2914" t="s">
        <v>31</v>
      </c>
      <c r="G2914" s="2">
        <v>97.37</v>
      </c>
      <c r="H2914" s="4">
        <v>10</v>
      </c>
      <c r="I2914" s="2">
        <v>48.685000000000002</v>
      </c>
      <c r="J2914" s="2">
        <v>1022.385</v>
      </c>
      <c r="K2914" s="12">
        <v>43480</v>
      </c>
      <c r="L2914" s="5">
        <v>0.57500000000000007</v>
      </c>
      <c r="M2914" t="s">
        <v>32</v>
      </c>
      <c r="N2914" s="2">
        <v>973.7</v>
      </c>
      <c r="O2914" s="2">
        <v>48.685000000000002</v>
      </c>
      <c r="P2914" s="3">
        <v>4.9000000000000004</v>
      </c>
      <c r="Q2914" s="4">
        <f>MONTH(Tabla1[[#This Row],[Fecha]])</f>
        <v>1</v>
      </c>
    </row>
    <row r="2915" spans="1:17" x14ac:dyDescent="0.25">
      <c r="A2915" t="s">
        <v>2753</v>
      </c>
      <c r="B2915" t="s">
        <v>17</v>
      </c>
      <c r="C2915" t="s">
        <v>18</v>
      </c>
      <c r="D2915" t="s">
        <v>19</v>
      </c>
      <c r="E2915" t="s">
        <v>20</v>
      </c>
      <c r="F2915" t="s">
        <v>35</v>
      </c>
      <c r="G2915" s="2">
        <v>97.48</v>
      </c>
      <c r="H2915" s="4">
        <v>9</v>
      </c>
      <c r="I2915" s="2">
        <v>43.866000000000007</v>
      </c>
      <c r="J2915" s="2">
        <v>921.18600000000004</v>
      </c>
      <c r="K2915" s="12">
        <v>43538</v>
      </c>
      <c r="L2915" s="5">
        <v>0.59652777777777777</v>
      </c>
      <c r="M2915" t="s">
        <v>22</v>
      </c>
      <c r="N2915" s="2">
        <v>877.32</v>
      </c>
      <c r="O2915" s="2">
        <v>43.866</v>
      </c>
      <c r="P2915" s="3">
        <v>7.4</v>
      </c>
      <c r="Q2915" s="4">
        <f>MONTH(Tabla1[[#This Row],[Fecha]])</f>
        <v>3</v>
      </c>
    </row>
    <row r="2916" spans="1:17" x14ac:dyDescent="0.25">
      <c r="A2916" t="s">
        <v>2754</v>
      </c>
      <c r="B2916" t="s">
        <v>24</v>
      </c>
      <c r="C2916" t="s">
        <v>25</v>
      </c>
      <c r="D2916" t="s">
        <v>19</v>
      </c>
      <c r="E2916" t="s">
        <v>30</v>
      </c>
      <c r="F2916" t="s">
        <v>35</v>
      </c>
      <c r="G2916" s="2">
        <v>25.25</v>
      </c>
      <c r="H2916" s="4">
        <v>5</v>
      </c>
      <c r="I2916" s="2">
        <v>6.3125</v>
      </c>
      <c r="J2916" s="2">
        <v>132.5625</v>
      </c>
      <c r="K2916" s="12">
        <v>43544</v>
      </c>
      <c r="L2916" s="5">
        <v>0.74444444444444446</v>
      </c>
      <c r="M2916" t="s">
        <v>28</v>
      </c>
      <c r="N2916" s="2">
        <v>126.25</v>
      </c>
      <c r="O2916" s="2">
        <v>6.3125</v>
      </c>
      <c r="P2916" s="3">
        <v>6.1</v>
      </c>
      <c r="Q2916" s="4">
        <f>MONTH(Tabla1[[#This Row],[Fecha]])</f>
        <v>3</v>
      </c>
    </row>
    <row r="2917" spans="1:17" x14ac:dyDescent="0.25">
      <c r="A2917" t="s">
        <v>2755</v>
      </c>
      <c r="B2917" t="s">
        <v>17</v>
      </c>
      <c r="C2917" t="s">
        <v>18</v>
      </c>
      <c r="D2917" t="s">
        <v>19</v>
      </c>
      <c r="E2917" t="s">
        <v>30</v>
      </c>
      <c r="F2917" t="s">
        <v>27</v>
      </c>
      <c r="G2917" s="2">
        <v>11.94</v>
      </c>
      <c r="H2917" s="4">
        <v>3</v>
      </c>
      <c r="I2917" s="2">
        <v>1.7910000000000001</v>
      </c>
      <c r="J2917" s="2">
        <v>37.610999999999997</v>
      </c>
      <c r="K2917" s="12">
        <v>43484</v>
      </c>
      <c r="L2917" s="5">
        <v>0.53263888888888888</v>
      </c>
      <c r="M2917" t="s">
        <v>32</v>
      </c>
      <c r="N2917" s="2">
        <v>35.82</v>
      </c>
      <c r="O2917" s="2">
        <v>1.7909999999999999</v>
      </c>
      <c r="P2917" s="3">
        <v>8.1</v>
      </c>
      <c r="Q2917" s="4">
        <f>MONTH(Tabla1[[#This Row],[Fecha]])</f>
        <v>1</v>
      </c>
    </row>
    <row r="2918" spans="1:17" x14ac:dyDescent="0.25">
      <c r="A2918" t="s">
        <v>1887</v>
      </c>
      <c r="B2918" t="s">
        <v>41</v>
      </c>
      <c r="C2918" t="s">
        <v>42</v>
      </c>
      <c r="D2918" t="s">
        <v>19</v>
      </c>
      <c r="E2918" t="s">
        <v>30</v>
      </c>
      <c r="F2918" t="s">
        <v>21</v>
      </c>
      <c r="G2918" s="2">
        <v>54.86</v>
      </c>
      <c r="H2918" s="4">
        <v>5</v>
      </c>
      <c r="I2918" s="2">
        <v>13.715000000000002</v>
      </c>
      <c r="J2918" s="2">
        <v>288.01499999999999</v>
      </c>
      <c r="K2918" s="12">
        <v>43553</v>
      </c>
      <c r="L2918" s="5">
        <v>0.70000000000000007</v>
      </c>
      <c r="M2918" t="s">
        <v>22</v>
      </c>
      <c r="N2918" s="2">
        <v>274.3</v>
      </c>
      <c r="O2918" s="2">
        <v>13.715</v>
      </c>
      <c r="P2918" s="3">
        <v>9.8000000000000007</v>
      </c>
      <c r="Q2918" s="4">
        <f>MONTH(Tabla1[[#This Row],[Fecha]])</f>
        <v>3</v>
      </c>
    </row>
    <row r="2919" spans="1:17" x14ac:dyDescent="0.25">
      <c r="A2919" t="s">
        <v>2756</v>
      </c>
      <c r="B2919" t="s">
        <v>41</v>
      </c>
      <c r="C2919" t="s">
        <v>42</v>
      </c>
      <c r="D2919" t="s">
        <v>26</v>
      </c>
      <c r="E2919" t="s">
        <v>30</v>
      </c>
      <c r="F2919" t="s">
        <v>45</v>
      </c>
      <c r="G2919" s="2">
        <v>94.87</v>
      </c>
      <c r="H2919" s="4">
        <v>8</v>
      </c>
      <c r="I2919" s="2">
        <v>37.948</v>
      </c>
      <c r="J2919" s="2">
        <v>796.90800000000002</v>
      </c>
      <c r="K2919" s="12">
        <v>43508</v>
      </c>
      <c r="L2919" s="5">
        <v>0.54027777777777775</v>
      </c>
      <c r="M2919" t="s">
        <v>22</v>
      </c>
      <c r="N2919" s="2">
        <v>758.96</v>
      </c>
      <c r="O2919" s="2">
        <v>37.948</v>
      </c>
      <c r="P2919" s="3">
        <v>8.6999999999999993</v>
      </c>
      <c r="Q2919" s="4">
        <f>MONTH(Tabla1[[#This Row],[Fecha]])</f>
        <v>2</v>
      </c>
    </row>
    <row r="2920" spans="1:17" x14ac:dyDescent="0.25">
      <c r="A2920" t="s">
        <v>2757</v>
      </c>
      <c r="B2920" t="s">
        <v>17</v>
      </c>
      <c r="C2920" t="s">
        <v>18</v>
      </c>
      <c r="D2920" t="s">
        <v>19</v>
      </c>
      <c r="E2920" t="s">
        <v>30</v>
      </c>
      <c r="F2920" t="s">
        <v>27</v>
      </c>
      <c r="G2920" s="2">
        <v>74.510000000000005</v>
      </c>
      <c r="H2920" s="4">
        <v>6</v>
      </c>
      <c r="I2920" s="2">
        <v>22.353000000000005</v>
      </c>
      <c r="J2920" s="2">
        <v>469.41300000000001</v>
      </c>
      <c r="K2920" s="12">
        <v>43544</v>
      </c>
      <c r="L2920" s="5">
        <v>0.63055555555555554</v>
      </c>
      <c r="M2920" t="s">
        <v>22</v>
      </c>
      <c r="N2920" s="2">
        <v>447.06</v>
      </c>
      <c r="O2920" s="2">
        <v>22.353000000000002</v>
      </c>
      <c r="P2920" s="3">
        <v>5</v>
      </c>
      <c r="Q2920" s="4">
        <f>MONTH(Tabla1[[#This Row],[Fecha]])</f>
        <v>3</v>
      </c>
    </row>
    <row r="2921" spans="1:17" x14ac:dyDescent="0.25">
      <c r="A2921" t="s">
        <v>2758</v>
      </c>
      <c r="B2921" t="s">
        <v>41</v>
      </c>
      <c r="C2921" t="s">
        <v>42</v>
      </c>
      <c r="D2921" t="s">
        <v>19</v>
      </c>
      <c r="E2921" t="s">
        <v>30</v>
      </c>
      <c r="F2921" t="s">
        <v>45</v>
      </c>
      <c r="G2921" s="2">
        <v>51.36</v>
      </c>
      <c r="H2921" s="4">
        <v>1</v>
      </c>
      <c r="I2921" s="2">
        <v>2.5680000000000001</v>
      </c>
      <c r="J2921" s="2">
        <v>53.927999999999997</v>
      </c>
      <c r="K2921" s="12">
        <v>43481</v>
      </c>
      <c r="L2921" s="5">
        <v>0.6430555555555556</v>
      </c>
      <c r="M2921" t="s">
        <v>22</v>
      </c>
      <c r="N2921" s="2">
        <v>51.36</v>
      </c>
      <c r="O2921" s="2">
        <v>2.5680000000000001</v>
      </c>
      <c r="P2921" s="3">
        <v>5.2</v>
      </c>
      <c r="Q2921" s="4">
        <f>MONTH(Tabla1[[#This Row],[Fecha]])</f>
        <v>1</v>
      </c>
    </row>
    <row r="2922" spans="1:17" x14ac:dyDescent="0.25">
      <c r="A2922" t="s">
        <v>2759</v>
      </c>
      <c r="B2922" t="s">
        <v>24</v>
      </c>
      <c r="C2922" t="s">
        <v>25</v>
      </c>
      <c r="D2922" t="s">
        <v>19</v>
      </c>
      <c r="E2922" t="s">
        <v>30</v>
      </c>
      <c r="F2922" t="s">
        <v>21</v>
      </c>
      <c r="G2922" s="2">
        <v>85.6</v>
      </c>
      <c r="H2922" s="4">
        <v>7</v>
      </c>
      <c r="I2922" s="2">
        <v>29.959999999999997</v>
      </c>
      <c r="J2922" s="2">
        <v>629.16</v>
      </c>
      <c r="K2922" s="12">
        <v>43526</v>
      </c>
      <c r="L2922" s="5">
        <v>0.57638888888888895</v>
      </c>
      <c r="M2922" t="s">
        <v>28</v>
      </c>
      <c r="N2922" s="2">
        <v>599.20000000000005</v>
      </c>
      <c r="O2922" s="2">
        <v>29.96</v>
      </c>
      <c r="P2922" s="3">
        <v>5.3</v>
      </c>
      <c r="Q2922" s="4">
        <f>MONTH(Tabla1[[#This Row],[Fecha]])</f>
        <v>3</v>
      </c>
    </row>
    <row r="2923" spans="1:17" x14ac:dyDescent="0.25">
      <c r="A2923" t="s">
        <v>2760</v>
      </c>
      <c r="B2923" t="s">
        <v>41</v>
      </c>
      <c r="C2923" t="s">
        <v>42</v>
      </c>
      <c r="D2923" t="s">
        <v>26</v>
      </c>
      <c r="E2923" t="s">
        <v>30</v>
      </c>
      <c r="F2923" t="s">
        <v>31</v>
      </c>
      <c r="G2923" s="2">
        <v>37.479999999999997</v>
      </c>
      <c r="H2923" s="4">
        <v>3</v>
      </c>
      <c r="I2923" s="2">
        <v>5.6219999999999999</v>
      </c>
      <c r="J2923" s="2">
        <v>118.062</v>
      </c>
      <c r="K2923" s="12">
        <v>43485</v>
      </c>
      <c r="L2923" s="5">
        <v>0.57291666666666663</v>
      </c>
      <c r="M2923" t="s">
        <v>32</v>
      </c>
      <c r="N2923" s="2">
        <v>112.44</v>
      </c>
      <c r="O2923" s="2">
        <v>5.6219999999999999</v>
      </c>
      <c r="P2923" s="3">
        <v>7.7</v>
      </c>
      <c r="Q2923" s="4">
        <f>MONTH(Tabla1[[#This Row],[Fecha]])</f>
        <v>1</v>
      </c>
    </row>
    <row r="2924" spans="1:17" x14ac:dyDescent="0.25">
      <c r="A2924" t="s">
        <v>2761</v>
      </c>
      <c r="B2924" t="s">
        <v>41</v>
      </c>
      <c r="C2924" t="s">
        <v>42</v>
      </c>
      <c r="D2924" t="s">
        <v>26</v>
      </c>
      <c r="E2924" t="s">
        <v>20</v>
      </c>
      <c r="F2924" t="s">
        <v>21</v>
      </c>
      <c r="G2924" s="2">
        <v>17.97</v>
      </c>
      <c r="H2924" s="4">
        <v>4</v>
      </c>
      <c r="I2924" s="2">
        <v>3.5939999999999999</v>
      </c>
      <c r="J2924" s="2">
        <v>75.474000000000004</v>
      </c>
      <c r="K2924" s="12">
        <v>43519</v>
      </c>
      <c r="L2924" s="5">
        <v>0.86319444444444438</v>
      </c>
      <c r="M2924" t="s">
        <v>22</v>
      </c>
      <c r="N2924" s="2">
        <v>71.88</v>
      </c>
      <c r="O2924" s="2">
        <v>3.5939999999999999</v>
      </c>
      <c r="P2924" s="3">
        <v>6.4</v>
      </c>
      <c r="Q2924" s="4">
        <f>MONTH(Tabla1[[#This Row],[Fecha]])</f>
        <v>2</v>
      </c>
    </row>
    <row r="2925" spans="1:17" x14ac:dyDescent="0.25">
      <c r="A2925" t="s">
        <v>2762</v>
      </c>
      <c r="B2925" t="s">
        <v>41</v>
      </c>
      <c r="C2925" t="s">
        <v>42</v>
      </c>
      <c r="D2925" t="s">
        <v>19</v>
      </c>
      <c r="E2925" t="s">
        <v>30</v>
      </c>
      <c r="F2925" t="s">
        <v>45</v>
      </c>
      <c r="G2925" s="2">
        <v>91.35</v>
      </c>
      <c r="H2925" s="4">
        <v>1</v>
      </c>
      <c r="I2925" s="2">
        <v>4.5674999999999999</v>
      </c>
      <c r="J2925" s="2">
        <v>95.917500000000004</v>
      </c>
      <c r="K2925" s="12">
        <v>43512</v>
      </c>
      <c r="L2925" s="5">
        <v>0.65416666666666667</v>
      </c>
      <c r="M2925" t="s">
        <v>28</v>
      </c>
      <c r="N2925" s="2">
        <v>91.35</v>
      </c>
      <c r="O2925" s="2">
        <v>4.5674999999999999</v>
      </c>
      <c r="P2925" s="3">
        <v>6.8</v>
      </c>
      <c r="Q2925" s="4">
        <f>MONTH(Tabla1[[#This Row],[Fecha]])</f>
        <v>2</v>
      </c>
    </row>
    <row r="2926" spans="1:17" x14ac:dyDescent="0.25">
      <c r="A2926" t="s">
        <v>1142</v>
      </c>
      <c r="B2926" t="s">
        <v>41</v>
      </c>
      <c r="C2926" t="s">
        <v>42</v>
      </c>
      <c r="D2926" t="s">
        <v>19</v>
      </c>
      <c r="E2926" t="s">
        <v>20</v>
      </c>
      <c r="F2926" t="s">
        <v>45</v>
      </c>
      <c r="G2926" s="2">
        <v>54.73</v>
      </c>
      <c r="H2926" s="4">
        <v>7</v>
      </c>
      <c r="I2926" s="2">
        <v>19.1555</v>
      </c>
      <c r="J2926" s="2">
        <v>402.26549999999997</v>
      </c>
      <c r="K2926" s="12">
        <v>43538</v>
      </c>
      <c r="L2926" s="5">
        <v>0.79305555555555562</v>
      </c>
      <c r="M2926" t="s">
        <v>32</v>
      </c>
      <c r="N2926" s="2">
        <v>383.11</v>
      </c>
      <c r="O2926" s="2">
        <v>19.1555</v>
      </c>
      <c r="P2926" s="3">
        <v>8.5</v>
      </c>
      <c r="Q2926" s="4">
        <f>MONTH(Tabla1[[#This Row],[Fecha]])</f>
        <v>3</v>
      </c>
    </row>
    <row r="2927" spans="1:17" x14ac:dyDescent="0.25">
      <c r="A2927" t="s">
        <v>2763</v>
      </c>
      <c r="B2927" t="s">
        <v>17</v>
      </c>
      <c r="C2927" t="s">
        <v>18</v>
      </c>
      <c r="D2927" t="s">
        <v>26</v>
      </c>
      <c r="E2927" t="s">
        <v>20</v>
      </c>
      <c r="F2927" t="s">
        <v>27</v>
      </c>
      <c r="G2927" s="2">
        <v>15.69</v>
      </c>
      <c r="H2927" s="4">
        <v>3</v>
      </c>
      <c r="I2927" s="2">
        <v>2.3534999999999999</v>
      </c>
      <c r="J2927" s="2">
        <v>49.423499999999997</v>
      </c>
      <c r="K2927" s="12">
        <v>43538</v>
      </c>
      <c r="L2927" s="5">
        <v>0.59236111111111112</v>
      </c>
      <c r="M2927" t="s">
        <v>32</v>
      </c>
      <c r="N2927" s="2">
        <v>47.07</v>
      </c>
      <c r="O2927" s="2">
        <v>2.3534999999999999</v>
      </c>
      <c r="P2927" s="3">
        <v>5.8</v>
      </c>
      <c r="Q2927" s="4">
        <f>MONTH(Tabla1[[#This Row],[Fecha]])</f>
        <v>3</v>
      </c>
    </row>
    <row r="2928" spans="1:17" x14ac:dyDescent="0.25">
      <c r="A2928" t="s">
        <v>2764</v>
      </c>
      <c r="B2928" t="s">
        <v>41</v>
      </c>
      <c r="C2928" t="s">
        <v>42</v>
      </c>
      <c r="D2928" t="s">
        <v>26</v>
      </c>
      <c r="E2928" t="s">
        <v>20</v>
      </c>
      <c r="F2928" t="s">
        <v>35</v>
      </c>
      <c r="G2928" s="2">
        <v>34.840000000000003</v>
      </c>
      <c r="H2928" s="4">
        <v>4</v>
      </c>
      <c r="I2928" s="2">
        <v>6.9680000000000009</v>
      </c>
      <c r="J2928" s="2">
        <v>146.328</v>
      </c>
      <c r="K2928" s="12">
        <v>43506</v>
      </c>
      <c r="L2928" s="5">
        <v>0.77500000000000002</v>
      </c>
      <c r="M2928" t="s">
        <v>28</v>
      </c>
      <c r="N2928" s="2">
        <v>139.36000000000001</v>
      </c>
      <c r="O2928" s="2">
        <v>6.968</v>
      </c>
      <c r="P2928" s="3">
        <v>7.4</v>
      </c>
      <c r="Q2928" s="4">
        <f>MONTH(Tabla1[[#This Row],[Fecha]])</f>
        <v>2</v>
      </c>
    </row>
    <row r="2929" spans="1:17" x14ac:dyDescent="0.25">
      <c r="A2929" t="s">
        <v>2765</v>
      </c>
      <c r="B2929" t="s">
        <v>24</v>
      </c>
      <c r="C2929" t="s">
        <v>25</v>
      </c>
      <c r="D2929" t="s">
        <v>19</v>
      </c>
      <c r="E2929" t="s">
        <v>30</v>
      </c>
      <c r="F2929" t="s">
        <v>35</v>
      </c>
      <c r="G2929" s="2">
        <v>17.14</v>
      </c>
      <c r="H2929" s="4">
        <v>7</v>
      </c>
      <c r="I2929" s="2">
        <v>5.9990000000000006</v>
      </c>
      <c r="J2929" s="2">
        <v>125.979</v>
      </c>
      <c r="K2929" s="12">
        <v>43481</v>
      </c>
      <c r="L2929" s="5">
        <v>0.50486111111111109</v>
      </c>
      <c r="M2929" t="s">
        <v>32</v>
      </c>
      <c r="N2929" s="2">
        <v>119.98</v>
      </c>
      <c r="O2929" s="2">
        <v>5.9989999999999997</v>
      </c>
      <c r="P2929" s="3">
        <v>7.9</v>
      </c>
      <c r="Q2929" s="4">
        <f>MONTH(Tabla1[[#This Row],[Fecha]])</f>
        <v>1</v>
      </c>
    </row>
    <row r="2930" spans="1:17" x14ac:dyDescent="0.25">
      <c r="A2930" t="s">
        <v>2766</v>
      </c>
      <c r="B2930" t="s">
        <v>41</v>
      </c>
      <c r="C2930" t="s">
        <v>42</v>
      </c>
      <c r="D2930" t="s">
        <v>26</v>
      </c>
      <c r="E2930" t="s">
        <v>20</v>
      </c>
      <c r="F2930" t="s">
        <v>45</v>
      </c>
      <c r="G2930" s="2">
        <v>34.700000000000003</v>
      </c>
      <c r="H2930" s="4">
        <v>2</v>
      </c>
      <c r="I2930" s="2">
        <v>3.4700000000000006</v>
      </c>
      <c r="J2930" s="2">
        <v>72.87</v>
      </c>
      <c r="K2930" s="12">
        <v>43537</v>
      </c>
      <c r="L2930" s="5">
        <v>0.82500000000000007</v>
      </c>
      <c r="M2930" t="s">
        <v>22</v>
      </c>
      <c r="N2930" s="2">
        <v>69.400000000000006</v>
      </c>
      <c r="O2930" s="2">
        <v>3.47</v>
      </c>
      <c r="P2930" s="3">
        <v>8.1999999999999993</v>
      </c>
      <c r="Q2930" s="4">
        <f>MONTH(Tabla1[[#This Row],[Fecha]])</f>
        <v>3</v>
      </c>
    </row>
    <row r="2931" spans="1:17" x14ac:dyDescent="0.25">
      <c r="A2931" t="s">
        <v>2767</v>
      </c>
      <c r="B2931" t="s">
        <v>17</v>
      </c>
      <c r="C2931" t="s">
        <v>18</v>
      </c>
      <c r="D2931" t="s">
        <v>19</v>
      </c>
      <c r="E2931" t="s">
        <v>30</v>
      </c>
      <c r="F2931" t="s">
        <v>45</v>
      </c>
      <c r="G2931" s="2">
        <v>86.68</v>
      </c>
      <c r="H2931" s="4">
        <v>8</v>
      </c>
      <c r="I2931" s="2">
        <v>34.672000000000004</v>
      </c>
      <c r="J2931" s="2">
        <v>728.11199999999997</v>
      </c>
      <c r="K2931" s="12">
        <v>43489</v>
      </c>
      <c r="L2931" s="5">
        <v>0.75277777777777777</v>
      </c>
      <c r="M2931" t="s">
        <v>32</v>
      </c>
      <c r="N2931" s="2">
        <v>693.44</v>
      </c>
      <c r="O2931" s="2">
        <v>34.671999999999997</v>
      </c>
      <c r="P2931" s="3">
        <v>7.2</v>
      </c>
      <c r="Q2931" s="4">
        <f>MONTH(Tabla1[[#This Row],[Fecha]])</f>
        <v>1</v>
      </c>
    </row>
    <row r="2932" spans="1:17" x14ac:dyDescent="0.25">
      <c r="A2932" t="s">
        <v>2768</v>
      </c>
      <c r="B2932" t="s">
        <v>24</v>
      </c>
      <c r="C2932" t="s">
        <v>25</v>
      </c>
      <c r="D2932" t="s">
        <v>26</v>
      </c>
      <c r="E2932" t="s">
        <v>30</v>
      </c>
      <c r="F2932" t="s">
        <v>45</v>
      </c>
      <c r="G2932" s="2">
        <v>56.5</v>
      </c>
      <c r="H2932" s="4">
        <v>1</v>
      </c>
      <c r="I2932" s="2">
        <v>2.8250000000000002</v>
      </c>
      <c r="J2932" s="2">
        <v>59.325000000000003</v>
      </c>
      <c r="K2932" s="12">
        <v>43537</v>
      </c>
      <c r="L2932" s="5">
        <v>0.65625</v>
      </c>
      <c r="M2932" t="s">
        <v>22</v>
      </c>
      <c r="N2932" s="2">
        <v>56.5</v>
      </c>
      <c r="O2932" s="2">
        <v>2.8250000000000002</v>
      </c>
      <c r="P2932" s="3">
        <v>9.6</v>
      </c>
      <c r="Q2932" s="4">
        <f>MONTH(Tabla1[[#This Row],[Fecha]])</f>
        <v>3</v>
      </c>
    </row>
    <row r="2933" spans="1:17" x14ac:dyDescent="0.25">
      <c r="A2933" t="s">
        <v>2769</v>
      </c>
      <c r="B2933" t="s">
        <v>17</v>
      </c>
      <c r="C2933" t="s">
        <v>18</v>
      </c>
      <c r="D2933" t="s">
        <v>26</v>
      </c>
      <c r="E2933" t="s">
        <v>30</v>
      </c>
      <c r="F2933" t="s">
        <v>35</v>
      </c>
      <c r="G2933" s="2">
        <v>86.31</v>
      </c>
      <c r="H2933" s="4">
        <v>7</v>
      </c>
      <c r="I2933" s="2">
        <v>30.208500000000004</v>
      </c>
      <c r="J2933" s="2">
        <v>634.37850000000003</v>
      </c>
      <c r="K2933" s="12">
        <v>43504</v>
      </c>
      <c r="L2933" s="5">
        <v>0.44236111111111115</v>
      </c>
      <c r="M2933" t="s">
        <v>22</v>
      </c>
      <c r="N2933" s="2">
        <v>604.16999999999996</v>
      </c>
      <c r="O2933" s="2">
        <v>30.208500000000001</v>
      </c>
      <c r="P2933" s="3">
        <v>5.3</v>
      </c>
      <c r="Q2933" s="4">
        <f>MONTH(Tabla1[[#This Row],[Fecha]])</f>
        <v>2</v>
      </c>
    </row>
    <row r="2934" spans="1:17" x14ac:dyDescent="0.25">
      <c r="A2934" t="s">
        <v>2770</v>
      </c>
      <c r="B2934" t="s">
        <v>17</v>
      </c>
      <c r="C2934" t="s">
        <v>18</v>
      </c>
      <c r="D2934" t="s">
        <v>19</v>
      </c>
      <c r="E2934" t="s">
        <v>30</v>
      </c>
      <c r="F2934" t="s">
        <v>21</v>
      </c>
      <c r="G2934" s="2">
        <v>20.97</v>
      </c>
      <c r="H2934" s="4">
        <v>5</v>
      </c>
      <c r="I2934" s="2">
        <v>5.2424999999999997</v>
      </c>
      <c r="J2934" s="2">
        <v>110.0925</v>
      </c>
      <c r="K2934" s="12">
        <v>43469</v>
      </c>
      <c r="L2934" s="5">
        <v>0.55625000000000002</v>
      </c>
      <c r="M2934" t="s">
        <v>28</v>
      </c>
      <c r="N2934" s="2">
        <v>104.85</v>
      </c>
      <c r="O2934" s="2">
        <v>5.2424999999999997</v>
      </c>
      <c r="P2934" s="3">
        <v>7.8</v>
      </c>
      <c r="Q2934" s="4">
        <f>MONTH(Tabla1[[#This Row],[Fecha]])</f>
        <v>1</v>
      </c>
    </row>
    <row r="2935" spans="1:17" x14ac:dyDescent="0.25">
      <c r="A2935" t="s">
        <v>2771</v>
      </c>
      <c r="B2935" t="s">
        <v>41</v>
      </c>
      <c r="C2935" t="s">
        <v>42</v>
      </c>
      <c r="D2935" t="s">
        <v>26</v>
      </c>
      <c r="E2935" t="s">
        <v>20</v>
      </c>
      <c r="F2935" t="s">
        <v>21</v>
      </c>
      <c r="G2935" s="2">
        <v>17.75</v>
      </c>
      <c r="H2935" s="4">
        <v>1</v>
      </c>
      <c r="I2935" s="2">
        <v>0.88750000000000007</v>
      </c>
      <c r="J2935" s="2">
        <v>18.637499999999999</v>
      </c>
      <c r="K2935" s="12">
        <v>43479</v>
      </c>
      <c r="L2935" s="5">
        <v>0.44305555555555554</v>
      </c>
      <c r="M2935" t="s">
        <v>28</v>
      </c>
      <c r="N2935" s="2">
        <v>17.75</v>
      </c>
      <c r="O2935" s="2">
        <v>0.88749999999999996</v>
      </c>
      <c r="P2935" s="3">
        <v>8.6</v>
      </c>
      <c r="Q2935" s="4">
        <f>MONTH(Tabla1[[#This Row],[Fecha]])</f>
        <v>1</v>
      </c>
    </row>
    <row r="2936" spans="1:17" x14ac:dyDescent="0.25">
      <c r="A2936" t="s">
        <v>2772</v>
      </c>
      <c r="B2936" t="s">
        <v>17</v>
      </c>
      <c r="C2936" t="s">
        <v>18</v>
      </c>
      <c r="D2936" t="s">
        <v>26</v>
      </c>
      <c r="E2936" t="s">
        <v>20</v>
      </c>
      <c r="F2936" t="s">
        <v>31</v>
      </c>
      <c r="G2936" s="2">
        <v>56.53</v>
      </c>
      <c r="H2936" s="4">
        <v>4</v>
      </c>
      <c r="I2936" s="2">
        <v>11.306000000000001</v>
      </c>
      <c r="J2936" s="2">
        <v>237.42599999999999</v>
      </c>
      <c r="K2936" s="12">
        <v>43528</v>
      </c>
      <c r="L2936" s="5">
        <v>0.82500000000000007</v>
      </c>
      <c r="M2936" t="s">
        <v>22</v>
      </c>
      <c r="N2936" s="2">
        <v>226.12</v>
      </c>
      <c r="O2936" s="2">
        <v>11.305999999999999</v>
      </c>
      <c r="P2936" s="3">
        <v>5.5</v>
      </c>
      <c r="Q2936" s="4">
        <f>MONTH(Tabla1[[#This Row],[Fecha]])</f>
        <v>3</v>
      </c>
    </row>
    <row r="2937" spans="1:17" x14ac:dyDescent="0.25">
      <c r="A2937" t="s">
        <v>2158</v>
      </c>
      <c r="B2937" t="s">
        <v>17</v>
      </c>
      <c r="C2937" t="s">
        <v>18</v>
      </c>
      <c r="D2937" t="s">
        <v>26</v>
      </c>
      <c r="E2937" t="s">
        <v>30</v>
      </c>
      <c r="F2937" t="s">
        <v>35</v>
      </c>
      <c r="G2937" s="2">
        <v>42.47</v>
      </c>
      <c r="H2937" s="4">
        <v>1</v>
      </c>
      <c r="I2937" s="2">
        <v>2.1234999999999999</v>
      </c>
      <c r="J2937" s="2">
        <v>44.593499999999999</v>
      </c>
      <c r="K2937" s="12">
        <v>43467</v>
      </c>
      <c r="L2937" s="5">
        <v>0.70624999999999993</v>
      </c>
      <c r="M2937" t="s">
        <v>28</v>
      </c>
      <c r="N2937" s="2">
        <v>42.47</v>
      </c>
      <c r="O2937" s="2">
        <v>2.1234999999999999</v>
      </c>
      <c r="P2937" s="3">
        <v>5.7</v>
      </c>
      <c r="Q2937" s="4">
        <f>MONTH(Tabla1[[#This Row],[Fecha]])</f>
        <v>1</v>
      </c>
    </row>
    <row r="2938" spans="1:17" x14ac:dyDescent="0.25">
      <c r="A2938" t="s">
        <v>2773</v>
      </c>
      <c r="B2938" t="s">
        <v>41</v>
      </c>
      <c r="C2938" t="s">
        <v>42</v>
      </c>
      <c r="D2938" t="s">
        <v>19</v>
      </c>
      <c r="E2938" t="s">
        <v>20</v>
      </c>
      <c r="F2938" t="s">
        <v>45</v>
      </c>
      <c r="G2938" s="2">
        <v>58.75</v>
      </c>
      <c r="H2938" s="4">
        <v>6</v>
      </c>
      <c r="I2938" s="2">
        <v>17.625</v>
      </c>
      <c r="J2938" s="2">
        <v>370.125</v>
      </c>
      <c r="K2938" s="12">
        <v>43548</v>
      </c>
      <c r="L2938" s="5">
        <v>0.7597222222222223</v>
      </c>
      <c r="M2938" t="s">
        <v>32</v>
      </c>
      <c r="N2938" s="2">
        <v>352.5</v>
      </c>
      <c r="O2938" s="2">
        <v>17.625</v>
      </c>
      <c r="P2938" s="3">
        <v>5.9</v>
      </c>
      <c r="Q2938" s="4">
        <f>MONTH(Tabla1[[#This Row],[Fecha]])</f>
        <v>3</v>
      </c>
    </row>
    <row r="2939" spans="1:17" x14ac:dyDescent="0.25">
      <c r="A2939" t="s">
        <v>2774</v>
      </c>
      <c r="B2939" t="s">
        <v>24</v>
      </c>
      <c r="C2939" t="s">
        <v>25</v>
      </c>
      <c r="D2939" t="s">
        <v>19</v>
      </c>
      <c r="E2939" t="s">
        <v>30</v>
      </c>
      <c r="F2939" t="s">
        <v>35</v>
      </c>
      <c r="G2939" s="2">
        <v>80.930000000000007</v>
      </c>
      <c r="H2939" s="4">
        <v>1</v>
      </c>
      <c r="I2939" s="2">
        <v>4.0465000000000009</v>
      </c>
      <c r="J2939" s="2">
        <v>84.976500000000001</v>
      </c>
      <c r="K2939" s="12">
        <v>43484</v>
      </c>
      <c r="L2939" s="5">
        <v>0.67222222222222217</v>
      </c>
      <c r="M2939" t="s">
        <v>32</v>
      </c>
      <c r="N2939" s="2">
        <v>80.930000000000007</v>
      </c>
      <c r="O2939" s="2">
        <v>4.0465</v>
      </c>
      <c r="P2939" s="3">
        <v>9</v>
      </c>
      <c r="Q2939" s="4">
        <f>MONTH(Tabla1[[#This Row],[Fecha]])</f>
        <v>1</v>
      </c>
    </row>
    <row r="2940" spans="1:17" x14ac:dyDescent="0.25">
      <c r="A2940" t="s">
        <v>2775</v>
      </c>
      <c r="B2940" t="s">
        <v>17</v>
      </c>
      <c r="C2940" t="s">
        <v>18</v>
      </c>
      <c r="D2940" t="s">
        <v>19</v>
      </c>
      <c r="E2940" t="s">
        <v>30</v>
      </c>
      <c r="F2940" t="s">
        <v>43</v>
      </c>
      <c r="G2940" s="2">
        <v>80.959999999999994</v>
      </c>
      <c r="H2940" s="4">
        <v>8</v>
      </c>
      <c r="I2940" s="2">
        <v>32.384</v>
      </c>
      <c r="J2940" s="2">
        <v>680.06399999999996</v>
      </c>
      <c r="K2940" s="12">
        <v>43513</v>
      </c>
      <c r="L2940" s="5">
        <v>0.46666666666666662</v>
      </c>
      <c r="M2940" t="s">
        <v>32</v>
      </c>
      <c r="N2940" s="2">
        <v>647.67999999999995</v>
      </c>
      <c r="O2940" s="2">
        <v>32.384</v>
      </c>
      <c r="P2940" s="3">
        <v>7.4</v>
      </c>
      <c r="Q2940" s="4">
        <f>MONTH(Tabla1[[#This Row],[Fecha]])</f>
        <v>2</v>
      </c>
    </row>
    <row r="2941" spans="1:17" x14ac:dyDescent="0.25">
      <c r="A2941" t="s">
        <v>2776</v>
      </c>
      <c r="B2941" t="s">
        <v>17</v>
      </c>
      <c r="C2941" t="s">
        <v>18</v>
      </c>
      <c r="D2941" t="s">
        <v>26</v>
      </c>
      <c r="E2941" t="s">
        <v>30</v>
      </c>
      <c r="F2941" t="s">
        <v>31</v>
      </c>
      <c r="G2941" s="2">
        <v>34.729999999999997</v>
      </c>
      <c r="H2941" s="4">
        <v>2</v>
      </c>
      <c r="I2941" s="2">
        <v>3.4729999999999999</v>
      </c>
      <c r="J2941" s="2">
        <v>72.933000000000007</v>
      </c>
      <c r="K2941" s="12">
        <v>43525</v>
      </c>
      <c r="L2941" s="5">
        <v>0.7597222222222223</v>
      </c>
      <c r="M2941" t="s">
        <v>22</v>
      </c>
      <c r="N2941" s="2">
        <v>69.459999999999994</v>
      </c>
      <c r="O2941" s="2">
        <v>3.4729999999999999</v>
      </c>
      <c r="P2941" s="3">
        <v>9.6999999999999993</v>
      </c>
      <c r="Q2941" s="4">
        <f>MONTH(Tabla1[[#This Row],[Fecha]])</f>
        <v>3</v>
      </c>
    </row>
    <row r="2942" spans="1:17" x14ac:dyDescent="0.25">
      <c r="A2942" t="s">
        <v>2660</v>
      </c>
      <c r="B2942" t="s">
        <v>41</v>
      </c>
      <c r="C2942" t="s">
        <v>42</v>
      </c>
      <c r="D2942" t="s">
        <v>26</v>
      </c>
      <c r="E2942" t="s">
        <v>30</v>
      </c>
      <c r="F2942" t="s">
        <v>35</v>
      </c>
      <c r="G2942" s="2">
        <v>21.87</v>
      </c>
      <c r="H2942" s="4">
        <v>2</v>
      </c>
      <c r="I2942" s="2">
        <v>2.1870000000000003</v>
      </c>
      <c r="J2942" s="2">
        <v>45.927</v>
      </c>
      <c r="K2942" s="12">
        <v>43490</v>
      </c>
      <c r="L2942" s="5">
        <v>0.60347222222222219</v>
      </c>
      <c r="M2942" t="s">
        <v>22</v>
      </c>
      <c r="N2942" s="2">
        <v>43.74</v>
      </c>
      <c r="O2942" s="2">
        <v>2.1869999999999998</v>
      </c>
      <c r="P2942" s="3">
        <v>6.9</v>
      </c>
      <c r="Q2942" s="4">
        <f>MONTH(Tabla1[[#This Row],[Fecha]])</f>
        <v>1</v>
      </c>
    </row>
    <row r="2943" spans="1:17" x14ac:dyDescent="0.25">
      <c r="A2943" t="s">
        <v>2642</v>
      </c>
      <c r="B2943" t="s">
        <v>41</v>
      </c>
      <c r="C2943" t="s">
        <v>42</v>
      </c>
      <c r="D2943" t="s">
        <v>26</v>
      </c>
      <c r="E2943" t="s">
        <v>30</v>
      </c>
      <c r="F2943" t="s">
        <v>27</v>
      </c>
      <c r="G2943" s="2">
        <v>28.38</v>
      </c>
      <c r="H2943" s="4">
        <v>5</v>
      </c>
      <c r="I2943" s="2">
        <v>7.0950000000000006</v>
      </c>
      <c r="J2943" s="2">
        <v>148.995</v>
      </c>
      <c r="K2943" s="12">
        <v>43530</v>
      </c>
      <c r="L2943" s="5">
        <v>0.87291666666666667</v>
      </c>
      <c r="M2943" t="s">
        <v>28</v>
      </c>
      <c r="N2943" s="2">
        <v>141.9</v>
      </c>
      <c r="O2943" s="2">
        <v>7.0949999999999998</v>
      </c>
      <c r="P2943" s="3">
        <v>9.4</v>
      </c>
      <c r="Q2943" s="4">
        <f>MONTH(Tabla1[[#This Row],[Fecha]])</f>
        <v>3</v>
      </c>
    </row>
    <row r="2944" spans="1:17" x14ac:dyDescent="0.25">
      <c r="A2944" t="s">
        <v>2777</v>
      </c>
      <c r="B2944" t="s">
        <v>41</v>
      </c>
      <c r="C2944" t="s">
        <v>42</v>
      </c>
      <c r="D2944" t="s">
        <v>19</v>
      </c>
      <c r="E2944" t="s">
        <v>20</v>
      </c>
      <c r="F2944" t="s">
        <v>45</v>
      </c>
      <c r="G2944" s="2">
        <v>22.32</v>
      </c>
      <c r="H2944" s="4">
        <v>4</v>
      </c>
      <c r="I2944" s="2">
        <v>4.4640000000000004</v>
      </c>
      <c r="J2944" s="2">
        <v>93.744</v>
      </c>
      <c r="K2944" s="12">
        <v>43538</v>
      </c>
      <c r="L2944" s="5">
        <v>0.4694444444444445</v>
      </c>
      <c r="M2944" t="s">
        <v>22</v>
      </c>
      <c r="N2944" s="2">
        <v>89.28</v>
      </c>
      <c r="O2944" s="2">
        <v>4.4640000000000004</v>
      </c>
      <c r="P2944" s="3">
        <v>4.0999999999999996</v>
      </c>
      <c r="Q2944" s="4">
        <f>MONTH(Tabla1[[#This Row],[Fecha]])</f>
        <v>3</v>
      </c>
    </row>
    <row r="2945" spans="1:17" x14ac:dyDescent="0.25">
      <c r="A2945" t="s">
        <v>2778</v>
      </c>
      <c r="B2945" t="s">
        <v>24</v>
      </c>
      <c r="C2945" t="s">
        <v>25</v>
      </c>
      <c r="D2945" t="s">
        <v>26</v>
      </c>
      <c r="E2945" t="s">
        <v>20</v>
      </c>
      <c r="F2945" t="s">
        <v>45</v>
      </c>
      <c r="G2945" s="2">
        <v>27.02</v>
      </c>
      <c r="H2945" s="4">
        <v>3</v>
      </c>
      <c r="I2945" s="2">
        <v>4.0529999999999999</v>
      </c>
      <c r="J2945" s="2">
        <v>85.113</v>
      </c>
      <c r="K2945" s="12">
        <v>43526</v>
      </c>
      <c r="L2945" s="5">
        <v>0.54236111111111118</v>
      </c>
      <c r="M2945" t="s">
        <v>32</v>
      </c>
      <c r="N2945" s="2">
        <v>81.06</v>
      </c>
      <c r="O2945" s="2">
        <v>4.0529999999999999</v>
      </c>
      <c r="P2945" s="3">
        <v>7.1</v>
      </c>
      <c r="Q2945" s="4">
        <f>MONTH(Tabla1[[#This Row],[Fecha]])</f>
        <v>3</v>
      </c>
    </row>
    <row r="2946" spans="1:17" x14ac:dyDescent="0.25">
      <c r="A2946" t="s">
        <v>2779</v>
      </c>
      <c r="B2946" t="s">
        <v>24</v>
      </c>
      <c r="C2946" t="s">
        <v>25</v>
      </c>
      <c r="D2946" t="s">
        <v>19</v>
      </c>
      <c r="E2946" t="s">
        <v>30</v>
      </c>
      <c r="F2946" t="s">
        <v>45</v>
      </c>
      <c r="G2946" s="2">
        <v>91.98</v>
      </c>
      <c r="H2946" s="4">
        <v>1</v>
      </c>
      <c r="I2946" s="2">
        <v>4.5990000000000002</v>
      </c>
      <c r="J2946" s="2">
        <v>96.578999999999994</v>
      </c>
      <c r="K2946" s="12">
        <v>43542</v>
      </c>
      <c r="L2946" s="5">
        <v>0.64513888888888882</v>
      </c>
      <c r="M2946" t="s">
        <v>28</v>
      </c>
      <c r="N2946" s="2">
        <v>91.98</v>
      </c>
      <c r="O2946" s="2">
        <v>4.5990000000000002</v>
      </c>
      <c r="P2946" s="3">
        <v>9.8000000000000007</v>
      </c>
      <c r="Q2946" s="4">
        <f>MONTH(Tabla1[[#This Row],[Fecha]])</f>
        <v>3</v>
      </c>
    </row>
    <row r="2947" spans="1:17" x14ac:dyDescent="0.25">
      <c r="A2947" t="s">
        <v>2780</v>
      </c>
      <c r="B2947" t="s">
        <v>24</v>
      </c>
      <c r="C2947" t="s">
        <v>25</v>
      </c>
      <c r="D2947" t="s">
        <v>19</v>
      </c>
      <c r="E2947" t="s">
        <v>20</v>
      </c>
      <c r="F2947" t="s">
        <v>31</v>
      </c>
      <c r="G2947" s="2">
        <v>78.38</v>
      </c>
      <c r="H2947" s="4">
        <v>4</v>
      </c>
      <c r="I2947" s="2">
        <v>15.676</v>
      </c>
      <c r="J2947" s="2">
        <v>329.19600000000003</v>
      </c>
      <c r="K2947" s="12">
        <v>43548</v>
      </c>
      <c r="L2947" s="5">
        <v>0.74722222222222223</v>
      </c>
      <c r="M2947" t="s">
        <v>28</v>
      </c>
      <c r="N2947" s="2">
        <v>313.52</v>
      </c>
      <c r="O2947" s="2">
        <v>15.676</v>
      </c>
      <c r="P2947" s="3">
        <v>7.9</v>
      </c>
      <c r="Q2947" s="4">
        <f>MONTH(Tabla1[[#This Row],[Fecha]])</f>
        <v>3</v>
      </c>
    </row>
    <row r="2948" spans="1:17" x14ac:dyDescent="0.25">
      <c r="A2948" t="s">
        <v>2781</v>
      </c>
      <c r="B2948" t="s">
        <v>41</v>
      </c>
      <c r="C2948" t="s">
        <v>42</v>
      </c>
      <c r="D2948" t="s">
        <v>19</v>
      </c>
      <c r="E2948" t="s">
        <v>20</v>
      </c>
      <c r="F2948" t="s">
        <v>45</v>
      </c>
      <c r="G2948" s="2">
        <v>22.32</v>
      </c>
      <c r="H2948" s="4">
        <v>4</v>
      </c>
      <c r="I2948" s="2">
        <v>4.4640000000000004</v>
      </c>
      <c r="J2948" s="2">
        <v>93.744</v>
      </c>
      <c r="K2948" s="12">
        <v>43538</v>
      </c>
      <c r="L2948" s="5">
        <v>0.4694444444444445</v>
      </c>
      <c r="M2948" t="s">
        <v>22</v>
      </c>
      <c r="N2948" s="2">
        <v>89.28</v>
      </c>
      <c r="O2948" s="2">
        <v>4.4640000000000004</v>
      </c>
      <c r="P2948" s="3">
        <v>4.0999999999999996</v>
      </c>
      <c r="Q2948" s="4">
        <f>MONTH(Tabla1[[#This Row],[Fecha]])</f>
        <v>3</v>
      </c>
    </row>
    <row r="2949" spans="1:17" x14ac:dyDescent="0.25">
      <c r="A2949" t="s">
        <v>2782</v>
      </c>
      <c r="B2949" t="s">
        <v>24</v>
      </c>
      <c r="C2949" t="s">
        <v>25</v>
      </c>
      <c r="D2949" t="s">
        <v>26</v>
      </c>
      <c r="E2949" t="s">
        <v>20</v>
      </c>
      <c r="F2949" t="s">
        <v>43</v>
      </c>
      <c r="G2949" s="2">
        <v>57.29</v>
      </c>
      <c r="H2949" s="4">
        <v>6</v>
      </c>
      <c r="I2949" s="2">
        <v>17.187000000000001</v>
      </c>
      <c r="J2949" s="2">
        <v>360.92700000000002</v>
      </c>
      <c r="K2949" s="12">
        <v>43545</v>
      </c>
      <c r="L2949" s="5">
        <v>0.71111111111111114</v>
      </c>
      <c r="M2949" t="s">
        <v>22</v>
      </c>
      <c r="N2949" s="2">
        <v>343.74</v>
      </c>
      <c r="O2949" s="2">
        <v>17.187000000000001</v>
      </c>
      <c r="P2949" s="3">
        <v>5.9</v>
      </c>
      <c r="Q2949" s="4">
        <f>MONTH(Tabla1[[#This Row],[Fecha]])</f>
        <v>3</v>
      </c>
    </row>
    <row r="2950" spans="1:17" x14ac:dyDescent="0.25">
      <c r="A2950" t="s">
        <v>2783</v>
      </c>
      <c r="B2950" t="s">
        <v>24</v>
      </c>
      <c r="C2950" t="s">
        <v>25</v>
      </c>
      <c r="D2950" t="s">
        <v>26</v>
      </c>
      <c r="E2950" t="s">
        <v>20</v>
      </c>
      <c r="F2950" t="s">
        <v>31</v>
      </c>
      <c r="G2950" s="2">
        <v>45.38</v>
      </c>
      <c r="H2950" s="4">
        <v>4</v>
      </c>
      <c r="I2950" s="2">
        <v>9.0760000000000005</v>
      </c>
      <c r="J2950" s="2">
        <v>190.596</v>
      </c>
      <c r="K2950" s="12">
        <v>43473</v>
      </c>
      <c r="L2950" s="5">
        <v>0.57500000000000007</v>
      </c>
      <c r="M2950" t="s">
        <v>32</v>
      </c>
      <c r="N2950" s="2">
        <v>181.52</v>
      </c>
      <c r="O2950" s="2">
        <v>9.0760000000000005</v>
      </c>
      <c r="P2950" s="3">
        <v>8.6999999999999993</v>
      </c>
      <c r="Q2950" s="4">
        <f>MONTH(Tabla1[[#This Row],[Fecha]])</f>
        <v>1</v>
      </c>
    </row>
    <row r="2951" spans="1:17" x14ac:dyDescent="0.25">
      <c r="A2951" t="s">
        <v>2784</v>
      </c>
      <c r="B2951" t="s">
        <v>17</v>
      </c>
      <c r="C2951" t="s">
        <v>18</v>
      </c>
      <c r="D2951" t="s">
        <v>19</v>
      </c>
      <c r="E2951" t="s">
        <v>20</v>
      </c>
      <c r="F2951" t="s">
        <v>45</v>
      </c>
      <c r="G2951" s="2">
        <v>30.62</v>
      </c>
      <c r="H2951" s="4">
        <v>1</v>
      </c>
      <c r="I2951" s="2">
        <v>1.5310000000000001</v>
      </c>
      <c r="J2951" s="2">
        <v>32.151000000000003</v>
      </c>
      <c r="K2951" s="12">
        <v>43501</v>
      </c>
      <c r="L2951" s="5">
        <v>0.59305555555555556</v>
      </c>
      <c r="M2951" t="s">
        <v>32</v>
      </c>
      <c r="N2951" s="2">
        <v>30.62</v>
      </c>
      <c r="O2951" s="2">
        <v>1.5309999999999999</v>
      </c>
      <c r="P2951" s="3">
        <v>4.0999999999999996</v>
      </c>
      <c r="Q2951" s="4">
        <f>MONTH(Tabla1[[#This Row],[Fecha]])</f>
        <v>2</v>
      </c>
    </row>
    <row r="2952" spans="1:17" x14ac:dyDescent="0.25">
      <c r="A2952" t="s">
        <v>2785</v>
      </c>
      <c r="B2952" t="s">
        <v>41</v>
      </c>
      <c r="C2952" t="s">
        <v>42</v>
      </c>
      <c r="D2952" t="s">
        <v>19</v>
      </c>
      <c r="E2952" t="s">
        <v>30</v>
      </c>
      <c r="F2952" t="s">
        <v>45</v>
      </c>
      <c r="G2952" s="2">
        <v>60.18</v>
      </c>
      <c r="H2952" s="4">
        <v>4</v>
      </c>
      <c r="I2952" s="2">
        <v>12.036000000000001</v>
      </c>
      <c r="J2952" s="2">
        <v>252.756</v>
      </c>
      <c r="K2952" s="12">
        <v>43512</v>
      </c>
      <c r="L2952" s="5">
        <v>0.75277777777777777</v>
      </c>
      <c r="M2952" t="s">
        <v>32</v>
      </c>
      <c r="N2952" s="2">
        <v>240.72</v>
      </c>
      <c r="O2952" s="2">
        <v>12.036</v>
      </c>
      <c r="P2952" s="3">
        <v>9.4</v>
      </c>
      <c r="Q2952" s="4">
        <f>MONTH(Tabla1[[#This Row],[Fecha]])</f>
        <v>2</v>
      </c>
    </row>
    <row r="2953" spans="1:17" x14ac:dyDescent="0.25">
      <c r="A2953" t="s">
        <v>2786</v>
      </c>
      <c r="B2953" t="s">
        <v>17</v>
      </c>
      <c r="C2953" t="s">
        <v>18</v>
      </c>
      <c r="D2953" t="s">
        <v>26</v>
      </c>
      <c r="E2953" t="s">
        <v>30</v>
      </c>
      <c r="F2953" t="s">
        <v>31</v>
      </c>
      <c r="G2953" s="2">
        <v>80.08</v>
      </c>
      <c r="H2953" s="4">
        <v>3</v>
      </c>
      <c r="I2953" s="2">
        <v>12.012</v>
      </c>
      <c r="J2953" s="2">
        <v>252.25200000000001</v>
      </c>
      <c r="K2953" s="12">
        <v>43507</v>
      </c>
      <c r="L2953" s="5">
        <v>0.64513888888888882</v>
      </c>
      <c r="M2953" t="s">
        <v>28</v>
      </c>
      <c r="N2953" s="2">
        <v>240.24</v>
      </c>
      <c r="O2953" s="2">
        <v>12.012</v>
      </c>
      <c r="P2953" s="3">
        <v>5.4</v>
      </c>
      <c r="Q2953" s="4">
        <f>MONTH(Tabla1[[#This Row],[Fecha]])</f>
        <v>2</v>
      </c>
    </row>
    <row r="2954" spans="1:17" x14ac:dyDescent="0.25">
      <c r="A2954" t="s">
        <v>2173</v>
      </c>
      <c r="B2954" t="s">
        <v>17</v>
      </c>
      <c r="C2954" t="s">
        <v>18</v>
      </c>
      <c r="D2954" t="s">
        <v>19</v>
      </c>
      <c r="E2954" t="s">
        <v>30</v>
      </c>
      <c r="F2954" t="s">
        <v>21</v>
      </c>
      <c r="G2954" s="2">
        <v>91.3</v>
      </c>
      <c r="H2954" s="4">
        <v>1</v>
      </c>
      <c r="I2954" s="2">
        <v>4.5650000000000004</v>
      </c>
      <c r="J2954" s="2">
        <v>95.864999999999995</v>
      </c>
      <c r="K2954" s="12">
        <v>43510</v>
      </c>
      <c r="L2954" s="5">
        <v>0.61249999999999993</v>
      </c>
      <c r="M2954" t="s">
        <v>22</v>
      </c>
      <c r="N2954" s="2">
        <v>91.3</v>
      </c>
      <c r="O2954" s="2">
        <v>4.5650000000000004</v>
      </c>
      <c r="P2954" s="3">
        <v>9.1999999999999993</v>
      </c>
      <c r="Q2954" s="4">
        <f>MONTH(Tabla1[[#This Row],[Fecha]])</f>
        <v>2</v>
      </c>
    </row>
    <row r="2955" spans="1:17" x14ac:dyDescent="0.25">
      <c r="A2955" t="s">
        <v>2787</v>
      </c>
      <c r="B2955" t="s">
        <v>41</v>
      </c>
      <c r="C2955" t="s">
        <v>42</v>
      </c>
      <c r="D2955" t="s">
        <v>19</v>
      </c>
      <c r="E2955" t="s">
        <v>30</v>
      </c>
      <c r="F2955" t="s">
        <v>31</v>
      </c>
      <c r="G2955" s="2">
        <v>17.77</v>
      </c>
      <c r="H2955" s="4">
        <v>5</v>
      </c>
      <c r="I2955" s="2">
        <v>4.4424999999999999</v>
      </c>
      <c r="J2955" s="2">
        <v>93.292500000000004</v>
      </c>
      <c r="K2955" s="12">
        <v>43511</v>
      </c>
      <c r="L2955" s="5">
        <v>0.52916666666666667</v>
      </c>
      <c r="M2955" t="s">
        <v>32</v>
      </c>
      <c r="N2955" s="2">
        <v>88.85</v>
      </c>
      <c r="O2955" s="2">
        <v>4.4424999999999999</v>
      </c>
      <c r="P2955" s="3">
        <v>5.4</v>
      </c>
      <c r="Q2955" s="4">
        <f>MONTH(Tabla1[[#This Row],[Fecha]])</f>
        <v>2</v>
      </c>
    </row>
    <row r="2956" spans="1:17" x14ac:dyDescent="0.25">
      <c r="A2956" t="s">
        <v>2788</v>
      </c>
      <c r="B2956" t="s">
        <v>17</v>
      </c>
      <c r="C2956" t="s">
        <v>18</v>
      </c>
      <c r="D2956" t="s">
        <v>26</v>
      </c>
      <c r="E2956" t="s">
        <v>30</v>
      </c>
      <c r="F2956" t="s">
        <v>31</v>
      </c>
      <c r="G2956" s="2">
        <v>74.67</v>
      </c>
      <c r="H2956" s="4">
        <v>9</v>
      </c>
      <c r="I2956" s="2">
        <v>33.601500000000001</v>
      </c>
      <c r="J2956" s="2">
        <v>705.63149999999996</v>
      </c>
      <c r="K2956" s="12">
        <v>43487</v>
      </c>
      <c r="L2956" s="5">
        <v>0.4548611111111111</v>
      </c>
      <c r="M2956" t="s">
        <v>22</v>
      </c>
      <c r="N2956" s="2">
        <v>672.03</v>
      </c>
      <c r="O2956" s="2">
        <v>33.601500000000001</v>
      </c>
      <c r="P2956" s="3">
        <v>9.4</v>
      </c>
      <c r="Q2956" s="4">
        <f>MONTH(Tabla1[[#This Row],[Fecha]])</f>
        <v>1</v>
      </c>
    </row>
    <row r="2957" spans="1:17" x14ac:dyDescent="0.25">
      <c r="A2957" t="s">
        <v>2789</v>
      </c>
      <c r="B2957" t="s">
        <v>17</v>
      </c>
      <c r="C2957" t="s">
        <v>18</v>
      </c>
      <c r="D2957" t="s">
        <v>19</v>
      </c>
      <c r="E2957" t="s">
        <v>30</v>
      </c>
      <c r="F2957" t="s">
        <v>31</v>
      </c>
      <c r="G2957" s="2">
        <v>23.29</v>
      </c>
      <c r="H2957" s="4">
        <v>4</v>
      </c>
      <c r="I2957" s="2">
        <v>4.6580000000000004</v>
      </c>
      <c r="J2957" s="2">
        <v>97.817999999999998</v>
      </c>
      <c r="K2957" s="12">
        <v>43543</v>
      </c>
      <c r="L2957" s="5">
        <v>0.49444444444444446</v>
      </c>
      <c r="M2957" t="s">
        <v>32</v>
      </c>
      <c r="N2957" s="2">
        <v>93.16</v>
      </c>
      <c r="O2957" s="2">
        <v>4.6580000000000004</v>
      </c>
      <c r="P2957" s="3">
        <v>5.9</v>
      </c>
      <c r="Q2957" s="4">
        <f>MONTH(Tabla1[[#This Row],[Fecha]])</f>
        <v>3</v>
      </c>
    </row>
    <row r="2958" spans="1:17" x14ac:dyDescent="0.25">
      <c r="A2958" t="s">
        <v>2790</v>
      </c>
      <c r="B2958" t="s">
        <v>24</v>
      </c>
      <c r="C2958" t="s">
        <v>25</v>
      </c>
      <c r="D2958" t="s">
        <v>26</v>
      </c>
      <c r="E2958" t="s">
        <v>20</v>
      </c>
      <c r="F2958" t="s">
        <v>27</v>
      </c>
      <c r="G2958" s="2">
        <v>51.32</v>
      </c>
      <c r="H2958" s="4">
        <v>9</v>
      </c>
      <c r="I2958" s="2">
        <v>23.094000000000001</v>
      </c>
      <c r="J2958" s="2">
        <v>484.97399999999999</v>
      </c>
      <c r="K2958" s="12">
        <v>43538</v>
      </c>
      <c r="L2958" s="5">
        <v>0.81458333333333333</v>
      </c>
      <c r="M2958" t="s">
        <v>28</v>
      </c>
      <c r="N2958" s="2">
        <v>461.88</v>
      </c>
      <c r="O2958" s="2">
        <v>23.094000000000001</v>
      </c>
      <c r="P2958" s="3">
        <v>5.6</v>
      </c>
      <c r="Q2958" s="4">
        <f>MONTH(Tabla1[[#This Row],[Fecha]])</f>
        <v>3</v>
      </c>
    </row>
    <row r="2959" spans="1:17" x14ac:dyDescent="0.25">
      <c r="A2959" t="s">
        <v>2112</v>
      </c>
      <c r="B2959" t="s">
        <v>41</v>
      </c>
      <c r="C2959" t="s">
        <v>42</v>
      </c>
      <c r="D2959" t="s">
        <v>19</v>
      </c>
      <c r="E2959" t="s">
        <v>30</v>
      </c>
      <c r="F2959" t="s">
        <v>43</v>
      </c>
      <c r="G2959" s="2">
        <v>26.6</v>
      </c>
      <c r="H2959" s="4">
        <v>6</v>
      </c>
      <c r="I2959" s="2">
        <v>7.9800000000000013</v>
      </c>
      <c r="J2959" s="2">
        <v>167.58</v>
      </c>
      <c r="K2959" s="12">
        <v>43522</v>
      </c>
      <c r="L2959" s="5">
        <v>0.63194444444444442</v>
      </c>
      <c r="M2959" t="s">
        <v>22</v>
      </c>
      <c r="N2959" s="2">
        <v>159.6</v>
      </c>
      <c r="O2959" s="2">
        <v>7.98</v>
      </c>
      <c r="P2959" s="3">
        <v>4.9000000000000004</v>
      </c>
      <c r="Q2959" s="4">
        <f>MONTH(Tabla1[[#This Row],[Fecha]])</f>
        <v>2</v>
      </c>
    </row>
    <row r="2960" spans="1:17" x14ac:dyDescent="0.25">
      <c r="A2960" t="s">
        <v>2063</v>
      </c>
      <c r="B2960" t="s">
        <v>24</v>
      </c>
      <c r="C2960" t="s">
        <v>25</v>
      </c>
      <c r="D2960" t="s">
        <v>26</v>
      </c>
      <c r="E2960" t="s">
        <v>20</v>
      </c>
      <c r="F2960" t="s">
        <v>45</v>
      </c>
      <c r="G2960" s="2">
        <v>64.989999999999995</v>
      </c>
      <c r="H2960" s="4">
        <v>1</v>
      </c>
      <c r="I2960" s="2">
        <v>3.2494999999999998</v>
      </c>
      <c r="J2960" s="2">
        <v>68.239500000000007</v>
      </c>
      <c r="K2960" s="12">
        <v>43491</v>
      </c>
      <c r="L2960" s="5">
        <v>0.42083333333333334</v>
      </c>
      <c r="M2960" t="s">
        <v>32</v>
      </c>
      <c r="N2960" s="2">
        <v>64.989999999999995</v>
      </c>
      <c r="O2960" s="2">
        <v>3.2494999999999998</v>
      </c>
      <c r="P2960" s="3">
        <v>4.5</v>
      </c>
      <c r="Q2960" s="4">
        <f>MONTH(Tabla1[[#This Row],[Fecha]])</f>
        <v>1</v>
      </c>
    </row>
    <row r="2961" spans="1:17" x14ac:dyDescent="0.25">
      <c r="A2961" t="s">
        <v>2791</v>
      </c>
      <c r="B2961" t="s">
        <v>17</v>
      </c>
      <c r="C2961" t="s">
        <v>18</v>
      </c>
      <c r="D2961" t="s">
        <v>26</v>
      </c>
      <c r="E2961" t="s">
        <v>20</v>
      </c>
      <c r="F2961" t="s">
        <v>31</v>
      </c>
      <c r="G2961" s="2">
        <v>93.69</v>
      </c>
      <c r="H2961" s="4">
        <v>7</v>
      </c>
      <c r="I2961" s="2">
        <v>32.791499999999999</v>
      </c>
      <c r="J2961" s="2">
        <v>688.62149999999997</v>
      </c>
      <c r="K2961" s="12">
        <v>43534</v>
      </c>
      <c r="L2961" s="5">
        <v>0.78055555555555556</v>
      </c>
      <c r="M2961" t="s">
        <v>32</v>
      </c>
      <c r="N2961" s="2">
        <v>655.83</v>
      </c>
      <c r="O2961" s="2">
        <v>32.791499999999999</v>
      </c>
      <c r="P2961" s="3">
        <v>4.5</v>
      </c>
      <c r="Q2961" s="4">
        <f>MONTH(Tabla1[[#This Row],[Fecha]])</f>
        <v>3</v>
      </c>
    </row>
    <row r="2962" spans="1:17" x14ac:dyDescent="0.25">
      <c r="A2962" t="s">
        <v>2792</v>
      </c>
      <c r="B2962" t="s">
        <v>17</v>
      </c>
      <c r="C2962" t="s">
        <v>18</v>
      </c>
      <c r="D2962" t="s">
        <v>26</v>
      </c>
      <c r="E2962" t="s">
        <v>20</v>
      </c>
      <c r="F2962" t="s">
        <v>35</v>
      </c>
      <c r="G2962" s="2">
        <v>93.14</v>
      </c>
      <c r="H2962" s="4">
        <v>2</v>
      </c>
      <c r="I2962" s="2">
        <v>9.3140000000000001</v>
      </c>
      <c r="J2962" s="2">
        <v>195.59399999999999</v>
      </c>
      <c r="K2962" s="12">
        <v>43485</v>
      </c>
      <c r="L2962" s="5">
        <v>0.75624999999999998</v>
      </c>
      <c r="M2962" t="s">
        <v>22</v>
      </c>
      <c r="N2962" s="2">
        <v>186.28</v>
      </c>
      <c r="O2962" s="2">
        <v>9.3140000000000001</v>
      </c>
      <c r="P2962" s="3">
        <v>4.0999999999999996</v>
      </c>
      <c r="Q2962" s="4">
        <f>MONTH(Tabla1[[#This Row],[Fecha]])</f>
        <v>1</v>
      </c>
    </row>
    <row r="2963" spans="1:17" x14ac:dyDescent="0.25">
      <c r="A2963" t="s">
        <v>2793</v>
      </c>
      <c r="B2963" t="s">
        <v>41</v>
      </c>
      <c r="C2963" t="s">
        <v>42</v>
      </c>
      <c r="D2963" t="s">
        <v>26</v>
      </c>
      <c r="E2963" t="s">
        <v>30</v>
      </c>
      <c r="F2963" t="s">
        <v>43</v>
      </c>
      <c r="G2963" s="2">
        <v>39.9</v>
      </c>
      <c r="H2963" s="4">
        <v>10</v>
      </c>
      <c r="I2963" s="2">
        <v>19.950000000000003</v>
      </c>
      <c r="J2963" s="2">
        <v>418.95</v>
      </c>
      <c r="K2963" s="12">
        <v>43516</v>
      </c>
      <c r="L2963" s="5">
        <v>0.64166666666666672</v>
      </c>
      <c r="M2963" t="s">
        <v>32</v>
      </c>
      <c r="N2963" s="2">
        <v>399</v>
      </c>
      <c r="O2963" s="2">
        <v>19.95</v>
      </c>
      <c r="P2963" s="3">
        <v>5.9</v>
      </c>
      <c r="Q2963" s="4">
        <f>MONTH(Tabla1[[#This Row],[Fecha]])</f>
        <v>2</v>
      </c>
    </row>
    <row r="2964" spans="1:17" x14ac:dyDescent="0.25">
      <c r="A2964" t="s">
        <v>2794</v>
      </c>
      <c r="B2964" t="s">
        <v>17</v>
      </c>
      <c r="C2964" t="s">
        <v>18</v>
      </c>
      <c r="D2964" t="s">
        <v>19</v>
      </c>
      <c r="E2964" t="s">
        <v>20</v>
      </c>
      <c r="F2964" t="s">
        <v>45</v>
      </c>
      <c r="G2964" s="2">
        <v>63.88</v>
      </c>
      <c r="H2964" s="4">
        <v>8</v>
      </c>
      <c r="I2964" s="2">
        <v>25.552000000000003</v>
      </c>
      <c r="J2964" s="2">
        <v>536.59199999999998</v>
      </c>
      <c r="K2964" s="12">
        <v>43485</v>
      </c>
      <c r="L2964" s="5">
        <v>0.7416666666666667</v>
      </c>
      <c r="M2964" t="s">
        <v>22</v>
      </c>
      <c r="N2964" s="2">
        <v>511.04</v>
      </c>
      <c r="O2964" s="2">
        <v>25.552</v>
      </c>
      <c r="P2964" s="3">
        <v>9.9</v>
      </c>
      <c r="Q2964" s="4">
        <f>MONTH(Tabla1[[#This Row],[Fecha]])</f>
        <v>1</v>
      </c>
    </row>
    <row r="2965" spans="1:17" x14ac:dyDescent="0.25">
      <c r="A2965" t="s">
        <v>2795</v>
      </c>
      <c r="B2965" t="s">
        <v>41</v>
      </c>
      <c r="C2965" t="s">
        <v>42</v>
      </c>
      <c r="D2965" t="s">
        <v>19</v>
      </c>
      <c r="E2965" t="s">
        <v>30</v>
      </c>
      <c r="F2965" t="s">
        <v>27</v>
      </c>
      <c r="G2965" s="2">
        <v>19.239999999999998</v>
      </c>
      <c r="H2965" s="4">
        <v>9</v>
      </c>
      <c r="I2965" s="2">
        <v>8.6579999999999995</v>
      </c>
      <c r="J2965" s="2">
        <v>181.81800000000001</v>
      </c>
      <c r="K2965" s="12">
        <v>43528</v>
      </c>
      <c r="L2965" s="5">
        <v>0.68611111111111101</v>
      </c>
      <c r="M2965" t="s">
        <v>28</v>
      </c>
      <c r="N2965" s="2">
        <v>173.16</v>
      </c>
      <c r="O2965" s="2">
        <v>8.6579999999999995</v>
      </c>
      <c r="P2965" s="3">
        <v>8</v>
      </c>
      <c r="Q2965" s="4">
        <f>MONTH(Tabla1[[#This Row],[Fecha]])</f>
        <v>3</v>
      </c>
    </row>
    <row r="2966" spans="1:17" x14ac:dyDescent="0.25">
      <c r="A2966" t="s">
        <v>1517</v>
      </c>
      <c r="B2966" t="s">
        <v>24</v>
      </c>
      <c r="C2966" t="s">
        <v>25</v>
      </c>
      <c r="D2966" t="s">
        <v>19</v>
      </c>
      <c r="E2966" t="s">
        <v>20</v>
      </c>
      <c r="F2966" t="s">
        <v>31</v>
      </c>
      <c r="G2966" s="2">
        <v>10.53</v>
      </c>
      <c r="H2966" s="4">
        <v>5</v>
      </c>
      <c r="I2966" s="2">
        <v>2.6325000000000003</v>
      </c>
      <c r="J2966" s="2">
        <v>55.282499999999999</v>
      </c>
      <c r="K2966" s="12">
        <v>43495</v>
      </c>
      <c r="L2966" s="5">
        <v>0.61319444444444449</v>
      </c>
      <c r="M2966" t="s">
        <v>32</v>
      </c>
      <c r="N2966" s="2">
        <v>52.65</v>
      </c>
      <c r="O2966" s="2">
        <v>2.6324999999999998</v>
      </c>
      <c r="P2966" s="3">
        <v>5.8</v>
      </c>
      <c r="Q2966" s="4">
        <f>MONTH(Tabla1[[#This Row],[Fecha]])</f>
        <v>1</v>
      </c>
    </row>
    <row r="2967" spans="1:17" x14ac:dyDescent="0.25">
      <c r="A2967" t="s">
        <v>2796</v>
      </c>
      <c r="B2967" t="s">
        <v>24</v>
      </c>
      <c r="C2967" t="s">
        <v>25</v>
      </c>
      <c r="D2967" t="s">
        <v>26</v>
      </c>
      <c r="E2967" t="s">
        <v>20</v>
      </c>
      <c r="F2967" t="s">
        <v>27</v>
      </c>
      <c r="G2967" s="2">
        <v>26.61</v>
      </c>
      <c r="H2967" s="4">
        <v>2</v>
      </c>
      <c r="I2967" s="2">
        <v>2.661</v>
      </c>
      <c r="J2967" s="2">
        <v>55.881</v>
      </c>
      <c r="K2967" s="12">
        <v>43543</v>
      </c>
      <c r="L2967" s="5">
        <v>0.60763888888888895</v>
      </c>
      <c r="M2967" t="s">
        <v>28</v>
      </c>
      <c r="N2967" s="2">
        <v>53.22</v>
      </c>
      <c r="O2967" s="2">
        <v>2.661</v>
      </c>
      <c r="P2967" s="3">
        <v>4.2</v>
      </c>
      <c r="Q2967" s="4">
        <f>MONTH(Tabla1[[#This Row],[Fecha]])</f>
        <v>3</v>
      </c>
    </row>
    <row r="2968" spans="1:17" x14ac:dyDescent="0.25">
      <c r="A2968" t="s">
        <v>2797</v>
      </c>
      <c r="B2968" t="s">
        <v>41</v>
      </c>
      <c r="C2968" t="s">
        <v>42</v>
      </c>
      <c r="D2968" t="s">
        <v>19</v>
      </c>
      <c r="E2968" t="s">
        <v>30</v>
      </c>
      <c r="F2968" t="s">
        <v>27</v>
      </c>
      <c r="G2968" s="2">
        <v>40.299999999999997</v>
      </c>
      <c r="H2968" s="4">
        <v>10</v>
      </c>
      <c r="I2968" s="2">
        <v>20.150000000000002</v>
      </c>
      <c r="J2968" s="2">
        <v>423.15</v>
      </c>
      <c r="K2968" s="12">
        <v>43489</v>
      </c>
      <c r="L2968" s="5">
        <v>0.73402777777777783</v>
      </c>
      <c r="M2968" t="s">
        <v>32</v>
      </c>
      <c r="N2968" s="2">
        <v>403</v>
      </c>
      <c r="O2968" s="2">
        <v>20.149999999999999</v>
      </c>
      <c r="P2968" s="3">
        <v>7</v>
      </c>
      <c r="Q2968" s="4">
        <f>MONTH(Tabla1[[#This Row],[Fecha]])</f>
        <v>1</v>
      </c>
    </row>
    <row r="2969" spans="1:17" x14ac:dyDescent="0.25">
      <c r="A2969" t="s">
        <v>2768</v>
      </c>
      <c r="B2969" t="s">
        <v>41</v>
      </c>
      <c r="C2969" t="s">
        <v>42</v>
      </c>
      <c r="D2969" t="s">
        <v>26</v>
      </c>
      <c r="E2969" t="s">
        <v>30</v>
      </c>
      <c r="F2969" t="s">
        <v>27</v>
      </c>
      <c r="G2969" s="2">
        <v>87.08</v>
      </c>
      <c r="H2969" s="4">
        <v>7</v>
      </c>
      <c r="I2969" s="2">
        <v>30.477999999999998</v>
      </c>
      <c r="J2969" s="2">
        <v>640.03800000000001</v>
      </c>
      <c r="K2969" s="12">
        <v>43491</v>
      </c>
      <c r="L2969" s="5">
        <v>0.63680555555555551</v>
      </c>
      <c r="M2969" t="s">
        <v>28</v>
      </c>
      <c r="N2969" s="2">
        <v>609.55999999999995</v>
      </c>
      <c r="O2969" s="2">
        <v>30.478000000000002</v>
      </c>
      <c r="P2969" s="3">
        <v>5.5</v>
      </c>
      <c r="Q2969" s="4">
        <f>MONTH(Tabla1[[#This Row],[Fecha]])</f>
        <v>1</v>
      </c>
    </row>
    <row r="2970" spans="1:17" x14ac:dyDescent="0.25">
      <c r="A2970" t="s">
        <v>2798</v>
      </c>
      <c r="B2970" t="s">
        <v>17</v>
      </c>
      <c r="C2970" t="s">
        <v>18</v>
      </c>
      <c r="D2970" t="s">
        <v>26</v>
      </c>
      <c r="E2970" t="s">
        <v>20</v>
      </c>
      <c r="F2970" t="s">
        <v>27</v>
      </c>
      <c r="G2970" s="2">
        <v>46.95</v>
      </c>
      <c r="H2970" s="4">
        <v>5</v>
      </c>
      <c r="I2970" s="2">
        <v>11.737500000000001</v>
      </c>
      <c r="J2970" s="2">
        <v>246.48750000000001</v>
      </c>
      <c r="K2970" s="12">
        <v>43508</v>
      </c>
      <c r="L2970" s="5">
        <v>0.43402777777777773</v>
      </c>
      <c r="M2970" t="s">
        <v>22</v>
      </c>
      <c r="N2970" s="2">
        <v>234.75</v>
      </c>
      <c r="O2970" s="2">
        <v>11.737500000000001</v>
      </c>
      <c r="P2970" s="3">
        <v>7.1</v>
      </c>
      <c r="Q2970" s="4">
        <f>MONTH(Tabla1[[#This Row],[Fecha]])</f>
        <v>2</v>
      </c>
    </row>
    <row r="2971" spans="1:17" x14ac:dyDescent="0.25">
      <c r="A2971" t="s">
        <v>2799</v>
      </c>
      <c r="B2971" t="s">
        <v>24</v>
      </c>
      <c r="C2971" t="s">
        <v>25</v>
      </c>
      <c r="D2971" t="s">
        <v>19</v>
      </c>
      <c r="E2971" t="s">
        <v>30</v>
      </c>
      <c r="F2971" t="s">
        <v>21</v>
      </c>
      <c r="G2971" s="2">
        <v>65.31</v>
      </c>
      <c r="H2971" s="4">
        <v>7</v>
      </c>
      <c r="I2971" s="2">
        <v>22.858500000000003</v>
      </c>
      <c r="J2971" s="2">
        <v>480.02850000000001</v>
      </c>
      <c r="K2971" s="12">
        <v>43529</v>
      </c>
      <c r="L2971" s="5">
        <v>0.75138888888888899</v>
      </c>
      <c r="M2971" t="s">
        <v>32</v>
      </c>
      <c r="N2971" s="2">
        <v>457.17</v>
      </c>
      <c r="O2971" s="2">
        <v>22.858499999999999</v>
      </c>
      <c r="P2971" s="3">
        <v>4.2</v>
      </c>
      <c r="Q2971" s="4">
        <f>MONTH(Tabla1[[#This Row],[Fecha]])</f>
        <v>3</v>
      </c>
    </row>
    <row r="2972" spans="1:17" x14ac:dyDescent="0.25">
      <c r="A2972" t="s">
        <v>2800</v>
      </c>
      <c r="B2972" t="s">
        <v>41</v>
      </c>
      <c r="C2972" t="s">
        <v>42</v>
      </c>
      <c r="D2972" t="s">
        <v>26</v>
      </c>
      <c r="E2972" t="s">
        <v>30</v>
      </c>
      <c r="F2972" t="s">
        <v>45</v>
      </c>
      <c r="G2972" s="2">
        <v>33.520000000000003</v>
      </c>
      <c r="H2972" s="4">
        <v>1</v>
      </c>
      <c r="I2972" s="2">
        <v>1.6760000000000002</v>
      </c>
      <c r="J2972" s="2">
        <v>35.195999999999998</v>
      </c>
      <c r="K2972" s="12">
        <v>43504</v>
      </c>
      <c r="L2972" s="5">
        <v>0.64652777777777781</v>
      </c>
      <c r="M2972" t="s">
        <v>28</v>
      </c>
      <c r="N2972" s="2">
        <v>33.520000000000003</v>
      </c>
      <c r="O2972" s="2">
        <v>1.6759999999999999</v>
      </c>
      <c r="P2972" s="3">
        <v>6.7</v>
      </c>
      <c r="Q2972" s="4">
        <f>MONTH(Tabla1[[#This Row],[Fecha]])</f>
        <v>2</v>
      </c>
    </row>
    <row r="2973" spans="1:17" x14ac:dyDescent="0.25">
      <c r="A2973" t="s">
        <v>2801</v>
      </c>
      <c r="B2973" t="s">
        <v>24</v>
      </c>
      <c r="C2973" t="s">
        <v>25</v>
      </c>
      <c r="D2973" t="s">
        <v>26</v>
      </c>
      <c r="E2973" t="s">
        <v>20</v>
      </c>
      <c r="F2973" t="s">
        <v>35</v>
      </c>
      <c r="G2973" s="2">
        <v>22.38</v>
      </c>
      <c r="H2973" s="4">
        <v>1</v>
      </c>
      <c r="I2973" s="2">
        <v>1.119</v>
      </c>
      <c r="J2973" s="2">
        <v>23.498999999999999</v>
      </c>
      <c r="K2973" s="12">
        <v>43495</v>
      </c>
      <c r="L2973" s="5">
        <v>0.71388888888888891</v>
      </c>
      <c r="M2973" t="s">
        <v>32</v>
      </c>
      <c r="N2973" s="2">
        <v>22.38</v>
      </c>
      <c r="O2973" s="2">
        <v>1.119</v>
      </c>
      <c r="P2973" s="3">
        <v>8.6</v>
      </c>
      <c r="Q2973" s="4">
        <f>MONTH(Tabla1[[#This Row],[Fecha]])</f>
        <v>1</v>
      </c>
    </row>
    <row r="2974" spans="1:17" x14ac:dyDescent="0.25">
      <c r="A2974" t="s">
        <v>2802</v>
      </c>
      <c r="B2974" t="s">
        <v>24</v>
      </c>
      <c r="C2974" t="s">
        <v>25</v>
      </c>
      <c r="D2974" t="s">
        <v>19</v>
      </c>
      <c r="E2974" t="s">
        <v>20</v>
      </c>
      <c r="F2974" t="s">
        <v>43</v>
      </c>
      <c r="G2974" s="2">
        <v>38.6</v>
      </c>
      <c r="H2974" s="4">
        <v>3</v>
      </c>
      <c r="I2974" s="2">
        <v>5.7900000000000009</v>
      </c>
      <c r="J2974" s="2">
        <v>121.59</v>
      </c>
      <c r="K2974" s="12">
        <v>43552</v>
      </c>
      <c r="L2974" s="5">
        <v>0.58124999999999993</v>
      </c>
      <c r="M2974" t="s">
        <v>22</v>
      </c>
      <c r="N2974" s="2">
        <v>115.8</v>
      </c>
      <c r="O2974" s="2">
        <v>5.79</v>
      </c>
      <c r="P2974" s="3">
        <v>7.5</v>
      </c>
      <c r="Q2974" s="4">
        <f>MONTH(Tabla1[[#This Row],[Fecha]])</f>
        <v>3</v>
      </c>
    </row>
    <row r="2975" spans="1:17" x14ac:dyDescent="0.25">
      <c r="A2975" t="s">
        <v>2003</v>
      </c>
      <c r="B2975" t="s">
        <v>41</v>
      </c>
      <c r="C2975" t="s">
        <v>42</v>
      </c>
      <c r="D2975" t="s">
        <v>26</v>
      </c>
      <c r="E2975" t="s">
        <v>20</v>
      </c>
      <c r="F2975" t="s">
        <v>43</v>
      </c>
      <c r="G2975" s="2">
        <v>57.34</v>
      </c>
      <c r="H2975" s="4">
        <v>3</v>
      </c>
      <c r="I2975" s="2">
        <v>8.6010000000000009</v>
      </c>
      <c r="J2975" s="2">
        <v>180.62100000000001</v>
      </c>
      <c r="K2975" s="12">
        <v>43534</v>
      </c>
      <c r="L2975" s="5">
        <v>0.7909722222222223</v>
      </c>
      <c r="M2975" t="s">
        <v>32</v>
      </c>
      <c r="N2975" s="2">
        <v>172.02</v>
      </c>
      <c r="O2975" s="2">
        <v>8.6010000000000009</v>
      </c>
      <c r="P2975" s="3">
        <v>7.9</v>
      </c>
      <c r="Q2975" s="4">
        <f>MONTH(Tabla1[[#This Row],[Fecha]])</f>
        <v>3</v>
      </c>
    </row>
    <row r="2976" spans="1:17" x14ac:dyDescent="0.25">
      <c r="A2976" t="s">
        <v>2487</v>
      </c>
      <c r="B2976" t="s">
        <v>41</v>
      </c>
      <c r="C2976" t="s">
        <v>42</v>
      </c>
      <c r="D2976" t="s">
        <v>19</v>
      </c>
      <c r="E2976" t="s">
        <v>30</v>
      </c>
      <c r="F2976" t="s">
        <v>21</v>
      </c>
      <c r="G2976" s="2">
        <v>39.909999999999997</v>
      </c>
      <c r="H2976" s="4">
        <v>3</v>
      </c>
      <c r="I2976" s="2">
        <v>5.9864999999999995</v>
      </c>
      <c r="J2976" s="2">
        <v>125.7165</v>
      </c>
      <c r="K2976" s="12">
        <v>43517</v>
      </c>
      <c r="L2976" s="5">
        <v>0.52777777777777779</v>
      </c>
      <c r="M2976" t="s">
        <v>22</v>
      </c>
      <c r="N2976" s="2">
        <v>119.73</v>
      </c>
      <c r="O2976" s="2">
        <v>5.9865000000000004</v>
      </c>
      <c r="P2976" s="3">
        <v>9.3000000000000007</v>
      </c>
      <c r="Q2976" s="4">
        <f>MONTH(Tabla1[[#This Row],[Fecha]])</f>
        <v>2</v>
      </c>
    </row>
    <row r="2977" spans="1:17" x14ac:dyDescent="0.25">
      <c r="A2977" t="s">
        <v>2803</v>
      </c>
      <c r="B2977" t="s">
        <v>24</v>
      </c>
      <c r="C2977" t="s">
        <v>25</v>
      </c>
      <c r="D2977" t="s">
        <v>26</v>
      </c>
      <c r="E2977" t="s">
        <v>20</v>
      </c>
      <c r="F2977" t="s">
        <v>31</v>
      </c>
      <c r="G2977" s="2">
        <v>44.01</v>
      </c>
      <c r="H2977" s="4">
        <v>8</v>
      </c>
      <c r="I2977" s="2">
        <v>17.603999999999999</v>
      </c>
      <c r="J2977" s="2">
        <v>369.68400000000003</v>
      </c>
      <c r="K2977" s="12">
        <v>43527</v>
      </c>
      <c r="L2977" s="5">
        <v>0.73333333333333339</v>
      </c>
      <c r="M2977" t="s">
        <v>28</v>
      </c>
      <c r="N2977" s="2">
        <v>352.08</v>
      </c>
      <c r="O2977" s="2">
        <v>17.603999999999999</v>
      </c>
      <c r="P2977" s="3">
        <v>8.8000000000000007</v>
      </c>
      <c r="Q2977" s="4">
        <f>MONTH(Tabla1[[#This Row],[Fecha]])</f>
        <v>3</v>
      </c>
    </row>
    <row r="2978" spans="1:17" x14ac:dyDescent="0.25">
      <c r="A2978" t="s">
        <v>2804</v>
      </c>
      <c r="B2978" t="s">
        <v>17</v>
      </c>
      <c r="C2978" t="s">
        <v>18</v>
      </c>
      <c r="D2978" t="s">
        <v>26</v>
      </c>
      <c r="E2978" t="s">
        <v>30</v>
      </c>
      <c r="F2978" t="s">
        <v>21</v>
      </c>
      <c r="G2978" s="2">
        <v>58.15</v>
      </c>
      <c r="H2978" s="4">
        <v>4</v>
      </c>
      <c r="I2978" s="2">
        <v>11.63</v>
      </c>
      <c r="J2978" s="2">
        <v>244.23</v>
      </c>
      <c r="K2978" s="12">
        <v>43488</v>
      </c>
      <c r="L2978" s="5">
        <v>0.73888888888888893</v>
      </c>
      <c r="M2978" t="s">
        <v>28</v>
      </c>
      <c r="N2978" s="2">
        <v>232.6</v>
      </c>
      <c r="O2978" s="2">
        <v>11.63</v>
      </c>
      <c r="P2978" s="3">
        <v>8.4</v>
      </c>
      <c r="Q2978" s="4">
        <f>MONTH(Tabla1[[#This Row],[Fecha]])</f>
        <v>1</v>
      </c>
    </row>
    <row r="2979" spans="1:17" x14ac:dyDescent="0.25">
      <c r="A2979" t="s">
        <v>1609</v>
      </c>
      <c r="B2979" t="s">
        <v>17</v>
      </c>
      <c r="C2979" t="s">
        <v>18</v>
      </c>
      <c r="D2979" t="s">
        <v>19</v>
      </c>
      <c r="E2979" t="s">
        <v>30</v>
      </c>
      <c r="F2979" t="s">
        <v>45</v>
      </c>
      <c r="G2979" s="2">
        <v>17.940000000000001</v>
      </c>
      <c r="H2979" s="4">
        <v>5</v>
      </c>
      <c r="I2979" s="2">
        <v>4.4850000000000003</v>
      </c>
      <c r="J2979" s="2">
        <v>94.185000000000002</v>
      </c>
      <c r="K2979" s="12">
        <v>43488</v>
      </c>
      <c r="L2979" s="5">
        <v>0.58611111111111114</v>
      </c>
      <c r="M2979" t="s">
        <v>22</v>
      </c>
      <c r="N2979" s="2">
        <v>89.7</v>
      </c>
      <c r="O2979" s="2">
        <v>4.4850000000000003</v>
      </c>
      <c r="P2979" s="3">
        <v>6.8</v>
      </c>
      <c r="Q2979" s="4">
        <f>MONTH(Tabla1[[#This Row],[Fecha]])</f>
        <v>1</v>
      </c>
    </row>
    <row r="2980" spans="1:17" x14ac:dyDescent="0.25">
      <c r="A2980" t="s">
        <v>1167</v>
      </c>
      <c r="B2980" t="s">
        <v>17</v>
      </c>
      <c r="C2980" t="s">
        <v>18</v>
      </c>
      <c r="D2980" t="s">
        <v>26</v>
      </c>
      <c r="E2980" t="s">
        <v>20</v>
      </c>
      <c r="F2980" t="s">
        <v>31</v>
      </c>
      <c r="G2980" s="2">
        <v>12.03</v>
      </c>
      <c r="H2980" s="4">
        <v>2</v>
      </c>
      <c r="I2980" s="2">
        <v>1.2030000000000001</v>
      </c>
      <c r="J2980" s="2">
        <v>25.263000000000002</v>
      </c>
      <c r="K2980" s="12">
        <v>43492</v>
      </c>
      <c r="L2980" s="5">
        <v>0.66041666666666665</v>
      </c>
      <c r="M2980" t="s">
        <v>28</v>
      </c>
      <c r="N2980" s="2">
        <v>24.06</v>
      </c>
      <c r="O2980" s="2">
        <v>1.2030000000000001</v>
      </c>
      <c r="P2980" s="3">
        <v>5.0999999999999996</v>
      </c>
      <c r="Q2980" s="4">
        <f>MONTH(Tabla1[[#This Row],[Fecha]])</f>
        <v>1</v>
      </c>
    </row>
    <row r="2981" spans="1:17" x14ac:dyDescent="0.25">
      <c r="A2981" t="s">
        <v>1232</v>
      </c>
      <c r="B2981" t="s">
        <v>17</v>
      </c>
      <c r="C2981" t="s">
        <v>18</v>
      </c>
      <c r="D2981" t="s">
        <v>26</v>
      </c>
      <c r="E2981" t="s">
        <v>30</v>
      </c>
      <c r="F2981" t="s">
        <v>45</v>
      </c>
      <c r="G2981" s="2">
        <v>83.24</v>
      </c>
      <c r="H2981" s="4">
        <v>9</v>
      </c>
      <c r="I2981" s="2">
        <v>37.457999999999998</v>
      </c>
      <c r="J2981" s="2">
        <v>786.61800000000005</v>
      </c>
      <c r="K2981" s="12">
        <v>43494</v>
      </c>
      <c r="L2981" s="5">
        <v>0.49722222222222223</v>
      </c>
      <c r="M2981" t="s">
        <v>32</v>
      </c>
      <c r="N2981" s="2">
        <v>749.16</v>
      </c>
      <c r="O2981" s="2">
        <v>37.457999999999998</v>
      </c>
      <c r="P2981" s="3">
        <v>7.4</v>
      </c>
      <c r="Q2981" s="4">
        <f>MONTH(Tabla1[[#This Row],[Fecha]])</f>
        <v>1</v>
      </c>
    </row>
    <row r="2982" spans="1:17" x14ac:dyDescent="0.25">
      <c r="A2982" t="s">
        <v>2805</v>
      </c>
      <c r="B2982" t="s">
        <v>24</v>
      </c>
      <c r="C2982" t="s">
        <v>25</v>
      </c>
      <c r="D2982" t="s">
        <v>19</v>
      </c>
      <c r="E2982" t="s">
        <v>30</v>
      </c>
      <c r="F2982" t="s">
        <v>21</v>
      </c>
      <c r="G2982" s="2">
        <v>43.7</v>
      </c>
      <c r="H2982" s="4">
        <v>2</v>
      </c>
      <c r="I2982" s="2">
        <v>4.37</v>
      </c>
      <c r="J2982" s="2">
        <v>91.77</v>
      </c>
      <c r="K2982" s="12">
        <v>43550</v>
      </c>
      <c r="L2982" s="5">
        <v>0.75208333333333333</v>
      </c>
      <c r="M2982" t="s">
        <v>28</v>
      </c>
      <c r="N2982" s="2">
        <v>87.4</v>
      </c>
      <c r="O2982" s="2">
        <v>4.37</v>
      </c>
      <c r="P2982" s="3">
        <v>4.9000000000000004</v>
      </c>
      <c r="Q2982" s="4">
        <f>MONTH(Tabla1[[#This Row],[Fecha]])</f>
        <v>3</v>
      </c>
    </row>
    <row r="2983" spans="1:17" x14ac:dyDescent="0.25">
      <c r="A2983" t="s">
        <v>2806</v>
      </c>
      <c r="B2983" t="s">
        <v>17</v>
      </c>
      <c r="C2983" t="s">
        <v>18</v>
      </c>
      <c r="D2983" t="s">
        <v>19</v>
      </c>
      <c r="E2983" t="s">
        <v>20</v>
      </c>
      <c r="F2983" t="s">
        <v>27</v>
      </c>
      <c r="G2983" s="2">
        <v>17.420000000000002</v>
      </c>
      <c r="H2983" s="4">
        <v>10</v>
      </c>
      <c r="I2983" s="2">
        <v>8.7100000000000009</v>
      </c>
      <c r="J2983" s="2">
        <v>182.91</v>
      </c>
      <c r="K2983" s="12">
        <v>43518</v>
      </c>
      <c r="L2983" s="5">
        <v>0.52083333333333337</v>
      </c>
      <c r="M2983" t="s">
        <v>22</v>
      </c>
      <c r="N2983" s="2">
        <v>174.2</v>
      </c>
      <c r="O2983" s="2">
        <v>8.7100000000000009</v>
      </c>
      <c r="P2983" s="3">
        <v>7</v>
      </c>
      <c r="Q2983" s="4">
        <f>MONTH(Tabla1[[#This Row],[Fecha]])</f>
        <v>2</v>
      </c>
    </row>
    <row r="2984" spans="1:17" x14ac:dyDescent="0.25">
      <c r="A2984" t="s">
        <v>2807</v>
      </c>
      <c r="B2984" t="s">
        <v>24</v>
      </c>
      <c r="C2984" t="s">
        <v>25</v>
      </c>
      <c r="D2984" t="s">
        <v>19</v>
      </c>
      <c r="E2984" t="s">
        <v>20</v>
      </c>
      <c r="F2984" t="s">
        <v>31</v>
      </c>
      <c r="G2984" s="2">
        <v>12.73</v>
      </c>
      <c r="H2984" s="4">
        <v>2</v>
      </c>
      <c r="I2984" s="2">
        <v>1.2730000000000001</v>
      </c>
      <c r="J2984" s="2">
        <v>26.733000000000001</v>
      </c>
      <c r="K2984" s="12">
        <v>43518</v>
      </c>
      <c r="L2984" s="5">
        <v>0.50694444444444442</v>
      </c>
      <c r="M2984" t="s">
        <v>32</v>
      </c>
      <c r="N2984" s="2">
        <v>25.46</v>
      </c>
      <c r="O2984" s="2">
        <v>1.2729999999999999</v>
      </c>
      <c r="P2984" s="3">
        <v>5.2</v>
      </c>
      <c r="Q2984" s="4">
        <f>MONTH(Tabla1[[#This Row],[Fecha]])</f>
        <v>2</v>
      </c>
    </row>
    <row r="2985" spans="1:17" x14ac:dyDescent="0.25">
      <c r="A2985" t="s">
        <v>2808</v>
      </c>
      <c r="B2985" t="s">
        <v>17</v>
      </c>
      <c r="C2985" t="s">
        <v>18</v>
      </c>
      <c r="D2985" t="s">
        <v>19</v>
      </c>
      <c r="E2985" t="s">
        <v>30</v>
      </c>
      <c r="F2985" t="s">
        <v>43</v>
      </c>
      <c r="G2985" s="2">
        <v>80.959999999999994</v>
      </c>
      <c r="H2985" s="4">
        <v>8</v>
      </c>
      <c r="I2985" s="2">
        <v>32.384</v>
      </c>
      <c r="J2985" s="2">
        <v>680.06399999999996</v>
      </c>
      <c r="K2985" s="12">
        <v>43513</v>
      </c>
      <c r="L2985" s="5">
        <v>0.46666666666666662</v>
      </c>
      <c r="M2985" t="s">
        <v>32</v>
      </c>
      <c r="N2985" s="2">
        <v>647.67999999999995</v>
      </c>
      <c r="O2985" s="2">
        <v>32.384</v>
      </c>
      <c r="P2985" s="3">
        <v>7.4</v>
      </c>
      <c r="Q2985" s="4">
        <f>MONTH(Tabla1[[#This Row],[Fecha]])</f>
        <v>2</v>
      </c>
    </row>
    <row r="2986" spans="1:17" x14ac:dyDescent="0.25">
      <c r="A2986" t="s">
        <v>2809</v>
      </c>
      <c r="B2986" t="s">
        <v>17</v>
      </c>
      <c r="C2986" t="s">
        <v>18</v>
      </c>
      <c r="D2986" t="s">
        <v>19</v>
      </c>
      <c r="E2986" t="s">
        <v>30</v>
      </c>
      <c r="F2986" t="s">
        <v>27</v>
      </c>
      <c r="G2986" s="2">
        <v>20.89</v>
      </c>
      <c r="H2986" s="4">
        <v>2</v>
      </c>
      <c r="I2986" s="2">
        <v>2.089</v>
      </c>
      <c r="J2986" s="2">
        <v>43.869</v>
      </c>
      <c r="K2986" s="12">
        <v>43501</v>
      </c>
      <c r="L2986" s="5">
        <v>0.78125</v>
      </c>
      <c r="M2986" t="s">
        <v>28</v>
      </c>
      <c r="N2986" s="2">
        <v>41.78</v>
      </c>
      <c r="O2986" s="2">
        <v>2.089</v>
      </c>
      <c r="P2986" s="3">
        <v>9.8000000000000007</v>
      </c>
      <c r="Q2986" s="4">
        <f>MONTH(Tabla1[[#This Row],[Fecha]])</f>
        <v>2</v>
      </c>
    </row>
    <row r="2987" spans="1:17" x14ac:dyDescent="0.25">
      <c r="A2987" t="s">
        <v>2810</v>
      </c>
      <c r="B2987" t="s">
        <v>24</v>
      </c>
      <c r="C2987" t="s">
        <v>25</v>
      </c>
      <c r="D2987" t="s">
        <v>26</v>
      </c>
      <c r="E2987" t="s">
        <v>30</v>
      </c>
      <c r="F2987" t="s">
        <v>45</v>
      </c>
      <c r="G2987" s="2">
        <v>64.260000000000005</v>
      </c>
      <c r="H2987" s="4">
        <v>7</v>
      </c>
      <c r="I2987" s="2">
        <v>22.491000000000003</v>
      </c>
      <c r="J2987" s="2">
        <v>472.31099999999998</v>
      </c>
      <c r="K2987" s="12">
        <v>43505</v>
      </c>
      <c r="L2987" s="5">
        <v>0.41666666666666669</v>
      </c>
      <c r="M2987" t="s">
        <v>28</v>
      </c>
      <c r="N2987" s="2">
        <v>449.82</v>
      </c>
      <c r="O2987" s="2">
        <v>22.491</v>
      </c>
      <c r="P2987" s="3">
        <v>5.7</v>
      </c>
      <c r="Q2987" s="4">
        <f>MONTH(Tabla1[[#This Row],[Fecha]])</f>
        <v>2</v>
      </c>
    </row>
    <row r="2988" spans="1:17" x14ac:dyDescent="0.25">
      <c r="A2988" t="s">
        <v>2811</v>
      </c>
      <c r="B2988" t="s">
        <v>41</v>
      </c>
      <c r="C2988" t="s">
        <v>42</v>
      </c>
      <c r="D2988" t="s">
        <v>26</v>
      </c>
      <c r="E2988" t="s">
        <v>30</v>
      </c>
      <c r="F2988" t="s">
        <v>45</v>
      </c>
      <c r="G2988" s="2">
        <v>39.21</v>
      </c>
      <c r="H2988" s="4">
        <v>4</v>
      </c>
      <c r="I2988" s="2">
        <v>7.8420000000000005</v>
      </c>
      <c r="J2988" s="2">
        <v>164.68199999999999</v>
      </c>
      <c r="K2988" s="12">
        <v>43481</v>
      </c>
      <c r="L2988" s="5">
        <v>0.8354166666666667</v>
      </c>
      <c r="M2988" t="s">
        <v>32</v>
      </c>
      <c r="N2988" s="2">
        <v>156.84</v>
      </c>
      <c r="O2988" s="2">
        <v>7.8419999999999996</v>
      </c>
      <c r="P2988" s="3">
        <v>9</v>
      </c>
      <c r="Q2988" s="4">
        <f>MONTH(Tabla1[[#This Row],[Fecha]])</f>
        <v>1</v>
      </c>
    </row>
    <row r="2989" spans="1:17" x14ac:dyDescent="0.25">
      <c r="A2989" t="s">
        <v>2812</v>
      </c>
      <c r="B2989" t="s">
        <v>41</v>
      </c>
      <c r="C2989" t="s">
        <v>42</v>
      </c>
      <c r="D2989" t="s">
        <v>19</v>
      </c>
      <c r="E2989" t="s">
        <v>30</v>
      </c>
      <c r="F2989" t="s">
        <v>21</v>
      </c>
      <c r="G2989" s="2">
        <v>61.29</v>
      </c>
      <c r="H2989" s="4">
        <v>5</v>
      </c>
      <c r="I2989" s="2">
        <v>15.3225</v>
      </c>
      <c r="J2989" s="2">
        <v>321.77249999999998</v>
      </c>
      <c r="K2989" s="12">
        <v>43553</v>
      </c>
      <c r="L2989" s="5">
        <v>0.60277777777777775</v>
      </c>
      <c r="M2989" t="s">
        <v>28</v>
      </c>
      <c r="N2989" s="2">
        <v>306.45</v>
      </c>
      <c r="O2989" s="2">
        <v>15.3225</v>
      </c>
      <c r="P2989" s="3">
        <v>7</v>
      </c>
      <c r="Q2989" s="4">
        <f>MONTH(Tabla1[[#This Row],[Fecha]])</f>
        <v>3</v>
      </c>
    </row>
    <row r="2990" spans="1:17" x14ac:dyDescent="0.25">
      <c r="A2990" t="s">
        <v>2813</v>
      </c>
      <c r="B2990" t="s">
        <v>24</v>
      </c>
      <c r="C2990" t="s">
        <v>25</v>
      </c>
      <c r="D2990" t="s">
        <v>26</v>
      </c>
      <c r="E2990" t="s">
        <v>30</v>
      </c>
      <c r="F2990" t="s">
        <v>27</v>
      </c>
      <c r="G2990" s="2">
        <v>30.61</v>
      </c>
      <c r="H2990" s="4">
        <v>6</v>
      </c>
      <c r="I2990" s="2">
        <v>9.1829999999999998</v>
      </c>
      <c r="J2990" s="2">
        <v>192.84299999999999</v>
      </c>
      <c r="K2990" s="12">
        <v>43536</v>
      </c>
      <c r="L2990" s="5">
        <v>0.85833333333333339</v>
      </c>
      <c r="M2990" t="s">
        <v>28</v>
      </c>
      <c r="N2990" s="2">
        <v>183.66</v>
      </c>
      <c r="O2990" s="2">
        <v>9.1829999999999998</v>
      </c>
      <c r="P2990" s="3">
        <v>9.3000000000000007</v>
      </c>
      <c r="Q2990" s="4">
        <f>MONTH(Tabla1[[#This Row],[Fecha]])</f>
        <v>3</v>
      </c>
    </row>
    <row r="2991" spans="1:17" x14ac:dyDescent="0.25">
      <c r="A2991" t="s">
        <v>2814</v>
      </c>
      <c r="B2991" t="s">
        <v>41</v>
      </c>
      <c r="C2991" t="s">
        <v>42</v>
      </c>
      <c r="D2991" t="s">
        <v>26</v>
      </c>
      <c r="E2991" t="s">
        <v>30</v>
      </c>
      <c r="F2991" t="s">
        <v>27</v>
      </c>
      <c r="G2991" s="2">
        <v>22.01</v>
      </c>
      <c r="H2991" s="4">
        <v>6</v>
      </c>
      <c r="I2991" s="2">
        <v>6.6030000000000006</v>
      </c>
      <c r="J2991" s="2">
        <v>138.66300000000001</v>
      </c>
      <c r="K2991" s="12">
        <v>43467</v>
      </c>
      <c r="L2991" s="5">
        <v>0.78472222222222221</v>
      </c>
      <c r="M2991" t="s">
        <v>28</v>
      </c>
      <c r="N2991" s="2">
        <v>132.06</v>
      </c>
      <c r="O2991" s="2">
        <v>6.6029999999999998</v>
      </c>
      <c r="P2991" s="3">
        <v>7.6</v>
      </c>
      <c r="Q2991" s="4">
        <f>MONTH(Tabla1[[#This Row],[Fecha]])</f>
        <v>1</v>
      </c>
    </row>
    <row r="2992" spans="1:17" x14ac:dyDescent="0.25">
      <c r="A2992" t="s">
        <v>1242</v>
      </c>
      <c r="B2992" t="s">
        <v>24</v>
      </c>
      <c r="C2992" t="s">
        <v>25</v>
      </c>
      <c r="D2992" t="s">
        <v>26</v>
      </c>
      <c r="E2992" t="s">
        <v>20</v>
      </c>
      <c r="F2992" t="s">
        <v>27</v>
      </c>
      <c r="G2992" s="2">
        <v>12.45</v>
      </c>
      <c r="H2992" s="4">
        <v>6</v>
      </c>
      <c r="I2992" s="2">
        <v>3.7349999999999994</v>
      </c>
      <c r="J2992" s="2">
        <v>78.435000000000002</v>
      </c>
      <c r="K2992" s="12">
        <v>43505</v>
      </c>
      <c r="L2992" s="5">
        <v>0.5493055555555556</v>
      </c>
      <c r="M2992" t="s">
        <v>28</v>
      </c>
      <c r="N2992" s="2">
        <v>74.7</v>
      </c>
      <c r="O2992" s="2">
        <v>3.7349999999999999</v>
      </c>
      <c r="P2992" s="3">
        <v>4.0999999999999996</v>
      </c>
      <c r="Q2992" s="4">
        <f>MONTH(Tabla1[[#This Row],[Fecha]])</f>
        <v>2</v>
      </c>
    </row>
    <row r="2993" spans="1:17" x14ac:dyDescent="0.25">
      <c r="A2993" t="s">
        <v>2815</v>
      </c>
      <c r="B2993" t="s">
        <v>17</v>
      </c>
      <c r="C2993" t="s">
        <v>18</v>
      </c>
      <c r="D2993" t="s">
        <v>26</v>
      </c>
      <c r="E2993" t="s">
        <v>30</v>
      </c>
      <c r="F2993" t="s">
        <v>21</v>
      </c>
      <c r="G2993" s="2">
        <v>65.180000000000007</v>
      </c>
      <c r="H2993" s="4">
        <v>3</v>
      </c>
      <c r="I2993" s="2">
        <v>9.777000000000001</v>
      </c>
      <c r="J2993" s="2">
        <v>205.31700000000001</v>
      </c>
      <c r="K2993" s="12">
        <v>43521</v>
      </c>
      <c r="L2993" s="5">
        <v>0.85763888888888884</v>
      </c>
      <c r="M2993" t="s">
        <v>32</v>
      </c>
      <c r="N2993" s="2">
        <v>195.54</v>
      </c>
      <c r="O2993" s="2">
        <v>9.7769999999999992</v>
      </c>
      <c r="P2993" s="3">
        <v>6.3</v>
      </c>
      <c r="Q2993" s="4">
        <f>MONTH(Tabla1[[#This Row],[Fecha]])</f>
        <v>2</v>
      </c>
    </row>
    <row r="2994" spans="1:17" x14ac:dyDescent="0.25">
      <c r="A2994" t="s">
        <v>2816</v>
      </c>
      <c r="B2994" t="s">
        <v>41</v>
      </c>
      <c r="C2994" t="s">
        <v>42</v>
      </c>
      <c r="D2994" t="s">
        <v>26</v>
      </c>
      <c r="E2994" t="s">
        <v>20</v>
      </c>
      <c r="F2994" t="s">
        <v>45</v>
      </c>
      <c r="G2994" s="2">
        <v>81.37</v>
      </c>
      <c r="H2994" s="4">
        <v>2</v>
      </c>
      <c r="I2994" s="2">
        <v>8.1370000000000005</v>
      </c>
      <c r="J2994" s="2">
        <v>170.87700000000001</v>
      </c>
      <c r="K2994" s="12">
        <v>43491</v>
      </c>
      <c r="L2994" s="5">
        <v>0.81111111111111101</v>
      </c>
      <c r="M2994" t="s">
        <v>28</v>
      </c>
      <c r="N2994" s="2">
        <v>162.74</v>
      </c>
      <c r="O2994" s="2">
        <v>8.1370000000000005</v>
      </c>
      <c r="P2994" s="3">
        <v>6.5</v>
      </c>
      <c r="Q2994" s="4">
        <f>MONTH(Tabla1[[#This Row],[Fecha]])</f>
        <v>1</v>
      </c>
    </row>
    <row r="2995" spans="1:17" x14ac:dyDescent="0.25">
      <c r="A2995" t="s">
        <v>2817</v>
      </c>
      <c r="B2995" t="s">
        <v>17</v>
      </c>
      <c r="C2995" t="s">
        <v>18</v>
      </c>
      <c r="D2995" t="s">
        <v>26</v>
      </c>
      <c r="E2995" t="s">
        <v>30</v>
      </c>
      <c r="F2995" t="s">
        <v>45</v>
      </c>
      <c r="G2995" s="2">
        <v>77.02</v>
      </c>
      <c r="H2995" s="4">
        <v>5</v>
      </c>
      <c r="I2995" s="2">
        <v>19.254999999999999</v>
      </c>
      <c r="J2995" s="2">
        <v>404.35500000000002</v>
      </c>
      <c r="K2995" s="12">
        <v>43499</v>
      </c>
      <c r="L2995" s="5">
        <v>0.66597222222222219</v>
      </c>
      <c r="M2995" t="s">
        <v>28</v>
      </c>
      <c r="N2995" s="2">
        <v>385.1</v>
      </c>
      <c r="O2995" s="2">
        <v>19.254999999999999</v>
      </c>
      <c r="P2995" s="3">
        <v>5.5</v>
      </c>
      <c r="Q2995" s="4">
        <f>MONTH(Tabla1[[#This Row],[Fecha]])</f>
        <v>2</v>
      </c>
    </row>
    <row r="2996" spans="1:17" x14ac:dyDescent="0.25">
      <c r="A2996" t="s">
        <v>2499</v>
      </c>
      <c r="B2996" t="s">
        <v>17</v>
      </c>
      <c r="C2996" t="s">
        <v>18</v>
      </c>
      <c r="D2996" t="s">
        <v>19</v>
      </c>
      <c r="E2996" t="s">
        <v>30</v>
      </c>
      <c r="F2996" t="s">
        <v>45</v>
      </c>
      <c r="G2996" s="2">
        <v>19.7</v>
      </c>
      <c r="H2996" s="4">
        <v>1</v>
      </c>
      <c r="I2996" s="2">
        <v>0.98499999999999999</v>
      </c>
      <c r="J2996" s="2">
        <v>20.684999999999999</v>
      </c>
      <c r="K2996" s="12">
        <v>43504</v>
      </c>
      <c r="L2996" s="5">
        <v>0.48541666666666666</v>
      </c>
      <c r="M2996" t="s">
        <v>22</v>
      </c>
      <c r="N2996" s="2">
        <v>19.7</v>
      </c>
      <c r="O2996" s="2">
        <v>0.98499999999999999</v>
      </c>
      <c r="P2996" s="3">
        <v>9.5</v>
      </c>
      <c r="Q2996" s="4">
        <f>MONTH(Tabla1[[#This Row],[Fecha]])</f>
        <v>2</v>
      </c>
    </row>
    <row r="2997" spans="1:17" x14ac:dyDescent="0.25">
      <c r="A2997" t="s">
        <v>2818</v>
      </c>
      <c r="B2997" t="s">
        <v>24</v>
      </c>
      <c r="C2997" t="s">
        <v>25</v>
      </c>
      <c r="D2997" t="s">
        <v>26</v>
      </c>
      <c r="E2997" t="s">
        <v>30</v>
      </c>
      <c r="F2997" t="s">
        <v>45</v>
      </c>
      <c r="G2997" s="2">
        <v>42.08</v>
      </c>
      <c r="H2997" s="4">
        <v>6</v>
      </c>
      <c r="I2997" s="2">
        <v>12.624000000000001</v>
      </c>
      <c r="J2997" s="2">
        <v>265.10399999999998</v>
      </c>
      <c r="K2997" s="12">
        <v>43494</v>
      </c>
      <c r="L2997" s="5">
        <v>0.51736111111111105</v>
      </c>
      <c r="M2997" t="s">
        <v>28</v>
      </c>
      <c r="N2997" s="2">
        <v>252.48</v>
      </c>
      <c r="O2997" s="2">
        <v>12.624000000000001</v>
      </c>
      <c r="P2997" s="3">
        <v>8.9</v>
      </c>
      <c r="Q2997" s="4">
        <f>MONTH(Tabla1[[#This Row],[Fecha]])</f>
        <v>1</v>
      </c>
    </row>
    <row r="2998" spans="1:17" x14ac:dyDescent="0.25">
      <c r="A2998" t="s">
        <v>2819</v>
      </c>
      <c r="B2998" t="s">
        <v>41</v>
      </c>
      <c r="C2998" t="s">
        <v>42</v>
      </c>
      <c r="D2998" t="s">
        <v>26</v>
      </c>
      <c r="E2998" t="s">
        <v>20</v>
      </c>
      <c r="F2998" t="s">
        <v>21</v>
      </c>
      <c r="G2998" s="2">
        <v>73.41</v>
      </c>
      <c r="H2998" s="4">
        <v>3</v>
      </c>
      <c r="I2998" s="2">
        <v>11.0115</v>
      </c>
      <c r="J2998" s="2">
        <v>231.2415</v>
      </c>
      <c r="K2998" s="12">
        <v>43526</v>
      </c>
      <c r="L2998" s="5">
        <v>0.54861111111111105</v>
      </c>
      <c r="M2998" t="s">
        <v>22</v>
      </c>
      <c r="N2998" s="2">
        <v>220.23</v>
      </c>
      <c r="O2998" s="2">
        <v>11.0115</v>
      </c>
      <c r="P2998" s="3">
        <v>4</v>
      </c>
      <c r="Q2998" s="4">
        <f>MONTH(Tabla1[[#This Row],[Fecha]])</f>
        <v>3</v>
      </c>
    </row>
    <row r="2999" spans="1:17" x14ac:dyDescent="0.25">
      <c r="A2999" t="s">
        <v>2820</v>
      </c>
      <c r="B2999" t="s">
        <v>24</v>
      </c>
      <c r="C2999" t="s">
        <v>25</v>
      </c>
      <c r="D2999" t="s">
        <v>26</v>
      </c>
      <c r="E2999" t="s">
        <v>20</v>
      </c>
      <c r="F2999" t="s">
        <v>35</v>
      </c>
      <c r="G2999" s="2">
        <v>83.14</v>
      </c>
      <c r="H2999" s="4">
        <v>7</v>
      </c>
      <c r="I2999" s="2">
        <v>29.099000000000004</v>
      </c>
      <c r="J2999" s="2">
        <v>611.07899999999995</v>
      </c>
      <c r="K2999" s="12">
        <v>43475</v>
      </c>
      <c r="L2999" s="5">
        <v>0.4381944444444445</v>
      </c>
      <c r="M2999" t="s">
        <v>32</v>
      </c>
      <c r="N2999" s="2">
        <v>581.98</v>
      </c>
      <c r="O2999" s="2">
        <v>29.099</v>
      </c>
      <c r="P2999" s="3">
        <v>6.6</v>
      </c>
      <c r="Q2999" s="4">
        <f>MONTH(Tabla1[[#This Row],[Fecha]])</f>
        <v>1</v>
      </c>
    </row>
    <row r="3000" spans="1:17" x14ac:dyDescent="0.25">
      <c r="A3000" t="s">
        <v>2821</v>
      </c>
      <c r="B3000" t="s">
        <v>17</v>
      </c>
      <c r="C3000" t="s">
        <v>18</v>
      </c>
      <c r="D3000" t="s">
        <v>19</v>
      </c>
      <c r="E3000" t="s">
        <v>30</v>
      </c>
      <c r="F3000" t="s">
        <v>43</v>
      </c>
      <c r="G3000" s="2">
        <v>18.850000000000001</v>
      </c>
      <c r="H3000" s="4">
        <v>10</v>
      </c>
      <c r="I3000" s="2">
        <v>9.4250000000000007</v>
      </c>
      <c r="J3000" s="2">
        <v>197.92500000000001</v>
      </c>
      <c r="K3000" s="12">
        <v>43523</v>
      </c>
      <c r="L3000" s="5">
        <v>0.76666666666666661</v>
      </c>
      <c r="M3000" t="s">
        <v>22</v>
      </c>
      <c r="N3000" s="2">
        <v>188.5</v>
      </c>
      <c r="O3000" s="2">
        <v>9.4250000000000007</v>
      </c>
      <c r="P3000" s="3">
        <v>5.6</v>
      </c>
      <c r="Q3000" s="4">
        <f>MONTH(Tabla1[[#This Row],[Fecha]])</f>
        <v>2</v>
      </c>
    </row>
    <row r="3001" spans="1:17" x14ac:dyDescent="0.25">
      <c r="A3001" t="s">
        <v>2822</v>
      </c>
      <c r="B3001" t="s">
        <v>41</v>
      </c>
      <c r="C3001" t="s">
        <v>42</v>
      </c>
      <c r="D3001" t="s">
        <v>19</v>
      </c>
      <c r="E3001" t="s">
        <v>30</v>
      </c>
      <c r="F3001" t="s">
        <v>31</v>
      </c>
      <c r="G3001" s="2">
        <v>36.909999999999997</v>
      </c>
      <c r="H3001" s="4">
        <v>7</v>
      </c>
      <c r="I3001" s="2">
        <v>12.918500000000002</v>
      </c>
      <c r="J3001" s="2">
        <v>271.2885</v>
      </c>
      <c r="K3001" s="12">
        <v>43506</v>
      </c>
      <c r="L3001" s="5">
        <v>0.57708333333333328</v>
      </c>
      <c r="M3001" t="s">
        <v>22</v>
      </c>
      <c r="N3001" s="2">
        <v>258.37</v>
      </c>
      <c r="O3001" s="2">
        <v>12.9185</v>
      </c>
      <c r="P3001" s="3">
        <v>6.7</v>
      </c>
      <c r="Q3001" s="4">
        <f>MONTH(Tabla1[[#This Row],[Fecha]])</f>
        <v>2</v>
      </c>
    </row>
    <row r="3002" spans="1:17" x14ac:dyDescent="0.25">
      <c r="A3002" t="s">
        <v>2823</v>
      </c>
      <c r="B3002" t="s">
        <v>17</v>
      </c>
      <c r="C3002" t="s">
        <v>18</v>
      </c>
      <c r="D3002" t="s">
        <v>26</v>
      </c>
      <c r="E3002" t="s">
        <v>30</v>
      </c>
      <c r="F3002" t="s">
        <v>45</v>
      </c>
      <c r="G3002" s="2">
        <v>83.24</v>
      </c>
      <c r="H3002" s="4">
        <v>9</v>
      </c>
      <c r="I3002" s="2">
        <v>37.457999999999998</v>
      </c>
      <c r="J3002" s="2">
        <v>786.61800000000005</v>
      </c>
      <c r="K3002" s="12">
        <v>43494</v>
      </c>
      <c r="L3002" s="5">
        <v>0.49722222222222223</v>
      </c>
      <c r="M3002" t="s">
        <v>32</v>
      </c>
      <c r="N3002" s="2">
        <v>749.16</v>
      </c>
      <c r="O3002" s="2">
        <v>37.457999999999998</v>
      </c>
      <c r="P3002" s="3">
        <v>7.4</v>
      </c>
      <c r="Q3002" s="4">
        <f>MONTH(Tabla1[[#This Row],[Fecha]])</f>
        <v>1</v>
      </c>
    </row>
    <row r="3003" spans="1:17" x14ac:dyDescent="0.25">
      <c r="A3003" t="s">
        <v>2824</v>
      </c>
      <c r="B3003" t="s">
        <v>24</v>
      </c>
      <c r="C3003" t="s">
        <v>25</v>
      </c>
      <c r="D3003" t="s">
        <v>26</v>
      </c>
      <c r="E3003" t="s">
        <v>30</v>
      </c>
      <c r="F3003" t="s">
        <v>45</v>
      </c>
      <c r="G3003" s="2">
        <v>60.74</v>
      </c>
      <c r="H3003" s="4">
        <v>7</v>
      </c>
      <c r="I3003" s="2">
        <v>21.259</v>
      </c>
      <c r="J3003" s="2">
        <v>446.43900000000002</v>
      </c>
      <c r="K3003" s="12">
        <v>43483</v>
      </c>
      <c r="L3003" s="5">
        <v>0.68263888888888891</v>
      </c>
      <c r="M3003" t="s">
        <v>22</v>
      </c>
      <c r="N3003" s="2">
        <v>425.18</v>
      </c>
      <c r="O3003" s="2">
        <v>21.259</v>
      </c>
      <c r="P3003" s="3">
        <v>5</v>
      </c>
      <c r="Q3003" s="4">
        <f>MONTH(Tabla1[[#This Row],[Fecha]])</f>
        <v>1</v>
      </c>
    </row>
    <row r="3004" spans="1:17" x14ac:dyDescent="0.25">
      <c r="A3004" t="s">
        <v>2825</v>
      </c>
      <c r="B3004" t="s">
        <v>41</v>
      </c>
      <c r="C3004" t="s">
        <v>42</v>
      </c>
      <c r="D3004" t="s">
        <v>26</v>
      </c>
      <c r="E3004" t="s">
        <v>30</v>
      </c>
      <c r="F3004" t="s">
        <v>31</v>
      </c>
      <c r="G3004" s="2">
        <v>13.59</v>
      </c>
      <c r="H3004" s="4">
        <v>9</v>
      </c>
      <c r="I3004" s="2">
        <v>6.1155000000000008</v>
      </c>
      <c r="J3004" s="2">
        <v>128.4255</v>
      </c>
      <c r="K3004" s="12">
        <v>43539</v>
      </c>
      <c r="L3004" s="5">
        <v>0.43472222222222223</v>
      </c>
      <c r="M3004" t="s">
        <v>28</v>
      </c>
      <c r="N3004" s="2">
        <v>122.31</v>
      </c>
      <c r="O3004" s="2">
        <v>6.1154999999999999</v>
      </c>
      <c r="P3004" s="3">
        <v>5.8</v>
      </c>
      <c r="Q3004" s="4">
        <f>MONTH(Tabla1[[#This Row],[Fecha]])</f>
        <v>3</v>
      </c>
    </row>
    <row r="3005" spans="1:17" x14ac:dyDescent="0.25">
      <c r="A3005" t="s">
        <v>2033</v>
      </c>
      <c r="B3005" t="s">
        <v>17</v>
      </c>
      <c r="C3005" t="s">
        <v>18</v>
      </c>
      <c r="D3005" t="s">
        <v>26</v>
      </c>
      <c r="E3005" t="s">
        <v>20</v>
      </c>
      <c r="F3005" t="s">
        <v>31</v>
      </c>
      <c r="G3005" s="2">
        <v>93.12</v>
      </c>
      <c r="H3005" s="4">
        <v>8</v>
      </c>
      <c r="I3005" s="2">
        <v>37.248000000000005</v>
      </c>
      <c r="J3005" s="2">
        <v>782.20799999999997</v>
      </c>
      <c r="K3005" s="12">
        <v>43503</v>
      </c>
      <c r="L3005" s="5">
        <v>0.42291666666666666</v>
      </c>
      <c r="M3005" t="s">
        <v>28</v>
      </c>
      <c r="N3005" s="2">
        <v>744.96</v>
      </c>
      <c r="O3005" s="2">
        <v>37.247999999999998</v>
      </c>
      <c r="P3005" s="3">
        <v>6.8</v>
      </c>
      <c r="Q3005" s="4">
        <f>MONTH(Tabla1[[#This Row],[Fecha]])</f>
        <v>2</v>
      </c>
    </row>
    <row r="3006" spans="1:17" x14ac:dyDescent="0.25">
      <c r="A3006" t="s">
        <v>2826</v>
      </c>
      <c r="B3006" t="s">
        <v>17</v>
      </c>
      <c r="C3006" t="s">
        <v>18</v>
      </c>
      <c r="D3006" t="s">
        <v>19</v>
      </c>
      <c r="E3006" t="s">
        <v>30</v>
      </c>
      <c r="F3006" t="s">
        <v>31</v>
      </c>
      <c r="G3006" s="2">
        <v>19.36</v>
      </c>
      <c r="H3006" s="4">
        <v>9</v>
      </c>
      <c r="I3006" s="2">
        <v>8.7120000000000015</v>
      </c>
      <c r="J3006" s="2">
        <v>182.952</v>
      </c>
      <c r="K3006" s="12">
        <v>43483</v>
      </c>
      <c r="L3006" s="5">
        <v>0.77986111111111101</v>
      </c>
      <c r="M3006" t="s">
        <v>22</v>
      </c>
      <c r="N3006" s="2">
        <v>174.24</v>
      </c>
      <c r="O3006" s="2">
        <v>8.7119999999999997</v>
      </c>
      <c r="P3006" s="3">
        <v>8.6999999999999993</v>
      </c>
      <c r="Q3006" s="4">
        <f>MONTH(Tabla1[[#This Row],[Fecha]])</f>
        <v>1</v>
      </c>
    </row>
    <row r="3007" spans="1:17" x14ac:dyDescent="0.25">
      <c r="A3007" t="s">
        <v>2827</v>
      </c>
      <c r="B3007" t="s">
        <v>17</v>
      </c>
      <c r="C3007" t="s">
        <v>18</v>
      </c>
      <c r="D3007" t="s">
        <v>19</v>
      </c>
      <c r="E3007" t="s">
        <v>30</v>
      </c>
      <c r="F3007" t="s">
        <v>27</v>
      </c>
      <c r="G3007" s="2">
        <v>92.6</v>
      </c>
      <c r="H3007" s="4">
        <v>7</v>
      </c>
      <c r="I3007" s="2">
        <v>32.409999999999997</v>
      </c>
      <c r="J3007" s="2">
        <v>680.61</v>
      </c>
      <c r="K3007" s="12">
        <v>43523</v>
      </c>
      <c r="L3007" s="5">
        <v>0.53611111111111109</v>
      </c>
      <c r="M3007" t="s">
        <v>32</v>
      </c>
      <c r="N3007" s="2">
        <v>648.20000000000005</v>
      </c>
      <c r="O3007" s="2">
        <v>32.409999999999997</v>
      </c>
      <c r="P3007" s="3">
        <v>9.3000000000000007</v>
      </c>
      <c r="Q3007" s="4">
        <f>MONTH(Tabla1[[#This Row],[Fecha]])</f>
        <v>2</v>
      </c>
    </row>
    <row r="3008" spans="1:17" x14ac:dyDescent="0.25">
      <c r="A3008" t="s">
        <v>2828</v>
      </c>
      <c r="B3008" t="s">
        <v>41</v>
      </c>
      <c r="C3008" t="s">
        <v>42</v>
      </c>
      <c r="D3008" t="s">
        <v>19</v>
      </c>
      <c r="E3008" t="s">
        <v>30</v>
      </c>
      <c r="F3008" t="s">
        <v>35</v>
      </c>
      <c r="G3008" s="2">
        <v>78.069999999999993</v>
      </c>
      <c r="H3008" s="4">
        <v>9</v>
      </c>
      <c r="I3008" s="2">
        <v>35.131499999999996</v>
      </c>
      <c r="J3008" s="2">
        <v>737.76149999999996</v>
      </c>
      <c r="K3008" s="12">
        <v>43493</v>
      </c>
      <c r="L3008" s="5">
        <v>0.52986111111111112</v>
      </c>
      <c r="M3008" t="s">
        <v>28</v>
      </c>
      <c r="N3008" s="2">
        <v>702.63</v>
      </c>
      <c r="O3008" s="2">
        <v>35.131500000000003</v>
      </c>
      <c r="P3008" s="3">
        <v>4.5</v>
      </c>
      <c r="Q3008" s="4">
        <f>MONTH(Tabla1[[#This Row],[Fecha]])</f>
        <v>1</v>
      </c>
    </row>
    <row r="3009" spans="1:17" x14ac:dyDescent="0.25">
      <c r="A3009" t="s">
        <v>2829</v>
      </c>
      <c r="B3009" t="s">
        <v>24</v>
      </c>
      <c r="C3009" t="s">
        <v>25</v>
      </c>
      <c r="D3009" t="s">
        <v>26</v>
      </c>
      <c r="E3009" t="s">
        <v>30</v>
      </c>
      <c r="F3009" t="s">
        <v>31</v>
      </c>
      <c r="G3009" s="2">
        <v>55.73</v>
      </c>
      <c r="H3009" s="4">
        <v>6</v>
      </c>
      <c r="I3009" s="2">
        <v>16.719000000000001</v>
      </c>
      <c r="J3009" s="2">
        <v>351.09899999999999</v>
      </c>
      <c r="K3009" s="12">
        <v>43520</v>
      </c>
      <c r="L3009" s="5">
        <v>0.4548611111111111</v>
      </c>
      <c r="M3009" t="s">
        <v>22</v>
      </c>
      <c r="N3009" s="2">
        <v>334.38</v>
      </c>
      <c r="O3009" s="2">
        <v>16.719000000000001</v>
      </c>
      <c r="P3009" s="3">
        <v>7</v>
      </c>
      <c r="Q3009" s="4">
        <f>MONTH(Tabla1[[#This Row],[Fecha]])</f>
        <v>2</v>
      </c>
    </row>
    <row r="3010" spans="1:17" x14ac:dyDescent="0.25">
      <c r="A3010" t="s">
        <v>2830</v>
      </c>
      <c r="B3010" t="s">
        <v>24</v>
      </c>
      <c r="C3010" t="s">
        <v>25</v>
      </c>
      <c r="D3010" t="s">
        <v>19</v>
      </c>
      <c r="E3010" t="s">
        <v>30</v>
      </c>
      <c r="F3010" t="s">
        <v>45</v>
      </c>
      <c r="G3010" s="2">
        <v>96.98</v>
      </c>
      <c r="H3010" s="4">
        <v>4</v>
      </c>
      <c r="I3010" s="2">
        <v>19.396000000000001</v>
      </c>
      <c r="J3010" s="2">
        <v>407.31599999999997</v>
      </c>
      <c r="K3010" s="12">
        <v>43502</v>
      </c>
      <c r="L3010" s="5">
        <v>0.72222222222222221</v>
      </c>
      <c r="M3010" t="s">
        <v>22</v>
      </c>
      <c r="N3010" s="2">
        <v>387.92</v>
      </c>
      <c r="O3010" s="2">
        <v>19.396000000000001</v>
      </c>
      <c r="P3010" s="3">
        <v>9.4</v>
      </c>
      <c r="Q3010" s="4">
        <f>MONTH(Tabla1[[#This Row],[Fecha]])</f>
        <v>2</v>
      </c>
    </row>
    <row r="3011" spans="1:17" x14ac:dyDescent="0.25">
      <c r="A3011" t="s">
        <v>2205</v>
      </c>
      <c r="B3011" t="s">
        <v>17</v>
      </c>
      <c r="C3011" t="s">
        <v>18</v>
      </c>
      <c r="D3011" t="s">
        <v>19</v>
      </c>
      <c r="E3011" t="s">
        <v>20</v>
      </c>
      <c r="F3011" t="s">
        <v>21</v>
      </c>
      <c r="G3011" s="2">
        <v>74.69</v>
      </c>
      <c r="H3011" s="4">
        <v>7</v>
      </c>
      <c r="I3011" s="2">
        <v>26.141499999999997</v>
      </c>
      <c r="J3011" s="2">
        <v>548.97149999999999</v>
      </c>
      <c r="K3011" s="12">
        <v>43470</v>
      </c>
      <c r="L3011" s="5">
        <v>0.54722222222222217</v>
      </c>
      <c r="M3011" t="s">
        <v>22</v>
      </c>
      <c r="N3011" s="2">
        <v>522.83000000000004</v>
      </c>
      <c r="O3011" s="2">
        <v>26.141500000000001</v>
      </c>
      <c r="P3011" s="3">
        <v>9.1</v>
      </c>
      <c r="Q3011" s="4">
        <f>MONTH(Tabla1[[#This Row],[Fecha]])</f>
        <v>1</v>
      </c>
    </row>
    <row r="3012" spans="1:17" x14ac:dyDescent="0.25">
      <c r="A3012" t="s">
        <v>2831</v>
      </c>
      <c r="B3012" t="s">
        <v>24</v>
      </c>
      <c r="C3012" t="s">
        <v>25</v>
      </c>
      <c r="D3012" t="s">
        <v>26</v>
      </c>
      <c r="E3012" t="s">
        <v>30</v>
      </c>
      <c r="F3012" t="s">
        <v>45</v>
      </c>
      <c r="G3012" s="2">
        <v>78.55</v>
      </c>
      <c r="H3012" s="4">
        <v>9</v>
      </c>
      <c r="I3012" s="2">
        <v>35.347499999999997</v>
      </c>
      <c r="J3012" s="2">
        <v>742.29750000000001</v>
      </c>
      <c r="K3012" s="12">
        <v>43525</v>
      </c>
      <c r="L3012" s="5">
        <v>0.55694444444444446</v>
      </c>
      <c r="M3012" t="s">
        <v>28</v>
      </c>
      <c r="N3012" s="2">
        <v>706.95</v>
      </c>
      <c r="O3012" s="2">
        <v>35.347499999999997</v>
      </c>
      <c r="P3012" s="3">
        <v>7.2</v>
      </c>
      <c r="Q3012" s="4">
        <f>MONTH(Tabla1[[#This Row],[Fecha]])</f>
        <v>3</v>
      </c>
    </row>
    <row r="3013" spans="1:17" x14ac:dyDescent="0.25">
      <c r="A3013" t="s">
        <v>2832</v>
      </c>
      <c r="B3013" t="s">
        <v>17</v>
      </c>
      <c r="C3013" t="s">
        <v>18</v>
      </c>
      <c r="D3013" t="s">
        <v>19</v>
      </c>
      <c r="E3013" t="s">
        <v>30</v>
      </c>
      <c r="F3013" t="s">
        <v>27</v>
      </c>
      <c r="G3013" s="2">
        <v>92.6</v>
      </c>
      <c r="H3013" s="4">
        <v>7</v>
      </c>
      <c r="I3013" s="2">
        <v>32.409999999999997</v>
      </c>
      <c r="J3013" s="2">
        <v>680.61</v>
      </c>
      <c r="K3013" s="12">
        <v>43523</v>
      </c>
      <c r="L3013" s="5">
        <v>0.53611111111111109</v>
      </c>
      <c r="M3013" t="s">
        <v>32</v>
      </c>
      <c r="N3013" s="2">
        <v>648.20000000000005</v>
      </c>
      <c r="O3013" s="2">
        <v>32.409999999999997</v>
      </c>
      <c r="P3013" s="3">
        <v>9.3000000000000007</v>
      </c>
      <c r="Q3013" s="4">
        <f>MONTH(Tabla1[[#This Row],[Fecha]])</f>
        <v>2</v>
      </c>
    </row>
    <row r="3014" spans="1:17" x14ac:dyDescent="0.25">
      <c r="A3014" t="s">
        <v>1445</v>
      </c>
      <c r="B3014" t="s">
        <v>24</v>
      </c>
      <c r="C3014" t="s">
        <v>25</v>
      </c>
      <c r="D3014" t="s">
        <v>26</v>
      </c>
      <c r="E3014" t="s">
        <v>20</v>
      </c>
      <c r="F3014" t="s">
        <v>35</v>
      </c>
      <c r="G3014" s="2">
        <v>95.44</v>
      </c>
      <c r="H3014" s="4">
        <v>10</v>
      </c>
      <c r="I3014" s="2">
        <v>47.72</v>
      </c>
      <c r="J3014" s="2">
        <v>1002.12</v>
      </c>
      <c r="K3014" s="12">
        <v>43474</v>
      </c>
      <c r="L3014" s="5">
        <v>0.57291666666666663</v>
      </c>
      <c r="M3014" t="s">
        <v>28</v>
      </c>
      <c r="N3014" s="2">
        <v>954.4</v>
      </c>
      <c r="O3014" s="2">
        <v>47.72</v>
      </c>
      <c r="P3014" s="3">
        <v>5.2</v>
      </c>
      <c r="Q3014" s="4">
        <f>MONTH(Tabla1[[#This Row],[Fecha]])</f>
        <v>1</v>
      </c>
    </row>
    <row r="3015" spans="1:17" x14ac:dyDescent="0.25">
      <c r="A3015" t="s">
        <v>2833</v>
      </c>
      <c r="B3015" t="s">
        <v>41</v>
      </c>
      <c r="C3015" t="s">
        <v>42</v>
      </c>
      <c r="D3015" t="s">
        <v>19</v>
      </c>
      <c r="E3015" t="s">
        <v>30</v>
      </c>
      <c r="F3015" t="s">
        <v>35</v>
      </c>
      <c r="G3015" s="2">
        <v>78.069999999999993</v>
      </c>
      <c r="H3015" s="4">
        <v>9</v>
      </c>
      <c r="I3015" s="2">
        <v>35.131499999999996</v>
      </c>
      <c r="J3015" s="2">
        <v>737.76149999999996</v>
      </c>
      <c r="K3015" s="12">
        <v>43493</v>
      </c>
      <c r="L3015" s="5">
        <v>0.52986111111111112</v>
      </c>
      <c r="M3015" t="s">
        <v>28</v>
      </c>
      <c r="N3015" s="2">
        <v>702.63</v>
      </c>
      <c r="O3015" s="2">
        <v>35.131500000000003</v>
      </c>
      <c r="P3015" s="3">
        <v>4.5</v>
      </c>
      <c r="Q3015" s="4">
        <f>MONTH(Tabla1[[#This Row],[Fecha]])</f>
        <v>1</v>
      </c>
    </row>
    <row r="3016" spans="1:17" x14ac:dyDescent="0.25">
      <c r="A3016" t="s">
        <v>2834</v>
      </c>
      <c r="B3016" t="s">
        <v>24</v>
      </c>
      <c r="C3016" t="s">
        <v>25</v>
      </c>
      <c r="D3016" t="s">
        <v>19</v>
      </c>
      <c r="E3016" t="s">
        <v>20</v>
      </c>
      <c r="F3016" t="s">
        <v>31</v>
      </c>
      <c r="G3016" s="2">
        <v>78.38</v>
      </c>
      <c r="H3016" s="4">
        <v>4</v>
      </c>
      <c r="I3016" s="2">
        <v>15.676</v>
      </c>
      <c r="J3016" s="2">
        <v>329.19600000000003</v>
      </c>
      <c r="K3016" s="12">
        <v>43548</v>
      </c>
      <c r="L3016" s="5">
        <v>0.74722222222222223</v>
      </c>
      <c r="M3016" t="s">
        <v>28</v>
      </c>
      <c r="N3016" s="2">
        <v>313.52</v>
      </c>
      <c r="O3016" s="2">
        <v>15.676</v>
      </c>
      <c r="P3016" s="3">
        <v>7.9</v>
      </c>
      <c r="Q3016" s="4">
        <f>MONTH(Tabla1[[#This Row],[Fecha]])</f>
        <v>3</v>
      </c>
    </row>
    <row r="3017" spans="1:17" x14ac:dyDescent="0.25">
      <c r="A3017" t="s">
        <v>2835</v>
      </c>
      <c r="B3017" t="s">
        <v>17</v>
      </c>
      <c r="C3017" t="s">
        <v>18</v>
      </c>
      <c r="D3017" t="s">
        <v>26</v>
      </c>
      <c r="E3017" t="s">
        <v>20</v>
      </c>
      <c r="F3017" t="s">
        <v>45</v>
      </c>
      <c r="G3017" s="2">
        <v>81.91</v>
      </c>
      <c r="H3017" s="4">
        <v>2</v>
      </c>
      <c r="I3017" s="2">
        <v>8.1910000000000007</v>
      </c>
      <c r="J3017" s="2">
        <v>172.011</v>
      </c>
      <c r="K3017" s="12">
        <v>43529</v>
      </c>
      <c r="L3017" s="5">
        <v>0.73819444444444438</v>
      </c>
      <c r="M3017" t="s">
        <v>28</v>
      </c>
      <c r="N3017" s="2">
        <v>163.82</v>
      </c>
      <c r="O3017" s="2">
        <v>8.1910000000000007</v>
      </c>
      <c r="P3017" s="3">
        <v>7.8</v>
      </c>
      <c r="Q3017" s="4">
        <f>MONTH(Tabla1[[#This Row],[Fecha]])</f>
        <v>3</v>
      </c>
    </row>
    <row r="3018" spans="1:17" x14ac:dyDescent="0.25">
      <c r="A3018" t="s">
        <v>2836</v>
      </c>
      <c r="B3018" t="s">
        <v>24</v>
      </c>
      <c r="C3018" t="s">
        <v>25</v>
      </c>
      <c r="D3018" t="s">
        <v>19</v>
      </c>
      <c r="E3018" t="s">
        <v>20</v>
      </c>
      <c r="F3018" t="s">
        <v>45</v>
      </c>
      <c r="G3018" s="2">
        <v>73.38</v>
      </c>
      <c r="H3018" s="4">
        <v>7</v>
      </c>
      <c r="I3018" s="2">
        <v>25.683</v>
      </c>
      <c r="J3018" s="2">
        <v>539.34299999999996</v>
      </c>
      <c r="K3018" s="12">
        <v>43506</v>
      </c>
      <c r="L3018" s="5">
        <v>0.5805555555555556</v>
      </c>
      <c r="M3018" t="s">
        <v>28</v>
      </c>
      <c r="N3018" s="2">
        <v>513.66</v>
      </c>
      <c r="O3018" s="2">
        <v>25.683</v>
      </c>
      <c r="P3018" s="3">
        <v>9.5</v>
      </c>
      <c r="Q3018" s="4">
        <f>MONTH(Tabla1[[#This Row],[Fecha]])</f>
        <v>2</v>
      </c>
    </row>
    <row r="3019" spans="1:17" x14ac:dyDescent="0.25">
      <c r="A3019" t="s">
        <v>2837</v>
      </c>
      <c r="B3019" t="s">
        <v>41</v>
      </c>
      <c r="C3019" t="s">
        <v>42</v>
      </c>
      <c r="D3019" t="s">
        <v>19</v>
      </c>
      <c r="E3019" t="s">
        <v>20</v>
      </c>
      <c r="F3019" t="s">
        <v>35</v>
      </c>
      <c r="G3019" s="2">
        <v>39.119999999999997</v>
      </c>
      <c r="H3019" s="4">
        <v>1</v>
      </c>
      <c r="I3019" s="2">
        <v>1.956</v>
      </c>
      <c r="J3019" s="2">
        <v>41.076000000000001</v>
      </c>
      <c r="K3019" s="12">
        <v>43550</v>
      </c>
      <c r="L3019" s="5">
        <v>0.4597222222222222</v>
      </c>
      <c r="M3019" t="s">
        <v>32</v>
      </c>
      <c r="N3019" s="2">
        <v>39.119999999999997</v>
      </c>
      <c r="O3019" s="2">
        <v>1.956</v>
      </c>
      <c r="P3019" s="3">
        <v>9.6</v>
      </c>
      <c r="Q3019" s="4">
        <f>MONTH(Tabla1[[#This Row],[Fecha]])</f>
        <v>3</v>
      </c>
    </row>
    <row r="3020" spans="1:17" x14ac:dyDescent="0.25">
      <c r="A3020" t="s">
        <v>2838</v>
      </c>
      <c r="B3020" t="s">
        <v>24</v>
      </c>
      <c r="C3020" t="s">
        <v>25</v>
      </c>
      <c r="D3020" t="s">
        <v>19</v>
      </c>
      <c r="E3020" t="s">
        <v>30</v>
      </c>
      <c r="F3020" t="s">
        <v>45</v>
      </c>
      <c r="G3020" s="2">
        <v>15.43</v>
      </c>
      <c r="H3020" s="4">
        <v>1</v>
      </c>
      <c r="I3020" s="2">
        <v>0.77150000000000007</v>
      </c>
      <c r="J3020" s="2">
        <v>16.201499999999999</v>
      </c>
      <c r="K3020" s="12">
        <v>43490</v>
      </c>
      <c r="L3020" s="5">
        <v>0.65694444444444444</v>
      </c>
      <c r="M3020" t="s">
        <v>32</v>
      </c>
      <c r="N3020" s="2">
        <v>15.43</v>
      </c>
      <c r="O3020" s="2">
        <v>0.77149999999999996</v>
      </c>
      <c r="P3020" s="3">
        <v>6.1</v>
      </c>
      <c r="Q3020" s="4">
        <f>MONTH(Tabla1[[#This Row],[Fecha]])</f>
        <v>1</v>
      </c>
    </row>
    <row r="3021" spans="1:17" x14ac:dyDescent="0.25">
      <c r="A3021" t="s">
        <v>2839</v>
      </c>
      <c r="B3021" t="s">
        <v>17</v>
      </c>
      <c r="C3021" t="s">
        <v>18</v>
      </c>
      <c r="D3021" t="s">
        <v>19</v>
      </c>
      <c r="E3021" t="s">
        <v>30</v>
      </c>
      <c r="F3021" t="s">
        <v>31</v>
      </c>
      <c r="G3021" s="2">
        <v>60.01</v>
      </c>
      <c r="H3021" s="4">
        <v>4</v>
      </c>
      <c r="I3021" s="2">
        <v>12.002000000000001</v>
      </c>
      <c r="J3021" s="2">
        <v>252.042</v>
      </c>
      <c r="K3021" s="12">
        <v>43490</v>
      </c>
      <c r="L3021" s="5">
        <v>0.66249999999999998</v>
      </c>
      <c r="M3021" t="s">
        <v>28</v>
      </c>
      <c r="N3021" s="2">
        <v>240.04</v>
      </c>
      <c r="O3021" s="2">
        <v>12.002000000000001</v>
      </c>
      <c r="P3021" s="3">
        <v>4.5</v>
      </c>
      <c r="Q3021" s="4">
        <f>MONTH(Tabla1[[#This Row],[Fecha]])</f>
        <v>1</v>
      </c>
    </row>
    <row r="3022" spans="1:17" x14ac:dyDescent="0.25">
      <c r="A3022" t="s">
        <v>2840</v>
      </c>
      <c r="B3022" t="s">
        <v>41</v>
      </c>
      <c r="C3022" t="s">
        <v>42</v>
      </c>
      <c r="D3022" t="s">
        <v>19</v>
      </c>
      <c r="E3022" t="s">
        <v>20</v>
      </c>
      <c r="F3022" t="s">
        <v>27</v>
      </c>
      <c r="G3022" s="2">
        <v>35.74</v>
      </c>
      <c r="H3022" s="4">
        <v>8</v>
      </c>
      <c r="I3022" s="2">
        <v>14.296000000000001</v>
      </c>
      <c r="J3022" s="2">
        <v>300.21600000000001</v>
      </c>
      <c r="K3022" s="12">
        <v>43513</v>
      </c>
      <c r="L3022" s="5">
        <v>0.64444444444444449</v>
      </c>
      <c r="M3022" t="s">
        <v>22</v>
      </c>
      <c r="N3022" s="2">
        <v>285.92</v>
      </c>
      <c r="O3022" s="2">
        <v>14.295999999999999</v>
      </c>
      <c r="P3022" s="3">
        <v>4.9000000000000004</v>
      </c>
      <c r="Q3022" s="4">
        <f>MONTH(Tabla1[[#This Row],[Fecha]])</f>
        <v>2</v>
      </c>
    </row>
    <row r="3023" spans="1:17" x14ac:dyDescent="0.25">
      <c r="A3023" t="s">
        <v>2841</v>
      </c>
      <c r="B3023" t="s">
        <v>17</v>
      </c>
      <c r="C3023" t="s">
        <v>18</v>
      </c>
      <c r="D3023" t="s">
        <v>26</v>
      </c>
      <c r="E3023" t="s">
        <v>30</v>
      </c>
      <c r="F3023" t="s">
        <v>35</v>
      </c>
      <c r="G3023" s="2">
        <v>42.47</v>
      </c>
      <c r="H3023" s="4">
        <v>1</v>
      </c>
      <c r="I3023" s="2">
        <v>2.1234999999999999</v>
      </c>
      <c r="J3023" s="2">
        <v>44.593499999999999</v>
      </c>
      <c r="K3023" s="12">
        <v>43467</v>
      </c>
      <c r="L3023" s="5">
        <v>0.70624999999999993</v>
      </c>
      <c r="M3023" t="s">
        <v>28</v>
      </c>
      <c r="N3023" s="2">
        <v>42.47</v>
      </c>
      <c r="O3023" s="2">
        <v>2.1234999999999999</v>
      </c>
      <c r="P3023" s="3">
        <v>5.7</v>
      </c>
      <c r="Q3023" s="4">
        <f>MONTH(Tabla1[[#This Row],[Fecha]])</f>
        <v>1</v>
      </c>
    </row>
    <row r="3024" spans="1:17" x14ac:dyDescent="0.25">
      <c r="A3024" t="s">
        <v>2842</v>
      </c>
      <c r="B3024" t="s">
        <v>41</v>
      </c>
      <c r="C3024" t="s">
        <v>42</v>
      </c>
      <c r="D3024" t="s">
        <v>19</v>
      </c>
      <c r="E3024" t="s">
        <v>30</v>
      </c>
      <c r="F3024" t="s">
        <v>27</v>
      </c>
      <c r="G3024" s="2">
        <v>72.17</v>
      </c>
      <c r="H3024" s="4">
        <v>1</v>
      </c>
      <c r="I3024" s="2">
        <v>3.6085000000000003</v>
      </c>
      <c r="J3024" s="2">
        <v>75.778499999999994</v>
      </c>
      <c r="K3024" s="12">
        <v>43469</v>
      </c>
      <c r="L3024" s="5">
        <v>0.81944444444444453</v>
      </c>
      <c r="M3024" t="s">
        <v>28</v>
      </c>
      <c r="N3024" s="2">
        <v>72.17</v>
      </c>
      <c r="O3024" s="2">
        <v>3.6084999999999998</v>
      </c>
      <c r="P3024" s="3">
        <v>6.1</v>
      </c>
      <c r="Q3024" s="4">
        <f>MONTH(Tabla1[[#This Row],[Fecha]])</f>
        <v>1</v>
      </c>
    </row>
    <row r="3025" spans="1:17" x14ac:dyDescent="0.25">
      <c r="A3025" t="s">
        <v>2843</v>
      </c>
      <c r="B3025" t="s">
        <v>17</v>
      </c>
      <c r="C3025" t="s">
        <v>18</v>
      </c>
      <c r="D3025" t="s">
        <v>19</v>
      </c>
      <c r="E3025" t="s">
        <v>30</v>
      </c>
      <c r="F3025" t="s">
        <v>43</v>
      </c>
      <c r="G3025" s="2">
        <v>49.38</v>
      </c>
      <c r="H3025" s="4">
        <v>7</v>
      </c>
      <c r="I3025" s="2">
        <v>17.283000000000001</v>
      </c>
      <c r="J3025" s="2">
        <v>362.94299999999998</v>
      </c>
      <c r="K3025" s="12">
        <v>43551</v>
      </c>
      <c r="L3025" s="5">
        <v>0.85763888888888884</v>
      </c>
      <c r="M3025" t="s">
        <v>32</v>
      </c>
      <c r="N3025" s="2">
        <v>345.66</v>
      </c>
      <c r="O3025" s="2">
        <v>17.283000000000001</v>
      </c>
      <c r="P3025" s="3">
        <v>7.3</v>
      </c>
      <c r="Q3025" s="4">
        <f>MONTH(Tabla1[[#This Row],[Fecha]])</f>
        <v>3</v>
      </c>
    </row>
    <row r="3026" spans="1:17" x14ac:dyDescent="0.25">
      <c r="A3026" t="s">
        <v>1938</v>
      </c>
      <c r="B3026" t="s">
        <v>17</v>
      </c>
      <c r="C3026" t="s">
        <v>18</v>
      </c>
      <c r="D3026" t="s">
        <v>26</v>
      </c>
      <c r="E3026" t="s">
        <v>20</v>
      </c>
      <c r="F3026" t="s">
        <v>31</v>
      </c>
      <c r="G3026" s="2">
        <v>63.42</v>
      </c>
      <c r="H3026" s="4">
        <v>8</v>
      </c>
      <c r="I3026" s="2">
        <v>25.368000000000002</v>
      </c>
      <c r="J3026" s="2">
        <v>532.72799999999995</v>
      </c>
      <c r="K3026" s="12">
        <v>43535</v>
      </c>
      <c r="L3026" s="5">
        <v>0.53819444444444442</v>
      </c>
      <c r="M3026" t="s">
        <v>22</v>
      </c>
      <c r="N3026" s="2">
        <v>507.36</v>
      </c>
      <c r="O3026" s="2">
        <v>25.367999999999999</v>
      </c>
      <c r="P3026" s="3">
        <v>7.4</v>
      </c>
      <c r="Q3026" s="4">
        <f>MONTH(Tabla1[[#This Row],[Fecha]])</f>
        <v>3</v>
      </c>
    </row>
    <row r="3027" spans="1:17" x14ac:dyDescent="0.25">
      <c r="A3027" t="s">
        <v>2844</v>
      </c>
      <c r="B3027" t="s">
        <v>41</v>
      </c>
      <c r="C3027" t="s">
        <v>42</v>
      </c>
      <c r="D3027" t="s">
        <v>19</v>
      </c>
      <c r="E3027" t="s">
        <v>20</v>
      </c>
      <c r="F3027" t="s">
        <v>35</v>
      </c>
      <c r="G3027" s="2">
        <v>55.07</v>
      </c>
      <c r="H3027" s="4">
        <v>9</v>
      </c>
      <c r="I3027" s="2">
        <v>24.781500000000001</v>
      </c>
      <c r="J3027" s="2">
        <v>520.41150000000005</v>
      </c>
      <c r="K3027" s="12">
        <v>43499</v>
      </c>
      <c r="L3027" s="5">
        <v>0.56944444444444442</v>
      </c>
      <c r="M3027" t="s">
        <v>22</v>
      </c>
      <c r="N3027" s="2">
        <v>495.63</v>
      </c>
      <c r="O3027" s="2">
        <v>24.781500000000001</v>
      </c>
      <c r="P3027" s="3">
        <v>10</v>
      </c>
      <c r="Q3027" s="4">
        <f>MONTH(Tabla1[[#This Row],[Fecha]])</f>
        <v>2</v>
      </c>
    </row>
    <row r="3028" spans="1:17" x14ac:dyDescent="0.25">
      <c r="A3028" t="s">
        <v>2845</v>
      </c>
      <c r="B3028" t="s">
        <v>24</v>
      </c>
      <c r="C3028" t="s">
        <v>25</v>
      </c>
      <c r="D3028" t="s">
        <v>26</v>
      </c>
      <c r="E3028" t="s">
        <v>30</v>
      </c>
      <c r="F3028" t="s">
        <v>31</v>
      </c>
      <c r="G3028" s="2">
        <v>37</v>
      </c>
      <c r="H3028" s="4">
        <v>1</v>
      </c>
      <c r="I3028" s="2">
        <v>1.85</v>
      </c>
      <c r="J3028" s="2">
        <v>38.85</v>
      </c>
      <c r="K3028" s="12">
        <v>43530</v>
      </c>
      <c r="L3028" s="5">
        <v>0.56180555555555556</v>
      </c>
      <c r="M3028" t="s">
        <v>32</v>
      </c>
      <c r="N3028" s="2">
        <v>37</v>
      </c>
      <c r="O3028" s="2">
        <v>1.85</v>
      </c>
      <c r="P3028" s="3">
        <v>7.9</v>
      </c>
      <c r="Q3028" s="4">
        <f>MONTH(Tabla1[[#This Row],[Fecha]])</f>
        <v>3</v>
      </c>
    </row>
    <row r="3029" spans="1:17" x14ac:dyDescent="0.25">
      <c r="A3029" t="s">
        <v>2846</v>
      </c>
      <c r="B3029" t="s">
        <v>41</v>
      </c>
      <c r="C3029" t="s">
        <v>42</v>
      </c>
      <c r="D3029" t="s">
        <v>26</v>
      </c>
      <c r="E3029" t="s">
        <v>30</v>
      </c>
      <c r="F3029" t="s">
        <v>21</v>
      </c>
      <c r="G3029" s="2">
        <v>87.98</v>
      </c>
      <c r="H3029" s="4">
        <v>3</v>
      </c>
      <c r="I3029" s="2">
        <v>13.197000000000001</v>
      </c>
      <c r="J3029" s="2">
        <v>277.137</v>
      </c>
      <c r="K3029" s="12">
        <v>43529</v>
      </c>
      <c r="L3029" s="5">
        <v>0.44444444444444442</v>
      </c>
      <c r="M3029" t="s">
        <v>22</v>
      </c>
      <c r="N3029" s="2">
        <v>263.94</v>
      </c>
      <c r="O3029" s="2">
        <v>13.196999999999999</v>
      </c>
      <c r="P3029" s="3">
        <v>5.0999999999999996</v>
      </c>
      <c r="Q3029" s="4">
        <f>MONTH(Tabla1[[#This Row],[Fecha]])</f>
        <v>3</v>
      </c>
    </row>
    <row r="3030" spans="1:17" x14ac:dyDescent="0.25">
      <c r="A3030" t="s">
        <v>2847</v>
      </c>
      <c r="B3030" t="s">
        <v>24</v>
      </c>
      <c r="C3030" t="s">
        <v>25</v>
      </c>
      <c r="D3030" t="s">
        <v>19</v>
      </c>
      <c r="E3030" t="s">
        <v>30</v>
      </c>
      <c r="F3030" t="s">
        <v>45</v>
      </c>
      <c r="G3030" s="2">
        <v>67.39</v>
      </c>
      <c r="H3030" s="4">
        <v>7</v>
      </c>
      <c r="I3030" s="2">
        <v>23.586500000000001</v>
      </c>
      <c r="J3030" s="2">
        <v>495.31650000000002</v>
      </c>
      <c r="K3030" s="12">
        <v>43547</v>
      </c>
      <c r="L3030" s="5">
        <v>0.55763888888888891</v>
      </c>
      <c r="M3030" t="s">
        <v>22</v>
      </c>
      <c r="N3030" s="2">
        <v>471.73</v>
      </c>
      <c r="O3030" s="2">
        <v>23.586500000000001</v>
      </c>
      <c r="P3030" s="3">
        <v>6.9</v>
      </c>
      <c r="Q3030" s="4">
        <f>MONTH(Tabla1[[#This Row],[Fecha]])</f>
        <v>3</v>
      </c>
    </row>
    <row r="3031" spans="1:17" x14ac:dyDescent="0.25">
      <c r="A3031" t="s">
        <v>2848</v>
      </c>
      <c r="B3031" t="s">
        <v>41</v>
      </c>
      <c r="C3031" t="s">
        <v>42</v>
      </c>
      <c r="D3031" t="s">
        <v>26</v>
      </c>
      <c r="E3031" t="s">
        <v>30</v>
      </c>
      <c r="F3031" t="s">
        <v>43</v>
      </c>
      <c r="G3031" s="2">
        <v>73.06</v>
      </c>
      <c r="H3031" s="4">
        <v>7</v>
      </c>
      <c r="I3031" s="2">
        <v>25.571000000000002</v>
      </c>
      <c r="J3031" s="2">
        <v>536.99099999999999</v>
      </c>
      <c r="K3031" s="12">
        <v>43479</v>
      </c>
      <c r="L3031" s="5">
        <v>0.79583333333333339</v>
      </c>
      <c r="M3031" t="s">
        <v>32</v>
      </c>
      <c r="N3031" s="2">
        <v>511.42</v>
      </c>
      <c r="O3031" s="2">
        <v>25.571000000000002</v>
      </c>
      <c r="P3031" s="3">
        <v>4.2</v>
      </c>
      <c r="Q3031" s="4">
        <f>MONTH(Tabla1[[#This Row],[Fecha]])</f>
        <v>1</v>
      </c>
    </row>
    <row r="3032" spans="1:17" x14ac:dyDescent="0.25">
      <c r="A3032" t="s">
        <v>2849</v>
      </c>
      <c r="B3032" t="s">
        <v>41</v>
      </c>
      <c r="C3032" t="s">
        <v>42</v>
      </c>
      <c r="D3032" t="s">
        <v>19</v>
      </c>
      <c r="E3032" t="s">
        <v>20</v>
      </c>
      <c r="F3032" t="s">
        <v>45</v>
      </c>
      <c r="G3032" s="2">
        <v>18.079999999999998</v>
      </c>
      <c r="H3032" s="4">
        <v>4</v>
      </c>
      <c r="I3032" s="2">
        <v>3.6159999999999997</v>
      </c>
      <c r="J3032" s="2">
        <v>75.936000000000007</v>
      </c>
      <c r="K3032" s="12">
        <v>43479</v>
      </c>
      <c r="L3032" s="5">
        <v>0.75208333333333333</v>
      </c>
      <c r="M3032" t="s">
        <v>32</v>
      </c>
      <c r="N3032" s="2">
        <v>72.319999999999993</v>
      </c>
      <c r="O3032" s="2">
        <v>3.6160000000000001</v>
      </c>
      <c r="P3032" s="3">
        <v>9.5</v>
      </c>
      <c r="Q3032" s="4">
        <f>MONTH(Tabla1[[#This Row],[Fecha]])</f>
        <v>1</v>
      </c>
    </row>
    <row r="3033" spans="1:17" x14ac:dyDescent="0.25">
      <c r="A3033" t="s">
        <v>2850</v>
      </c>
      <c r="B3033" t="s">
        <v>24</v>
      </c>
      <c r="C3033" t="s">
        <v>25</v>
      </c>
      <c r="D3033" t="s">
        <v>26</v>
      </c>
      <c r="E3033" t="s">
        <v>30</v>
      </c>
      <c r="F3033" t="s">
        <v>43</v>
      </c>
      <c r="G3033" s="2">
        <v>89.48</v>
      </c>
      <c r="H3033" s="4">
        <v>10</v>
      </c>
      <c r="I3033" s="2">
        <v>44.740000000000009</v>
      </c>
      <c r="J3033" s="2">
        <v>939.54</v>
      </c>
      <c r="K3033" s="12">
        <v>43471</v>
      </c>
      <c r="L3033" s="5">
        <v>0.53194444444444444</v>
      </c>
      <c r="M3033" t="s">
        <v>32</v>
      </c>
      <c r="N3033" s="2">
        <v>894.8</v>
      </c>
      <c r="O3033" s="2">
        <v>44.74</v>
      </c>
      <c r="P3033" s="3">
        <v>9.6</v>
      </c>
      <c r="Q3033" s="4">
        <f>MONTH(Tabla1[[#This Row],[Fecha]])</f>
        <v>1</v>
      </c>
    </row>
    <row r="3034" spans="1:17" x14ac:dyDescent="0.25">
      <c r="A3034" t="s">
        <v>2851</v>
      </c>
      <c r="B3034" t="s">
        <v>17</v>
      </c>
      <c r="C3034" t="s">
        <v>18</v>
      </c>
      <c r="D3034" t="s">
        <v>19</v>
      </c>
      <c r="E3034" t="s">
        <v>30</v>
      </c>
      <c r="F3034" t="s">
        <v>21</v>
      </c>
      <c r="G3034" s="2">
        <v>48.63</v>
      </c>
      <c r="H3034" s="4">
        <v>10</v>
      </c>
      <c r="I3034" s="2">
        <v>24.315000000000001</v>
      </c>
      <c r="J3034" s="2">
        <v>510.61500000000001</v>
      </c>
      <c r="K3034" s="12">
        <v>43528</v>
      </c>
      <c r="L3034" s="5">
        <v>0.53055555555555556</v>
      </c>
      <c r="M3034" t="s">
        <v>28</v>
      </c>
      <c r="N3034" s="2">
        <v>486.3</v>
      </c>
      <c r="O3034" s="2">
        <v>24.315000000000001</v>
      </c>
      <c r="P3034" s="3">
        <v>8.8000000000000007</v>
      </c>
      <c r="Q3034" s="4">
        <f>MONTH(Tabla1[[#This Row],[Fecha]])</f>
        <v>3</v>
      </c>
    </row>
    <row r="3035" spans="1:17" x14ac:dyDescent="0.25">
      <c r="A3035" t="s">
        <v>2852</v>
      </c>
      <c r="B3035" t="s">
        <v>17</v>
      </c>
      <c r="C3035" t="s">
        <v>18</v>
      </c>
      <c r="D3035" t="s">
        <v>26</v>
      </c>
      <c r="E3035" t="s">
        <v>20</v>
      </c>
      <c r="F3035" t="s">
        <v>31</v>
      </c>
      <c r="G3035" s="2">
        <v>56.53</v>
      </c>
      <c r="H3035" s="4">
        <v>4</v>
      </c>
      <c r="I3035" s="2">
        <v>11.306000000000001</v>
      </c>
      <c r="J3035" s="2">
        <v>237.42599999999999</v>
      </c>
      <c r="K3035" s="12">
        <v>43528</v>
      </c>
      <c r="L3035" s="5">
        <v>0.82500000000000007</v>
      </c>
      <c r="M3035" t="s">
        <v>22</v>
      </c>
      <c r="N3035" s="2">
        <v>226.12</v>
      </c>
      <c r="O3035" s="2">
        <v>11.305999999999999</v>
      </c>
      <c r="P3035" s="3">
        <v>5.5</v>
      </c>
      <c r="Q3035" s="4">
        <f>MONTH(Tabla1[[#This Row],[Fecha]])</f>
        <v>3</v>
      </c>
    </row>
    <row r="3036" spans="1:17" x14ac:dyDescent="0.25">
      <c r="A3036" t="s">
        <v>2853</v>
      </c>
      <c r="B3036" t="s">
        <v>24</v>
      </c>
      <c r="C3036" t="s">
        <v>25</v>
      </c>
      <c r="D3036" t="s">
        <v>19</v>
      </c>
      <c r="E3036" t="s">
        <v>30</v>
      </c>
      <c r="F3036" t="s">
        <v>43</v>
      </c>
      <c r="G3036" s="2">
        <v>68.98</v>
      </c>
      <c r="H3036" s="4">
        <v>1</v>
      </c>
      <c r="I3036" s="2">
        <v>3.4490000000000003</v>
      </c>
      <c r="J3036" s="2">
        <v>72.429000000000002</v>
      </c>
      <c r="K3036" s="12">
        <v>43486</v>
      </c>
      <c r="L3036" s="5">
        <v>0.84236111111111101</v>
      </c>
      <c r="M3036" t="s">
        <v>28</v>
      </c>
      <c r="N3036" s="2">
        <v>68.98</v>
      </c>
      <c r="O3036" s="2">
        <v>3.4489999999999998</v>
      </c>
      <c r="P3036" s="3">
        <v>4.8</v>
      </c>
      <c r="Q3036" s="4">
        <f>MONTH(Tabla1[[#This Row],[Fecha]])</f>
        <v>1</v>
      </c>
    </row>
    <row r="3037" spans="1:17" x14ac:dyDescent="0.25">
      <c r="A3037" t="s">
        <v>2854</v>
      </c>
      <c r="B3037" t="s">
        <v>41</v>
      </c>
      <c r="C3037" t="s">
        <v>42</v>
      </c>
      <c r="D3037" t="s">
        <v>19</v>
      </c>
      <c r="E3037" t="s">
        <v>30</v>
      </c>
      <c r="F3037" t="s">
        <v>21</v>
      </c>
      <c r="G3037" s="2">
        <v>96.16</v>
      </c>
      <c r="H3037" s="4">
        <v>4</v>
      </c>
      <c r="I3037" s="2">
        <v>19.231999999999999</v>
      </c>
      <c r="J3037" s="2">
        <v>403.87200000000001</v>
      </c>
      <c r="K3037" s="12">
        <v>43492</v>
      </c>
      <c r="L3037" s="5">
        <v>0.8354166666666667</v>
      </c>
      <c r="M3037" t="s">
        <v>32</v>
      </c>
      <c r="N3037" s="2">
        <v>384.64</v>
      </c>
      <c r="O3037" s="2">
        <v>19.231999999999999</v>
      </c>
      <c r="P3037" s="3">
        <v>8.4</v>
      </c>
      <c r="Q3037" s="4">
        <f>MONTH(Tabla1[[#This Row],[Fecha]])</f>
        <v>1</v>
      </c>
    </row>
    <row r="3038" spans="1:17" x14ac:dyDescent="0.25">
      <c r="A3038" t="s">
        <v>2855</v>
      </c>
      <c r="B3038" t="s">
        <v>24</v>
      </c>
      <c r="C3038" t="s">
        <v>25</v>
      </c>
      <c r="D3038" t="s">
        <v>26</v>
      </c>
      <c r="E3038" t="s">
        <v>30</v>
      </c>
      <c r="F3038" t="s">
        <v>21</v>
      </c>
      <c r="G3038" s="2">
        <v>64.08</v>
      </c>
      <c r="H3038" s="4">
        <v>7</v>
      </c>
      <c r="I3038" s="2">
        <v>22.428000000000001</v>
      </c>
      <c r="J3038" s="2">
        <v>470.988</v>
      </c>
      <c r="K3038" s="12">
        <v>43485</v>
      </c>
      <c r="L3038" s="5">
        <v>0.51874999999999993</v>
      </c>
      <c r="M3038" t="s">
        <v>22</v>
      </c>
      <c r="N3038" s="2">
        <v>448.56</v>
      </c>
      <c r="O3038" s="2">
        <v>22.428000000000001</v>
      </c>
      <c r="P3038" s="3">
        <v>7.6</v>
      </c>
      <c r="Q3038" s="4">
        <f>MONTH(Tabla1[[#This Row],[Fecha]])</f>
        <v>1</v>
      </c>
    </row>
    <row r="3039" spans="1:17" x14ac:dyDescent="0.25">
      <c r="A3039" t="s">
        <v>2856</v>
      </c>
      <c r="B3039" t="s">
        <v>17</v>
      </c>
      <c r="C3039" t="s">
        <v>18</v>
      </c>
      <c r="D3039" t="s">
        <v>19</v>
      </c>
      <c r="E3039" t="s">
        <v>20</v>
      </c>
      <c r="F3039" t="s">
        <v>21</v>
      </c>
      <c r="G3039" s="2">
        <v>74.69</v>
      </c>
      <c r="H3039" s="4">
        <v>7</v>
      </c>
      <c r="I3039" s="2">
        <v>26.141499999999997</v>
      </c>
      <c r="J3039" s="2">
        <v>548.97149999999999</v>
      </c>
      <c r="K3039" s="12">
        <v>43470</v>
      </c>
      <c r="L3039" s="5">
        <v>0.54722222222222217</v>
      </c>
      <c r="M3039" t="s">
        <v>22</v>
      </c>
      <c r="N3039" s="2">
        <v>522.83000000000004</v>
      </c>
      <c r="O3039" s="2">
        <v>26.141500000000001</v>
      </c>
      <c r="P3039" s="3">
        <v>9.1</v>
      </c>
      <c r="Q3039" s="4">
        <f>MONTH(Tabla1[[#This Row],[Fecha]])</f>
        <v>1</v>
      </c>
    </row>
    <row r="3040" spans="1:17" x14ac:dyDescent="0.25">
      <c r="A3040" t="s">
        <v>2857</v>
      </c>
      <c r="B3040" t="s">
        <v>24</v>
      </c>
      <c r="C3040" t="s">
        <v>25</v>
      </c>
      <c r="D3040" t="s">
        <v>19</v>
      </c>
      <c r="E3040" t="s">
        <v>30</v>
      </c>
      <c r="F3040" t="s">
        <v>35</v>
      </c>
      <c r="G3040" s="2">
        <v>71.92</v>
      </c>
      <c r="H3040" s="4">
        <v>5</v>
      </c>
      <c r="I3040" s="2">
        <v>17.98</v>
      </c>
      <c r="J3040" s="2">
        <v>377.58</v>
      </c>
      <c r="K3040" s="12">
        <v>43482</v>
      </c>
      <c r="L3040" s="5">
        <v>0.62847222222222221</v>
      </c>
      <c r="M3040" t="s">
        <v>32</v>
      </c>
      <c r="N3040" s="2">
        <v>359.6</v>
      </c>
      <c r="O3040" s="2">
        <v>17.98</v>
      </c>
      <c r="P3040" s="3">
        <v>4.3</v>
      </c>
      <c r="Q3040" s="4">
        <f>MONTH(Tabla1[[#This Row],[Fecha]])</f>
        <v>1</v>
      </c>
    </row>
    <row r="3041" spans="1:17" x14ac:dyDescent="0.25">
      <c r="A3041" t="s">
        <v>2858</v>
      </c>
      <c r="B3041" t="s">
        <v>17</v>
      </c>
      <c r="C3041" t="s">
        <v>18</v>
      </c>
      <c r="D3041" t="s">
        <v>26</v>
      </c>
      <c r="E3041" t="s">
        <v>30</v>
      </c>
      <c r="F3041" t="s">
        <v>27</v>
      </c>
      <c r="G3041" s="2">
        <v>74.58</v>
      </c>
      <c r="H3041" s="4">
        <v>7</v>
      </c>
      <c r="I3041" s="2">
        <v>26.102999999999998</v>
      </c>
      <c r="J3041" s="2">
        <v>548.16300000000001</v>
      </c>
      <c r="K3041" s="12">
        <v>43500</v>
      </c>
      <c r="L3041" s="5">
        <v>0.67291666666666661</v>
      </c>
      <c r="M3041" t="s">
        <v>32</v>
      </c>
      <c r="N3041" s="2">
        <v>522.05999999999995</v>
      </c>
      <c r="O3041" s="2">
        <v>26.103000000000002</v>
      </c>
      <c r="P3041" s="3">
        <v>9</v>
      </c>
      <c r="Q3041" s="4">
        <f>MONTH(Tabla1[[#This Row],[Fecha]])</f>
        <v>2</v>
      </c>
    </row>
    <row r="3042" spans="1:17" x14ac:dyDescent="0.25">
      <c r="A3042" t="s">
        <v>2859</v>
      </c>
      <c r="B3042" t="s">
        <v>17</v>
      </c>
      <c r="C3042" t="s">
        <v>18</v>
      </c>
      <c r="D3042" t="s">
        <v>19</v>
      </c>
      <c r="E3042" t="s">
        <v>30</v>
      </c>
      <c r="F3042" t="s">
        <v>35</v>
      </c>
      <c r="G3042" s="2">
        <v>15.81</v>
      </c>
      <c r="H3042" s="4">
        <v>10</v>
      </c>
      <c r="I3042" s="2">
        <v>7.9050000000000002</v>
      </c>
      <c r="J3042" s="2">
        <v>166.005</v>
      </c>
      <c r="K3042" s="12">
        <v>43530</v>
      </c>
      <c r="L3042" s="5">
        <v>0.51874999999999993</v>
      </c>
      <c r="M3042" t="s">
        <v>32</v>
      </c>
      <c r="N3042" s="2">
        <v>158.1</v>
      </c>
      <c r="O3042" s="2">
        <v>7.9050000000000002</v>
      </c>
      <c r="P3042" s="3">
        <v>8.6</v>
      </c>
      <c r="Q3042" s="4">
        <f>MONTH(Tabla1[[#This Row],[Fecha]])</f>
        <v>3</v>
      </c>
    </row>
    <row r="3043" spans="1:17" x14ac:dyDescent="0.25">
      <c r="A3043" t="s">
        <v>2860</v>
      </c>
      <c r="B3043" t="s">
        <v>17</v>
      </c>
      <c r="C3043" t="s">
        <v>18</v>
      </c>
      <c r="D3043" t="s">
        <v>19</v>
      </c>
      <c r="E3043" t="s">
        <v>20</v>
      </c>
      <c r="F3043" t="s">
        <v>43</v>
      </c>
      <c r="G3043" s="2">
        <v>98.66</v>
      </c>
      <c r="H3043" s="4">
        <v>9</v>
      </c>
      <c r="I3043" s="2">
        <v>44.396999999999998</v>
      </c>
      <c r="J3043" s="2">
        <v>932.33699999999999</v>
      </c>
      <c r="K3043" s="12">
        <v>43515</v>
      </c>
      <c r="L3043" s="5">
        <v>0.62986111111111109</v>
      </c>
      <c r="M3043" t="s">
        <v>28</v>
      </c>
      <c r="N3043" s="2">
        <v>887.94</v>
      </c>
      <c r="O3043" s="2">
        <v>44.396999999999998</v>
      </c>
      <c r="P3043" s="3">
        <v>8.4</v>
      </c>
      <c r="Q3043" s="4">
        <f>MONTH(Tabla1[[#This Row],[Fecha]])</f>
        <v>2</v>
      </c>
    </row>
    <row r="3044" spans="1:17" x14ac:dyDescent="0.25">
      <c r="A3044" t="s">
        <v>2861</v>
      </c>
      <c r="B3044" t="s">
        <v>24</v>
      </c>
      <c r="C3044" t="s">
        <v>25</v>
      </c>
      <c r="D3044" t="s">
        <v>19</v>
      </c>
      <c r="E3044" t="s">
        <v>20</v>
      </c>
      <c r="F3044" t="s">
        <v>45</v>
      </c>
      <c r="G3044" s="2">
        <v>80.48</v>
      </c>
      <c r="H3044" s="4">
        <v>3</v>
      </c>
      <c r="I3044" s="2">
        <v>12.072000000000001</v>
      </c>
      <c r="J3044" s="2">
        <v>253.512</v>
      </c>
      <c r="K3044" s="12">
        <v>43511</v>
      </c>
      <c r="L3044" s="5">
        <v>0.52152777777777781</v>
      </c>
      <c r="M3044" t="s">
        <v>28</v>
      </c>
      <c r="N3044" s="2">
        <v>241.44</v>
      </c>
      <c r="O3044" s="2">
        <v>12.071999999999999</v>
      </c>
      <c r="P3044" s="3">
        <v>8.1</v>
      </c>
      <c r="Q3044" s="4">
        <f>MONTH(Tabla1[[#This Row],[Fecha]])</f>
        <v>2</v>
      </c>
    </row>
    <row r="3045" spans="1:17" x14ac:dyDescent="0.25">
      <c r="A3045" t="s">
        <v>2862</v>
      </c>
      <c r="B3045" t="s">
        <v>41</v>
      </c>
      <c r="C3045" t="s">
        <v>42</v>
      </c>
      <c r="D3045" t="s">
        <v>19</v>
      </c>
      <c r="E3045" t="s">
        <v>30</v>
      </c>
      <c r="F3045" t="s">
        <v>35</v>
      </c>
      <c r="G3045" s="2">
        <v>79.930000000000007</v>
      </c>
      <c r="H3045" s="4">
        <v>6</v>
      </c>
      <c r="I3045" s="2">
        <v>23.979000000000003</v>
      </c>
      <c r="J3045" s="2">
        <v>503.55900000000003</v>
      </c>
      <c r="K3045" s="12">
        <v>43496</v>
      </c>
      <c r="L3045" s="5">
        <v>0.58611111111111114</v>
      </c>
      <c r="M3045" t="s">
        <v>28</v>
      </c>
      <c r="N3045" s="2">
        <v>479.58</v>
      </c>
      <c r="O3045" s="2">
        <v>23.978999999999999</v>
      </c>
      <c r="P3045" s="3">
        <v>5.5</v>
      </c>
      <c r="Q3045" s="4">
        <f>MONTH(Tabla1[[#This Row],[Fecha]])</f>
        <v>1</v>
      </c>
    </row>
    <row r="3046" spans="1:17" x14ac:dyDescent="0.25">
      <c r="A3046" t="s">
        <v>2863</v>
      </c>
      <c r="B3046" t="s">
        <v>41</v>
      </c>
      <c r="C3046" t="s">
        <v>42</v>
      </c>
      <c r="D3046" t="s">
        <v>26</v>
      </c>
      <c r="E3046" t="s">
        <v>20</v>
      </c>
      <c r="F3046" t="s">
        <v>45</v>
      </c>
      <c r="G3046" s="2">
        <v>60.96</v>
      </c>
      <c r="H3046" s="4">
        <v>2</v>
      </c>
      <c r="I3046" s="2">
        <v>6.0960000000000001</v>
      </c>
      <c r="J3046" s="2">
        <v>128.01599999999999</v>
      </c>
      <c r="K3046" s="12">
        <v>43490</v>
      </c>
      <c r="L3046" s="5">
        <v>0.81874999999999998</v>
      </c>
      <c r="M3046" t="s">
        <v>32</v>
      </c>
      <c r="N3046" s="2">
        <v>121.92</v>
      </c>
      <c r="O3046" s="2">
        <v>6.0960000000000001</v>
      </c>
      <c r="P3046" s="3">
        <v>4.9000000000000004</v>
      </c>
      <c r="Q3046" s="4">
        <f>MONTH(Tabla1[[#This Row],[Fecha]])</f>
        <v>1</v>
      </c>
    </row>
    <row r="3047" spans="1:17" x14ac:dyDescent="0.25">
      <c r="A3047" t="s">
        <v>2864</v>
      </c>
      <c r="B3047" t="s">
        <v>17</v>
      </c>
      <c r="C3047" t="s">
        <v>18</v>
      </c>
      <c r="D3047" t="s">
        <v>19</v>
      </c>
      <c r="E3047" t="s">
        <v>20</v>
      </c>
      <c r="F3047" t="s">
        <v>31</v>
      </c>
      <c r="G3047" s="2">
        <v>88.79</v>
      </c>
      <c r="H3047" s="4">
        <v>8</v>
      </c>
      <c r="I3047" s="2">
        <v>35.516000000000005</v>
      </c>
      <c r="J3047" s="2">
        <v>745.83600000000001</v>
      </c>
      <c r="K3047" s="12">
        <v>43513</v>
      </c>
      <c r="L3047" s="5">
        <v>0.71458333333333324</v>
      </c>
      <c r="M3047" t="s">
        <v>28</v>
      </c>
      <c r="N3047" s="2">
        <v>710.32</v>
      </c>
      <c r="O3047" s="2">
        <v>35.515999999999998</v>
      </c>
      <c r="P3047" s="3">
        <v>4.0999999999999996</v>
      </c>
      <c r="Q3047" s="4">
        <f>MONTH(Tabla1[[#This Row],[Fecha]])</f>
        <v>2</v>
      </c>
    </row>
    <row r="3048" spans="1:17" x14ac:dyDescent="0.25">
      <c r="A3048" t="s">
        <v>2865</v>
      </c>
      <c r="B3048" t="s">
        <v>24</v>
      </c>
      <c r="C3048" t="s">
        <v>25</v>
      </c>
      <c r="D3048" t="s">
        <v>19</v>
      </c>
      <c r="E3048" t="s">
        <v>30</v>
      </c>
      <c r="F3048" t="s">
        <v>27</v>
      </c>
      <c r="G3048" s="2">
        <v>96.82</v>
      </c>
      <c r="H3048" s="4">
        <v>3</v>
      </c>
      <c r="I3048" s="2">
        <v>14.523</v>
      </c>
      <c r="J3048" s="2">
        <v>304.983</v>
      </c>
      <c r="K3048" s="12">
        <v>43554</v>
      </c>
      <c r="L3048" s="5">
        <v>0.85902777777777783</v>
      </c>
      <c r="M3048" t="s">
        <v>28</v>
      </c>
      <c r="N3048" s="2">
        <v>290.45999999999998</v>
      </c>
      <c r="O3048" s="2">
        <v>14.523</v>
      </c>
      <c r="P3048" s="3">
        <v>6.7</v>
      </c>
      <c r="Q3048" s="4">
        <f>MONTH(Tabla1[[#This Row],[Fecha]])</f>
        <v>3</v>
      </c>
    </row>
    <row r="3049" spans="1:17" x14ac:dyDescent="0.25">
      <c r="A3049" t="s">
        <v>2866</v>
      </c>
      <c r="B3049" t="s">
        <v>41</v>
      </c>
      <c r="C3049" t="s">
        <v>42</v>
      </c>
      <c r="D3049" t="s">
        <v>26</v>
      </c>
      <c r="E3049" t="s">
        <v>20</v>
      </c>
      <c r="F3049" t="s">
        <v>27</v>
      </c>
      <c r="G3049" s="2">
        <v>38.270000000000003</v>
      </c>
      <c r="H3049" s="4">
        <v>2</v>
      </c>
      <c r="I3049" s="2">
        <v>3.8270000000000004</v>
      </c>
      <c r="J3049" s="2">
        <v>80.367000000000004</v>
      </c>
      <c r="K3049" s="12">
        <v>43526</v>
      </c>
      <c r="L3049" s="5">
        <v>0.76250000000000007</v>
      </c>
      <c r="M3049" t="s">
        <v>32</v>
      </c>
      <c r="N3049" s="2">
        <v>76.540000000000006</v>
      </c>
      <c r="O3049" s="2">
        <v>3.827</v>
      </c>
      <c r="P3049" s="3">
        <v>5.8</v>
      </c>
      <c r="Q3049" s="4">
        <f>MONTH(Tabla1[[#This Row],[Fecha]])</f>
        <v>3</v>
      </c>
    </row>
    <row r="3050" spans="1:17" x14ac:dyDescent="0.25">
      <c r="A3050" t="s">
        <v>2867</v>
      </c>
      <c r="B3050" t="s">
        <v>17</v>
      </c>
      <c r="C3050" t="s">
        <v>18</v>
      </c>
      <c r="D3050" t="s">
        <v>26</v>
      </c>
      <c r="E3050" t="s">
        <v>30</v>
      </c>
      <c r="F3050" t="s">
        <v>43</v>
      </c>
      <c r="G3050" s="2">
        <v>58.26</v>
      </c>
      <c r="H3050" s="4">
        <v>6</v>
      </c>
      <c r="I3050" s="2">
        <v>17.478000000000002</v>
      </c>
      <c r="J3050" s="2">
        <v>367.03800000000001</v>
      </c>
      <c r="K3050" s="12">
        <v>43552</v>
      </c>
      <c r="L3050" s="5">
        <v>0.6972222222222223</v>
      </c>
      <c r="M3050" t="s">
        <v>28</v>
      </c>
      <c r="N3050" s="2">
        <v>349.56</v>
      </c>
      <c r="O3050" s="2">
        <v>17.478000000000002</v>
      </c>
      <c r="P3050" s="3">
        <v>9.9</v>
      </c>
      <c r="Q3050" s="4">
        <f>MONTH(Tabla1[[#This Row],[Fecha]])</f>
        <v>3</v>
      </c>
    </row>
    <row r="3051" spans="1:17" x14ac:dyDescent="0.25">
      <c r="A3051" t="s">
        <v>2868</v>
      </c>
      <c r="B3051" t="s">
        <v>17</v>
      </c>
      <c r="C3051" t="s">
        <v>18</v>
      </c>
      <c r="D3051" t="s">
        <v>26</v>
      </c>
      <c r="E3051" t="s">
        <v>30</v>
      </c>
      <c r="F3051" t="s">
        <v>35</v>
      </c>
      <c r="G3051" s="2">
        <v>58.91</v>
      </c>
      <c r="H3051" s="4">
        <v>7</v>
      </c>
      <c r="I3051" s="2">
        <v>20.618500000000001</v>
      </c>
      <c r="J3051" s="2">
        <v>432.98849999999999</v>
      </c>
      <c r="K3051" s="12">
        <v>43482</v>
      </c>
      <c r="L3051" s="5">
        <v>0.63541666666666663</v>
      </c>
      <c r="M3051" t="s">
        <v>22</v>
      </c>
      <c r="N3051" s="2">
        <v>412.37</v>
      </c>
      <c r="O3051" s="2">
        <v>20.618500000000001</v>
      </c>
      <c r="P3051" s="3">
        <v>9.6999999999999993</v>
      </c>
      <c r="Q3051" s="4">
        <f>MONTH(Tabla1[[#This Row],[Fecha]])</f>
        <v>1</v>
      </c>
    </row>
    <row r="3052" spans="1:17" x14ac:dyDescent="0.25">
      <c r="A3052" t="s">
        <v>2869</v>
      </c>
      <c r="B3052" t="s">
        <v>24</v>
      </c>
      <c r="C3052" t="s">
        <v>25</v>
      </c>
      <c r="D3052" t="s">
        <v>26</v>
      </c>
      <c r="E3052" t="s">
        <v>20</v>
      </c>
      <c r="F3052" t="s">
        <v>43</v>
      </c>
      <c r="G3052" s="2">
        <v>52.6</v>
      </c>
      <c r="H3052" s="4">
        <v>9</v>
      </c>
      <c r="I3052" s="2">
        <v>23.67</v>
      </c>
      <c r="J3052" s="2">
        <v>497.07</v>
      </c>
      <c r="K3052" s="12">
        <v>43481</v>
      </c>
      <c r="L3052" s="5">
        <v>0.61249999999999993</v>
      </c>
      <c r="M3052" t="s">
        <v>28</v>
      </c>
      <c r="N3052" s="2">
        <v>473.4</v>
      </c>
      <c r="O3052" s="2">
        <v>23.67</v>
      </c>
      <c r="P3052" s="3">
        <v>7.6</v>
      </c>
      <c r="Q3052" s="4">
        <f>MONTH(Tabla1[[#This Row],[Fecha]])</f>
        <v>1</v>
      </c>
    </row>
    <row r="3053" spans="1:17" x14ac:dyDescent="0.25">
      <c r="A3053" t="s">
        <v>2870</v>
      </c>
      <c r="B3053" t="s">
        <v>41</v>
      </c>
      <c r="C3053" t="s">
        <v>42</v>
      </c>
      <c r="D3053" t="s">
        <v>26</v>
      </c>
      <c r="E3053" t="s">
        <v>20</v>
      </c>
      <c r="F3053" t="s">
        <v>43</v>
      </c>
      <c r="G3053" s="2">
        <v>88.36</v>
      </c>
      <c r="H3053" s="4">
        <v>5</v>
      </c>
      <c r="I3053" s="2">
        <v>22.090000000000003</v>
      </c>
      <c r="J3053" s="2">
        <v>463.89</v>
      </c>
      <c r="K3053" s="12">
        <v>43490</v>
      </c>
      <c r="L3053" s="5">
        <v>0.82500000000000007</v>
      </c>
      <c r="M3053" t="s">
        <v>28</v>
      </c>
      <c r="N3053" s="2">
        <v>441.8</v>
      </c>
      <c r="O3053" s="2">
        <v>22.09</v>
      </c>
      <c r="P3053" s="3">
        <v>9.6</v>
      </c>
      <c r="Q3053" s="4">
        <f>MONTH(Tabla1[[#This Row],[Fecha]])</f>
        <v>1</v>
      </c>
    </row>
    <row r="3054" spans="1:17" x14ac:dyDescent="0.25">
      <c r="A3054" t="s">
        <v>2871</v>
      </c>
      <c r="B3054" t="s">
        <v>17</v>
      </c>
      <c r="C3054" t="s">
        <v>18</v>
      </c>
      <c r="D3054" t="s">
        <v>19</v>
      </c>
      <c r="E3054" t="s">
        <v>20</v>
      </c>
      <c r="F3054" t="s">
        <v>45</v>
      </c>
      <c r="G3054" s="2">
        <v>48.96</v>
      </c>
      <c r="H3054" s="4">
        <v>9</v>
      </c>
      <c r="I3054" s="2">
        <v>22.032</v>
      </c>
      <c r="J3054" s="2">
        <v>462.67200000000003</v>
      </c>
      <c r="K3054" s="12">
        <v>43528</v>
      </c>
      <c r="L3054" s="5">
        <v>0.4770833333333333</v>
      </c>
      <c r="M3054" t="s">
        <v>28</v>
      </c>
      <c r="N3054" s="2">
        <v>440.64</v>
      </c>
      <c r="O3054" s="2">
        <v>22.032</v>
      </c>
      <c r="P3054" s="3">
        <v>8</v>
      </c>
      <c r="Q3054" s="4">
        <f>MONTH(Tabla1[[#This Row],[Fecha]])</f>
        <v>3</v>
      </c>
    </row>
    <row r="3055" spans="1:17" x14ac:dyDescent="0.25">
      <c r="A3055" t="s">
        <v>2872</v>
      </c>
      <c r="B3055" t="s">
        <v>41</v>
      </c>
      <c r="C3055" t="s">
        <v>42</v>
      </c>
      <c r="D3055" t="s">
        <v>26</v>
      </c>
      <c r="E3055" t="s">
        <v>30</v>
      </c>
      <c r="F3055" t="s">
        <v>45</v>
      </c>
      <c r="G3055" s="2">
        <v>95.54</v>
      </c>
      <c r="H3055" s="4">
        <v>7</v>
      </c>
      <c r="I3055" s="2">
        <v>33.439000000000007</v>
      </c>
      <c r="J3055" s="2">
        <v>702.21900000000005</v>
      </c>
      <c r="K3055" s="12">
        <v>43533</v>
      </c>
      <c r="L3055" s="5">
        <v>0.60833333333333328</v>
      </c>
      <c r="M3055" t="s">
        <v>32</v>
      </c>
      <c r="N3055" s="2">
        <v>668.78</v>
      </c>
      <c r="O3055" s="2">
        <v>33.439</v>
      </c>
      <c r="P3055" s="3">
        <v>9.6</v>
      </c>
      <c r="Q3055" s="4">
        <f>MONTH(Tabla1[[#This Row],[Fecha]])</f>
        <v>3</v>
      </c>
    </row>
    <row r="3056" spans="1:17" x14ac:dyDescent="0.25">
      <c r="A3056" t="s">
        <v>2599</v>
      </c>
      <c r="B3056" t="s">
        <v>24</v>
      </c>
      <c r="C3056" t="s">
        <v>25</v>
      </c>
      <c r="D3056" t="s">
        <v>26</v>
      </c>
      <c r="E3056" t="s">
        <v>20</v>
      </c>
      <c r="F3056" t="s">
        <v>21</v>
      </c>
      <c r="G3056" s="2">
        <v>33.47</v>
      </c>
      <c r="H3056" s="4">
        <v>2</v>
      </c>
      <c r="I3056" s="2">
        <v>3.347</v>
      </c>
      <c r="J3056" s="2">
        <v>70.287000000000006</v>
      </c>
      <c r="K3056" s="12">
        <v>43506</v>
      </c>
      <c r="L3056" s="5">
        <v>0.65486111111111112</v>
      </c>
      <c r="M3056" t="s">
        <v>22</v>
      </c>
      <c r="N3056" s="2">
        <v>66.94</v>
      </c>
      <c r="O3056" s="2">
        <v>3.347</v>
      </c>
      <c r="P3056" s="3">
        <v>6.7</v>
      </c>
      <c r="Q3056" s="4">
        <f>MONTH(Tabla1[[#This Row],[Fecha]])</f>
        <v>2</v>
      </c>
    </row>
    <row r="3057" spans="1:17" x14ac:dyDescent="0.25">
      <c r="A3057" t="s">
        <v>2436</v>
      </c>
      <c r="B3057" t="s">
        <v>41</v>
      </c>
      <c r="C3057" t="s">
        <v>42</v>
      </c>
      <c r="D3057" t="s">
        <v>26</v>
      </c>
      <c r="E3057" t="s">
        <v>30</v>
      </c>
      <c r="F3057" t="s">
        <v>43</v>
      </c>
      <c r="G3057" s="2">
        <v>39.9</v>
      </c>
      <c r="H3057" s="4">
        <v>10</v>
      </c>
      <c r="I3057" s="2">
        <v>19.950000000000003</v>
      </c>
      <c r="J3057" s="2">
        <v>418.95</v>
      </c>
      <c r="K3057" s="12">
        <v>43516</v>
      </c>
      <c r="L3057" s="5">
        <v>0.64166666666666672</v>
      </c>
      <c r="M3057" t="s">
        <v>32</v>
      </c>
      <c r="N3057" s="2">
        <v>399</v>
      </c>
      <c r="O3057" s="2">
        <v>19.95</v>
      </c>
      <c r="P3057" s="3">
        <v>5.9</v>
      </c>
      <c r="Q3057" s="4">
        <f>MONTH(Tabla1[[#This Row],[Fecha]])</f>
        <v>2</v>
      </c>
    </row>
    <row r="3058" spans="1:17" x14ac:dyDescent="0.25">
      <c r="A3058" t="s">
        <v>1785</v>
      </c>
      <c r="B3058" t="s">
        <v>41</v>
      </c>
      <c r="C3058" t="s">
        <v>42</v>
      </c>
      <c r="D3058" t="s">
        <v>26</v>
      </c>
      <c r="E3058" t="s">
        <v>30</v>
      </c>
      <c r="F3058" t="s">
        <v>35</v>
      </c>
      <c r="G3058" s="2">
        <v>83.78</v>
      </c>
      <c r="H3058" s="4">
        <v>8</v>
      </c>
      <c r="I3058" s="2">
        <v>33.512</v>
      </c>
      <c r="J3058" s="2">
        <v>703.75199999999995</v>
      </c>
      <c r="K3058" s="12">
        <v>43475</v>
      </c>
      <c r="L3058" s="5">
        <v>0.61736111111111114</v>
      </c>
      <c r="M3058" t="s">
        <v>28</v>
      </c>
      <c r="N3058" s="2">
        <v>670.24</v>
      </c>
      <c r="O3058" s="2">
        <v>33.512</v>
      </c>
      <c r="P3058" s="3">
        <v>5.0999999999999996</v>
      </c>
      <c r="Q3058" s="4">
        <f>MONTH(Tabla1[[#This Row],[Fecha]])</f>
        <v>1</v>
      </c>
    </row>
    <row r="3059" spans="1:17" x14ac:dyDescent="0.25">
      <c r="A3059" t="s">
        <v>2858</v>
      </c>
      <c r="B3059" t="s">
        <v>17</v>
      </c>
      <c r="C3059" t="s">
        <v>18</v>
      </c>
      <c r="D3059" t="s">
        <v>19</v>
      </c>
      <c r="E3059" t="s">
        <v>20</v>
      </c>
      <c r="F3059" t="s">
        <v>27</v>
      </c>
      <c r="G3059" s="2">
        <v>62.48</v>
      </c>
      <c r="H3059" s="4">
        <v>1</v>
      </c>
      <c r="I3059" s="2">
        <v>3.1240000000000001</v>
      </c>
      <c r="J3059" s="2">
        <v>65.603999999999999</v>
      </c>
      <c r="K3059" s="12">
        <v>43514</v>
      </c>
      <c r="L3059" s="5">
        <v>0.8534722222222223</v>
      </c>
      <c r="M3059" t="s">
        <v>28</v>
      </c>
      <c r="N3059" s="2">
        <v>62.48</v>
      </c>
      <c r="O3059" s="2">
        <v>3.1240000000000001</v>
      </c>
      <c r="P3059" s="3">
        <v>4.7</v>
      </c>
      <c r="Q3059" s="4">
        <f>MONTH(Tabla1[[#This Row],[Fecha]])</f>
        <v>2</v>
      </c>
    </row>
    <row r="3060" spans="1:17" x14ac:dyDescent="0.25">
      <c r="A3060" t="s">
        <v>2873</v>
      </c>
      <c r="B3060" t="s">
        <v>17</v>
      </c>
      <c r="C3060" t="s">
        <v>18</v>
      </c>
      <c r="D3060" t="s">
        <v>26</v>
      </c>
      <c r="E3060" t="s">
        <v>30</v>
      </c>
      <c r="F3060" t="s">
        <v>21</v>
      </c>
      <c r="G3060" s="2">
        <v>32.46</v>
      </c>
      <c r="H3060" s="4">
        <v>8</v>
      </c>
      <c r="I3060" s="2">
        <v>12.984000000000002</v>
      </c>
      <c r="J3060" s="2">
        <v>272.66399999999999</v>
      </c>
      <c r="K3060" s="12">
        <v>43551</v>
      </c>
      <c r="L3060" s="5">
        <v>0.57500000000000007</v>
      </c>
      <c r="M3060" t="s">
        <v>32</v>
      </c>
      <c r="N3060" s="2">
        <v>259.68</v>
      </c>
      <c r="O3060" s="2">
        <v>12.984</v>
      </c>
      <c r="P3060" s="3">
        <v>4.9000000000000004</v>
      </c>
      <c r="Q3060" s="4">
        <f>MONTH(Tabla1[[#This Row],[Fecha]])</f>
        <v>3</v>
      </c>
    </row>
    <row r="3061" spans="1:17" x14ac:dyDescent="0.25">
      <c r="A3061" t="s">
        <v>2874</v>
      </c>
      <c r="B3061" t="s">
        <v>17</v>
      </c>
      <c r="C3061" t="s">
        <v>18</v>
      </c>
      <c r="D3061" t="s">
        <v>19</v>
      </c>
      <c r="E3061" t="s">
        <v>30</v>
      </c>
      <c r="F3061" t="s">
        <v>43</v>
      </c>
      <c r="G3061" s="2">
        <v>35.04</v>
      </c>
      <c r="H3061" s="4">
        <v>9</v>
      </c>
      <c r="I3061" s="2">
        <v>15.768000000000001</v>
      </c>
      <c r="J3061" s="2">
        <v>331.12799999999999</v>
      </c>
      <c r="K3061" s="12">
        <v>43505</v>
      </c>
      <c r="L3061" s="5">
        <v>0.80347222222222225</v>
      </c>
      <c r="M3061" t="s">
        <v>22</v>
      </c>
      <c r="N3061" s="2">
        <v>315.36</v>
      </c>
      <c r="O3061" s="2">
        <v>15.768000000000001</v>
      </c>
      <c r="P3061" s="3">
        <v>4.5999999999999996</v>
      </c>
      <c r="Q3061" s="4">
        <f>MONTH(Tabla1[[#This Row],[Fecha]])</f>
        <v>2</v>
      </c>
    </row>
    <row r="3062" spans="1:17" x14ac:dyDescent="0.25">
      <c r="A3062" t="s">
        <v>1066</v>
      </c>
      <c r="B3062" t="s">
        <v>24</v>
      </c>
      <c r="C3062" t="s">
        <v>25</v>
      </c>
      <c r="D3062" t="s">
        <v>26</v>
      </c>
      <c r="E3062" t="s">
        <v>30</v>
      </c>
      <c r="F3062" t="s">
        <v>45</v>
      </c>
      <c r="G3062" s="2">
        <v>99.82</v>
      </c>
      <c r="H3062" s="4">
        <v>2</v>
      </c>
      <c r="I3062" s="2">
        <v>9.9819999999999993</v>
      </c>
      <c r="J3062" s="2">
        <v>209.62200000000001</v>
      </c>
      <c r="K3062" s="12">
        <v>43467</v>
      </c>
      <c r="L3062" s="5">
        <v>0.75624999999999998</v>
      </c>
      <c r="M3062" t="s">
        <v>32</v>
      </c>
      <c r="N3062" s="2">
        <v>199.64</v>
      </c>
      <c r="O3062" s="2">
        <v>9.9819999999999993</v>
      </c>
      <c r="P3062" s="3">
        <v>6.7</v>
      </c>
      <c r="Q3062" s="4">
        <f>MONTH(Tabla1[[#This Row],[Fecha]])</f>
        <v>1</v>
      </c>
    </row>
    <row r="3063" spans="1:17" x14ac:dyDescent="0.25">
      <c r="A3063" t="s">
        <v>2875</v>
      </c>
      <c r="B3063" t="s">
        <v>41</v>
      </c>
      <c r="C3063" t="s">
        <v>42</v>
      </c>
      <c r="D3063" t="s">
        <v>26</v>
      </c>
      <c r="E3063" t="s">
        <v>20</v>
      </c>
      <c r="F3063" t="s">
        <v>31</v>
      </c>
      <c r="G3063" s="2">
        <v>77.040000000000006</v>
      </c>
      <c r="H3063" s="4">
        <v>3</v>
      </c>
      <c r="I3063" s="2">
        <v>11.556000000000001</v>
      </c>
      <c r="J3063" s="2">
        <v>242.67599999999999</v>
      </c>
      <c r="K3063" s="12">
        <v>43507</v>
      </c>
      <c r="L3063" s="5">
        <v>0.44375000000000003</v>
      </c>
      <c r="M3063" t="s">
        <v>32</v>
      </c>
      <c r="N3063" s="2">
        <v>231.12</v>
      </c>
      <c r="O3063" s="2">
        <v>11.555999999999999</v>
      </c>
      <c r="P3063" s="3">
        <v>7.2</v>
      </c>
      <c r="Q3063" s="4">
        <f>MONTH(Tabla1[[#This Row],[Fecha]])</f>
        <v>2</v>
      </c>
    </row>
    <row r="3064" spans="1:17" x14ac:dyDescent="0.25">
      <c r="A3064" t="s">
        <v>2876</v>
      </c>
      <c r="B3064" t="s">
        <v>41</v>
      </c>
      <c r="C3064" t="s">
        <v>42</v>
      </c>
      <c r="D3064" t="s">
        <v>26</v>
      </c>
      <c r="E3064" t="s">
        <v>30</v>
      </c>
      <c r="F3064" t="s">
        <v>31</v>
      </c>
      <c r="G3064" s="2">
        <v>44.12</v>
      </c>
      <c r="H3064" s="4">
        <v>3</v>
      </c>
      <c r="I3064" s="2">
        <v>6.6179999999999994</v>
      </c>
      <c r="J3064" s="2">
        <v>138.97800000000001</v>
      </c>
      <c r="K3064" s="12">
        <v>43542</v>
      </c>
      <c r="L3064" s="5">
        <v>0.57291666666666663</v>
      </c>
      <c r="M3064" t="s">
        <v>32</v>
      </c>
      <c r="N3064" s="2">
        <v>132.36000000000001</v>
      </c>
      <c r="O3064" s="2">
        <v>6.6180000000000003</v>
      </c>
      <c r="P3064" s="3">
        <v>7.9</v>
      </c>
      <c r="Q3064" s="4">
        <f>MONTH(Tabla1[[#This Row],[Fecha]])</f>
        <v>3</v>
      </c>
    </row>
    <row r="3065" spans="1:17" x14ac:dyDescent="0.25">
      <c r="A3065" t="s">
        <v>2877</v>
      </c>
      <c r="B3065" t="s">
        <v>24</v>
      </c>
      <c r="C3065" t="s">
        <v>25</v>
      </c>
      <c r="D3065" t="s">
        <v>19</v>
      </c>
      <c r="E3065" t="s">
        <v>30</v>
      </c>
      <c r="F3065" t="s">
        <v>45</v>
      </c>
      <c r="G3065" s="2">
        <v>93.2</v>
      </c>
      <c r="H3065" s="4">
        <v>2</v>
      </c>
      <c r="I3065" s="2">
        <v>9.32</v>
      </c>
      <c r="J3065" s="2">
        <v>195.72</v>
      </c>
      <c r="K3065" s="12">
        <v>43524</v>
      </c>
      <c r="L3065" s="5">
        <v>0.77569444444444446</v>
      </c>
      <c r="M3065" t="s">
        <v>32</v>
      </c>
      <c r="N3065" s="2">
        <v>186.4</v>
      </c>
      <c r="O3065" s="2">
        <v>9.32</v>
      </c>
      <c r="P3065" s="3">
        <v>6</v>
      </c>
      <c r="Q3065" s="4">
        <f>MONTH(Tabla1[[#This Row],[Fecha]])</f>
        <v>2</v>
      </c>
    </row>
    <row r="3066" spans="1:17" x14ac:dyDescent="0.25">
      <c r="A3066" t="s">
        <v>2878</v>
      </c>
      <c r="B3066" t="s">
        <v>41</v>
      </c>
      <c r="C3066" t="s">
        <v>42</v>
      </c>
      <c r="D3066" t="s">
        <v>19</v>
      </c>
      <c r="E3066" t="s">
        <v>30</v>
      </c>
      <c r="F3066" t="s">
        <v>31</v>
      </c>
      <c r="G3066" s="2">
        <v>71.86</v>
      </c>
      <c r="H3066" s="4">
        <v>8</v>
      </c>
      <c r="I3066" s="2">
        <v>28.744</v>
      </c>
      <c r="J3066" s="2">
        <v>603.62400000000002</v>
      </c>
      <c r="K3066" s="12">
        <v>43530</v>
      </c>
      <c r="L3066" s="5">
        <v>0.62986111111111109</v>
      </c>
      <c r="M3066" t="s">
        <v>32</v>
      </c>
      <c r="N3066" s="2">
        <v>574.88</v>
      </c>
      <c r="O3066" s="2">
        <v>28.744</v>
      </c>
      <c r="P3066" s="3">
        <v>6.2</v>
      </c>
      <c r="Q3066" s="4">
        <f>MONTH(Tabla1[[#This Row],[Fecha]])</f>
        <v>3</v>
      </c>
    </row>
    <row r="3067" spans="1:17" x14ac:dyDescent="0.25">
      <c r="A3067" t="s">
        <v>2879</v>
      </c>
      <c r="B3067" t="s">
        <v>24</v>
      </c>
      <c r="C3067" t="s">
        <v>25</v>
      </c>
      <c r="D3067" t="s">
        <v>26</v>
      </c>
      <c r="E3067" t="s">
        <v>20</v>
      </c>
      <c r="F3067" t="s">
        <v>21</v>
      </c>
      <c r="G3067" s="2">
        <v>58.32</v>
      </c>
      <c r="H3067" s="4">
        <v>2</v>
      </c>
      <c r="I3067" s="2">
        <v>5.8320000000000007</v>
      </c>
      <c r="J3067" s="2">
        <v>122.47199999999999</v>
      </c>
      <c r="K3067" s="12">
        <v>43510</v>
      </c>
      <c r="L3067" s="5">
        <v>0.52916666666666667</v>
      </c>
      <c r="M3067" t="s">
        <v>22</v>
      </c>
      <c r="N3067" s="2">
        <v>116.64</v>
      </c>
      <c r="O3067" s="2">
        <v>5.8319999999999999</v>
      </c>
      <c r="P3067" s="3">
        <v>6</v>
      </c>
      <c r="Q3067" s="4">
        <f>MONTH(Tabla1[[#This Row],[Fecha]])</f>
        <v>2</v>
      </c>
    </row>
    <row r="3068" spans="1:17" x14ac:dyDescent="0.25">
      <c r="A3068" t="s">
        <v>2760</v>
      </c>
      <c r="B3068" t="s">
        <v>17</v>
      </c>
      <c r="C3068" t="s">
        <v>18</v>
      </c>
      <c r="D3068" t="s">
        <v>19</v>
      </c>
      <c r="E3068" t="s">
        <v>30</v>
      </c>
      <c r="F3068" t="s">
        <v>45</v>
      </c>
      <c r="G3068" s="2">
        <v>38.54</v>
      </c>
      <c r="H3068" s="4">
        <v>5</v>
      </c>
      <c r="I3068" s="2">
        <v>9.6349999999999998</v>
      </c>
      <c r="J3068" s="2">
        <v>202.33500000000001</v>
      </c>
      <c r="K3068" s="12">
        <v>43474</v>
      </c>
      <c r="L3068" s="5">
        <v>0.56527777777777777</v>
      </c>
      <c r="M3068" t="s">
        <v>22</v>
      </c>
      <c r="N3068" s="2">
        <v>192.7</v>
      </c>
      <c r="O3068" s="2">
        <v>9.6349999999999998</v>
      </c>
      <c r="P3068" s="3">
        <v>5.6</v>
      </c>
      <c r="Q3068" s="4">
        <f>MONTH(Tabla1[[#This Row],[Fecha]])</f>
        <v>1</v>
      </c>
    </row>
    <row r="3069" spans="1:17" x14ac:dyDescent="0.25">
      <c r="A3069" t="s">
        <v>2880</v>
      </c>
      <c r="B3069" t="s">
        <v>41</v>
      </c>
      <c r="C3069" t="s">
        <v>42</v>
      </c>
      <c r="D3069" t="s">
        <v>26</v>
      </c>
      <c r="E3069" t="s">
        <v>30</v>
      </c>
      <c r="F3069" t="s">
        <v>27</v>
      </c>
      <c r="G3069" s="2">
        <v>22.01</v>
      </c>
      <c r="H3069" s="4">
        <v>6</v>
      </c>
      <c r="I3069" s="2">
        <v>6.6030000000000006</v>
      </c>
      <c r="J3069" s="2">
        <v>138.66300000000001</v>
      </c>
      <c r="K3069" s="12">
        <v>43467</v>
      </c>
      <c r="L3069" s="5">
        <v>0.78472222222222221</v>
      </c>
      <c r="M3069" t="s">
        <v>28</v>
      </c>
      <c r="N3069" s="2">
        <v>132.06</v>
      </c>
      <c r="O3069" s="2">
        <v>6.6029999999999998</v>
      </c>
      <c r="P3069" s="3">
        <v>7.6</v>
      </c>
      <c r="Q3069" s="4">
        <f>MONTH(Tabla1[[#This Row],[Fecha]])</f>
        <v>1</v>
      </c>
    </row>
    <row r="3070" spans="1:17" x14ac:dyDescent="0.25">
      <c r="A3070" t="s">
        <v>2881</v>
      </c>
      <c r="B3070" t="s">
        <v>17</v>
      </c>
      <c r="C3070" t="s">
        <v>18</v>
      </c>
      <c r="D3070" t="s">
        <v>19</v>
      </c>
      <c r="E3070" t="s">
        <v>20</v>
      </c>
      <c r="F3070" t="s">
        <v>45</v>
      </c>
      <c r="G3070" s="2">
        <v>63.88</v>
      </c>
      <c r="H3070" s="4">
        <v>8</v>
      </c>
      <c r="I3070" s="2">
        <v>25.552000000000003</v>
      </c>
      <c r="J3070" s="2">
        <v>536.59199999999998</v>
      </c>
      <c r="K3070" s="12">
        <v>43485</v>
      </c>
      <c r="L3070" s="5">
        <v>0.7416666666666667</v>
      </c>
      <c r="M3070" t="s">
        <v>22</v>
      </c>
      <c r="N3070" s="2">
        <v>511.04</v>
      </c>
      <c r="O3070" s="2">
        <v>25.552</v>
      </c>
      <c r="P3070" s="3">
        <v>9.9</v>
      </c>
      <c r="Q3070" s="4">
        <f>MONTH(Tabla1[[#This Row],[Fecha]])</f>
        <v>1</v>
      </c>
    </row>
    <row r="3071" spans="1:17" x14ac:dyDescent="0.25">
      <c r="A3071" t="s">
        <v>2882</v>
      </c>
      <c r="B3071" t="s">
        <v>24</v>
      </c>
      <c r="C3071" t="s">
        <v>25</v>
      </c>
      <c r="D3071" t="s">
        <v>19</v>
      </c>
      <c r="E3071" t="s">
        <v>30</v>
      </c>
      <c r="F3071" t="s">
        <v>35</v>
      </c>
      <c r="G3071" s="2">
        <v>58.39</v>
      </c>
      <c r="H3071" s="4">
        <v>7</v>
      </c>
      <c r="I3071" s="2">
        <v>20.436500000000002</v>
      </c>
      <c r="J3071" s="2">
        <v>429.16649999999998</v>
      </c>
      <c r="K3071" s="12">
        <v>43519</v>
      </c>
      <c r="L3071" s="5">
        <v>0.8256944444444444</v>
      </c>
      <c r="M3071" t="s">
        <v>32</v>
      </c>
      <c r="N3071" s="2">
        <v>408.73</v>
      </c>
      <c r="O3071" s="2">
        <v>20.436499999999999</v>
      </c>
      <c r="P3071" s="3">
        <v>8.1999999999999993</v>
      </c>
      <c r="Q3071" s="4">
        <f>MONTH(Tabla1[[#This Row],[Fecha]])</f>
        <v>2</v>
      </c>
    </row>
    <row r="3072" spans="1:17" x14ac:dyDescent="0.25">
      <c r="A3072" t="s">
        <v>2883</v>
      </c>
      <c r="B3072" t="s">
        <v>24</v>
      </c>
      <c r="C3072" t="s">
        <v>25</v>
      </c>
      <c r="D3072" t="s">
        <v>26</v>
      </c>
      <c r="E3072" t="s">
        <v>30</v>
      </c>
      <c r="F3072" t="s">
        <v>27</v>
      </c>
      <c r="G3072" s="2">
        <v>55.87</v>
      </c>
      <c r="H3072" s="4">
        <v>10</v>
      </c>
      <c r="I3072" s="2">
        <v>27.934999999999999</v>
      </c>
      <c r="J3072" s="2">
        <v>586.63499999999999</v>
      </c>
      <c r="K3072" s="12">
        <v>43480</v>
      </c>
      <c r="L3072" s="5">
        <v>0.62569444444444444</v>
      </c>
      <c r="M3072" t="s">
        <v>28</v>
      </c>
      <c r="N3072" s="2">
        <v>558.70000000000005</v>
      </c>
      <c r="O3072" s="2">
        <v>27.934999999999999</v>
      </c>
      <c r="P3072" s="3">
        <v>5.8</v>
      </c>
      <c r="Q3072" s="4">
        <f>MONTH(Tabla1[[#This Row],[Fecha]])</f>
        <v>1</v>
      </c>
    </row>
    <row r="3073" spans="1:17" x14ac:dyDescent="0.25">
      <c r="A3073" t="s">
        <v>2884</v>
      </c>
      <c r="B3073" t="s">
        <v>17</v>
      </c>
      <c r="C3073" t="s">
        <v>18</v>
      </c>
      <c r="D3073" t="s">
        <v>19</v>
      </c>
      <c r="E3073" t="s">
        <v>20</v>
      </c>
      <c r="F3073" t="s">
        <v>45</v>
      </c>
      <c r="G3073" s="2">
        <v>88.34</v>
      </c>
      <c r="H3073" s="4">
        <v>7</v>
      </c>
      <c r="I3073" s="2">
        <v>30.919</v>
      </c>
      <c r="J3073" s="2">
        <v>649.29899999999998</v>
      </c>
      <c r="K3073" s="12">
        <v>43514</v>
      </c>
      <c r="L3073" s="5">
        <v>0.56111111111111112</v>
      </c>
      <c r="M3073" t="s">
        <v>28</v>
      </c>
      <c r="N3073" s="2">
        <v>618.38</v>
      </c>
      <c r="O3073" s="2">
        <v>30.919</v>
      </c>
      <c r="P3073" s="3">
        <v>6.6</v>
      </c>
      <c r="Q3073" s="4">
        <f>MONTH(Tabla1[[#This Row],[Fecha]])</f>
        <v>2</v>
      </c>
    </row>
    <row r="3074" spans="1:17" x14ac:dyDescent="0.25">
      <c r="A3074" t="s">
        <v>2885</v>
      </c>
      <c r="B3074" t="s">
        <v>17</v>
      </c>
      <c r="C3074" t="s">
        <v>18</v>
      </c>
      <c r="D3074" t="s">
        <v>26</v>
      </c>
      <c r="E3074" t="s">
        <v>20</v>
      </c>
      <c r="F3074" t="s">
        <v>43</v>
      </c>
      <c r="G3074" s="2">
        <v>56.56</v>
      </c>
      <c r="H3074" s="4">
        <v>5</v>
      </c>
      <c r="I3074" s="2">
        <v>14.14</v>
      </c>
      <c r="J3074" s="2">
        <v>296.94</v>
      </c>
      <c r="K3074" s="12">
        <v>43546</v>
      </c>
      <c r="L3074" s="5">
        <v>0.79583333333333339</v>
      </c>
      <c r="M3074" t="s">
        <v>32</v>
      </c>
      <c r="N3074" s="2">
        <v>282.8</v>
      </c>
      <c r="O3074" s="2">
        <v>14.14</v>
      </c>
      <c r="P3074" s="3">
        <v>4.5</v>
      </c>
      <c r="Q3074" s="4">
        <f>MONTH(Tabla1[[#This Row],[Fecha]])</f>
        <v>3</v>
      </c>
    </row>
    <row r="3075" spans="1:17" x14ac:dyDescent="0.25">
      <c r="A3075" t="s">
        <v>2886</v>
      </c>
      <c r="B3075" t="s">
        <v>17</v>
      </c>
      <c r="C3075" t="s">
        <v>18</v>
      </c>
      <c r="D3075" t="s">
        <v>19</v>
      </c>
      <c r="E3075" t="s">
        <v>20</v>
      </c>
      <c r="F3075" t="s">
        <v>31</v>
      </c>
      <c r="G3075" s="2">
        <v>52.59</v>
      </c>
      <c r="H3075" s="4">
        <v>8</v>
      </c>
      <c r="I3075" s="2">
        <v>21.036000000000001</v>
      </c>
      <c r="J3075" s="2">
        <v>441.75599999999997</v>
      </c>
      <c r="K3075" s="12">
        <v>43546</v>
      </c>
      <c r="L3075" s="5">
        <v>0.80555555555555547</v>
      </c>
      <c r="M3075" t="s">
        <v>32</v>
      </c>
      <c r="N3075" s="2">
        <v>420.72</v>
      </c>
      <c r="O3075" s="2">
        <v>21.036000000000001</v>
      </c>
      <c r="P3075" s="3">
        <v>8.5</v>
      </c>
      <c r="Q3075" s="4">
        <f>MONTH(Tabla1[[#This Row],[Fecha]])</f>
        <v>3</v>
      </c>
    </row>
    <row r="3076" spans="1:17" x14ac:dyDescent="0.25">
      <c r="A3076" t="s">
        <v>2887</v>
      </c>
      <c r="B3076" t="s">
        <v>17</v>
      </c>
      <c r="C3076" t="s">
        <v>18</v>
      </c>
      <c r="D3076" t="s">
        <v>26</v>
      </c>
      <c r="E3076" t="s">
        <v>20</v>
      </c>
      <c r="F3076" t="s">
        <v>27</v>
      </c>
      <c r="G3076" s="2">
        <v>93.88</v>
      </c>
      <c r="H3076" s="4">
        <v>7</v>
      </c>
      <c r="I3076" s="2">
        <v>32.857999999999997</v>
      </c>
      <c r="J3076" s="2">
        <v>690.01800000000003</v>
      </c>
      <c r="K3076" s="12">
        <v>43470</v>
      </c>
      <c r="L3076" s="5">
        <v>0.49374999999999997</v>
      </c>
      <c r="M3076" t="s">
        <v>32</v>
      </c>
      <c r="N3076" s="2">
        <v>657.16</v>
      </c>
      <c r="O3076" s="2">
        <v>32.857999999999997</v>
      </c>
      <c r="P3076" s="3">
        <v>7.3</v>
      </c>
      <c r="Q3076" s="4">
        <f>MONTH(Tabla1[[#This Row],[Fecha]])</f>
        <v>1</v>
      </c>
    </row>
    <row r="3077" spans="1:17" x14ac:dyDescent="0.25">
      <c r="A3077" t="s">
        <v>2888</v>
      </c>
      <c r="B3077" t="s">
        <v>17</v>
      </c>
      <c r="C3077" t="s">
        <v>18</v>
      </c>
      <c r="D3077" t="s">
        <v>19</v>
      </c>
      <c r="E3077" t="s">
        <v>20</v>
      </c>
      <c r="F3077" t="s">
        <v>43</v>
      </c>
      <c r="G3077" s="2">
        <v>73.47</v>
      </c>
      <c r="H3077" s="4">
        <v>4</v>
      </c>
      <c r="I3077" s="2">
        <v>14.694000000000001</v>
      </c>
      <c r="J3077" s="2">
        <v>308.57400000000001</v>
      </c>
      <c r="K3077" s="12">
        <v>43519</v>
      </c>
      <c r="L3077" s="5">
        <v>0.77083333333333337</v>
      </c>
      <c r="M3077" t="s">
        <v>28</v>
      </c>
      <c r="N3077" s="2">
        <v>293.88</v>
      </c>
      <c r="O3077" s="2">
        <v>14.694000000000001</v>
      </c>
      <c r="P3077" s="3">
        <v>6</v>
      </c>
      <c r="Q3077" s="4">
        <f>MONTH(Tabla1[[#This Row],[Fecha]])</f>
        <v>2</v>
      </c>
    </row>
    <row r="3078" spans="1:17" x14ac:dyDescent="0.25">
      <c r="A3078" t="s">
        <v>2889</v>
      </c>
      <c r="B3078" t="s">
        <v>24</v>
      </c>
      <c r="C3078" t="s">
        <v>25</v>
      </c>
      <c r="D3078" t="s">
        <v>26</v>
      </c>
      <c r="E3078" t="s">
        <v>30</v>
      </c>
      <c r="F3078" t="s">
        <v>21</v>
      </c>
      <c r="G3078" s="2">
        <v>17.41</v>
      </c>
      <c r="H3078" s="4">
        <v>5</v>
      </c>
      <c r="I3078" s="2">
        <v>4.3525</v>
      </c>
      <c r="J3078" s="2">
        <v>91.402500000000003</v>
      </c>
      <c r="K3078" s="12">
        <v>43493</v>
      </c>
      <c r="L3078" s="5">
        <v>0.63611111111111118</v>
      </c>
      <c r="M3078" t="s">
        <v>32</v>
      </c>
      <c r="N3078" s="2">
        <v>87.05</v>
      </c>
      <c r="O3078" s="2">
        <v>4.3525</v>
      </c>
      <c r="P3078" s="3">
        <v>4.9000000000000004</v>
      </c>
      <c r="Q3078" s="4">
        <f>MONTH(Tabla1[[#This Row],[Fecha]])</f>
        <v>1</v>
      </c>
    </row>
    <row r="3079" spans="1:17" x14ac:dyDescent="0.25">
      <c r="A3079" t="s">
        <v>2890</v>
      </c>
      <c r="B3079" t="s">
        <v>24</v>
      </c>
      <c r="C3079" t="s">
        <v>25</v>
      </c>
      <c r="D3079" t="s">
        <v>26</v>
      </c>
      <c r="E3079" t="s">
        <v>30</v>
      </c>
      <c r="F3079" t="s">
        <v>27</v>
      </c>
      <c r="G3079" s="2">
        <v>22.21</v>
      </c>
      <c r="H3079" s="4">
        <v>6</v>
      </c>
      <c r="I3079" s="2">
        <v>6.6630000000000003</v>
      </c>
      <c r="J3079" s="2">
        <v>139.923</v>
      </c>
      <c r="K3079" s="12">
        <v>43531</v>
      </c>
      <c r="L3079" s="5">
        <v>0.43263888888888885</v>
      </c>
      <c r="M3079" t="s">
        <v>32</v>
      </c>
      <c r="N3079" s="2">
        <v>133.26</v>
      </c>
      <c r="O3079" s="2">
        <v>6.6630000000000003</v>
      </c>
      <c r="P3079" s="3">
        <v>8.6</v>
      </c>
      <c r="Q3079" s="4">
        <f>MONTH(Tabla1[[#This Row],[Fecha]])</f>
        <v>3</v>
      </c>
    </row>
    <row r="3080" spans="1:17" x14ac:dyDescent="0.25">
      <c r="A3080" t="s">
        <v>2891</v>
      </c>
      <c r="B3080" t="s">
        <v>17</v>
      </c>
      <c r="C3080" t="s">
        <v>18</v>
      </c>
      <c r="D3080" t="s">
        <v>26</v>
      </c>
      <c r="E3080" t="s">
        <v>20</v>
      </c>
      <c r="F3080" t="s">
        <v>31</v>
      </c>
      <c r="G3080" s="2">
        <v>69.959999999999994</v>
      </c>
      <c r="H3080" s="4">
        <v>8</v>
      </c>
      <c r="I3080" s="2">
        <v>27.983999999999998</v>
      </c>
      <c r="J3080" s="2">
        <v>587.66399999999999</v>
      </c>
      <c r="K3080" s="12">
        <v>43511</v>
      </c>
      <c r="L3080" s="5">
        <v>0.7090277777777777</v>
      </c>
      <c r="M3080" t="s">
        <v>32</v>
      </c>
      <c r="N3080" s="2">
        <v>559.67999999999995</v>
      </c>
      <c r="O3080" s="2">
        <v>27.984000000000002</v>
      </c>
      <c r="P3080" s="3">
        <v>6.4</v>
      </c>
      <c r="Q3080" s="4">
        <f>MONTH(Tabla1[[#This Row],[Fecha]])</f>
        <v>2</v>
      </c>
    </row>
    <row r="3081" spans="1:17" x14ac:dyDescent="0.25">
      <c r="A3081" t="s">
        <v>2310</v>
      </c>
      <c r="B3081" t="s">
        <v>17</v>
      </c>
      <c r="C3081" t="s">
        <v>18</v>
      </c>
      <c r="D3081" t="s">
        <v>19</v>
      </c>
      <c r="E3081" t="s">
        <v>30</v>
      </c>
      <c r="F3081" t="s">
        <v>31</v>
      </c>
      <c r="G3081" s="2">
        <v>62.65</v>
      </c>
      <c r="H3081" s="4">
        <v>4</v>
      </c>
      <c r="I3081" s="2">
        <v>12.530000000000001</v>
      </c>
      <c r="J3081" s="2">
        <v>263.13</v>
      </c>
      <c r="K3081" s="12">
        <v>43470</v>
      </c>
      <c r="L3081" s="5">
        <v>0.47569444444444442</v>
      </c>
      <c r="M3081" t="s">
        <v>28</v>
      </c>
      <c r="N3081" s="2">
        <v>250.6</v>
      </c>
      <c r="O3081" s="2">
        <v>12.53</v>
      </c>
      <c r="P3081" s="3">
        <v>4.2</v>
      </c>
      <c r="Q3081" s="4">
        <f>MONTH(Tabla1[[#This Row],[Fecha]])</f>
        <v>1</v>
      </c>
    </row>
    <row r="3082" spans="1:17" x14ac:dyDescent="0.25">
      <c r="A3082" t="s">
        <v>2892</v>
      </c>
      <c r="B3082" t="s">
        <v>41</v>
      </c>
      <c r="C3082" t="s">
        <v>42</v>
      </c>
      <c r="D3082" t="s">
        <v>19</v>
      </c>
      <c r="E3082" t="s">
        <v>20</v>
      </c>
      <c r="F3082" t="s">
        <v>21</v>
      </c>
      <c r="G3082" s="2">
        <v>41.06</v>
      </c>
      <c r="H3082" s="4">
        <v>6</v>
      </c>
      <c r="I3082" s="2">
        <v>12.318000000000001</v>
      </c>
      <c r="J3082" s="2">
        <v>258.678</v>
      </c>
      <c r="K3082" s="12">
        <v>43529</v>
      </c>
      <c r="L3082" s="5">
        <v>0.5625</v>
      </c>
      <c r="M3082" t="s">
        <v>32</v>
      </c>
      <c r="N3082" s="2">
        <v>246.36</v>
      </c>
      <c r="O3082" s="2">
        <v>12.318</v>
      </c>
      <c r="P3082" s="3">
        <v>8.3000000000000007</v>
      </c>
      <c r="Q3082" s="4">
        <f>MONTH(Tabla1[[#This Row],[Fecha]])</f>
        <v>3</v>
      </c>
    </row>
    <row r="3083" spans="1:17" x14ac:dyDescent="0.25">
      <c r="A3083" t="s">
        <v>2893</v>
      </c>
      <c r="B3083" t="s">
        <v>17</v>
      </c>
      <c r="C3083" t="s">
        <v>18</v>
      </c>
      <c r="D3083" t="s">
        <v>26</v>
      </c>
      <c r="E3083" t="s">
        <v>20</v>
      </c>
      <c r="F3083" t="s">
        <v>45</v>
      </c>
      <c r="G3083" s="2">
        <v>29.42</v>
      </c>
      <c r="H3083" s="4">
        <v>10</v>
      </c>
      <c r="I3083" s="2">
        <v>14.710000000000003</v>
      </c>
      <c r="J3083" s="2">
        <v>308.91000000000003</v>
      </c>
      <c r="K3083" s="12">
        <v>43477</v>
      </c>
      <c r="L3083" s="5">
        <v>0.68263888888888891</v>
      </c>
      <c r="M3083" t="s">
        <v>22</v>
      </c>
      <c r="N3083" s="2">
        <v>294.2</v>
      </c>
      <c r="O3083" s="2">
        <v>14.71</v>
      </c>
      <c r="P3083" s="3">
        <v>8.9</v>
      </c>
      <c r="Q3083" s="4">
        <f>MONTH(Tabla1[[#This Row],[Fecha]])</f>
        <v>1</v>
      </c>
    </row>
    <row r="3084" spans="1:17" x14ac:dyDescent="0.25">
      <c r="A3084" t="s">
        <v>2894</v>
      </c>
      <c r="B3084" t="s">
        <v>24</v>
      </c>
      <c r="C3084" t="s">
        <v>25</v>
      </c>
      <c r="D3084" t="s">
        <v>19</v>
      </c>
      <c r="E3084" t="s">
        <v>30</v>
      </c>
      <c r="F3084" t="s">
        <v>35</v>
      </c>
      <c r="G3084" s="2">
        <v>14.7</v>
      </c>
      <c r="H3084" s="4">
        <v>5</v>
      </c>
      <c r="I3084" s="2">
        <v>3.6750000000000003</v>
      </c>
      <c r="J3084" s="2">
        <v>77.174999999999997</v>
      </c>
      <c r="K3084" s="12">
        <v>43548</v>
      </c>
      <c r="L3084" s="5">
        <v>0.57500000000000007</v>
      </c>
      <c r="M3084" t="s">
        <v>22</v>
      </c>
      <c r="N3084" s="2">
        <v>73.5</v>
      </c>
      <c r="O3084" s="2">
        <v>3.6749999999999998</v>
      </c>
      <c r="P3084" s="3">
        <v>8.5</v>
      </c>
      <c r="Q3084" s="4">
        <f>MONTH(Tabla1[[#This Row],[Fecha]])</f>
        <v>3</v>
      </c>
    </row>
    <row r="3085" spans="1:17" x14ac:dyDescent="0.25">
      <c r="A3085" t="s">
        <v>2895</v>
      </c>
      <c r="B3085" t="s">
        <v>41</v>
      </c>
      <c r="C3085" t="s">
        <v>42</v>
      </c>
      <c r="D3085" t="s">
        <v>19</v>
      </c>
      <c r="E3085" t="s">
        <v>20</v>
      </c>
      <c r="F3085" t="s">
        <v>35</v>
      </c>
      <c r="G3085" s="2">
        <v>95.54</v>
      </c>
      <c r="H3085" s="4">
        <v>4</v>
      </c>
      <c r="I3085" s="2">
        <v>19.108000000000001</v>
      </c>
      <c r="J3085" s="2">
        <v>401.26799999999997</v>
      </c>
      <c r="K3085" s="12">
        <v>43522</v>
      </c>
      <c r="L3085" s="5">
        <v>0.49861111111111112</v>
      </c>
      <c r="M3085" t="s">
        <v>22</v>
      </c>
      <c r="N3085" s="2">
        <v>382.16</v>
      </c>
      <c r="O3085" s="2">
        <v>19.108000000000001</v>
      </c>
      <c r="P3085" s="3">
        <v>4.5</v>
      </c>
      <c r="Q3085" s="4">
        <f>MONTH(Tabla1[[#This Row],[Fecha]])</f>
        <v>2</v>
      </c>
    </row>
    <row r="3086" spans="1:17" x14ac:dyDescent="0.25">
      <c r="A3086" t="s">
        <v>2896</v>
      </c>
      <c r="B3086" t="s">
        <v>24</v>
      </c>
      <c r="C3086" t="s">
        <v>25</v>
      </c>
      <c r="D3086" t="s">
        <v>26</v>
      </c>
      <c r="E3086" t="s">
        <v>30</v>
      </c>
      <c r="F3086" t="s">
        <v>43</v>
      </c>
      <c r="G3086" s="2">
        <v>84.83</v>
      </c>
      <c r="H3086" s="4">
        <v>1</v>
      </c>
      <c r="I3086" s="2">
        <v>4.2415000000000003</v>
      </c>
      <c r="J3086" s="2">
        <v>89.0715</v>
      </c>
      <c r="K3086" s="12">
        <v>43479</v>
      </c>
      <c r="L3086" s="5">
        <v>0.63888888888888895</v>
      </c>
      <c r="M3086" t="s">
        <v>22</v>
      </c>
      <c r="N3086" s="2">
        <v>84.83</v>
      </c>
      <c r="O3086" s="2">
        <v>4.2415000000000003</v>
      </c>
      <c r="P3086" s="3">
        <v>8.8000000000000007</v>
      </c>
      <c r="Q3086" s="4">
        <f>MONTH(Tabla1[[#This Row],[Fecha]])</f>
        <v>1</v>
      </c>
    </row>
    <row r="3087" spans="1:17" x14ac:dyDescent="0.25">
      <c r="A3087" t="s">
        <v>2897</v>
      </c>
      <c r="B3087" t="s">
        <v>41</v>
      </c>
      <c r="C3087" t="s">
        <v>42</v>
      </c>
      <c r="D3087" t="s">
        <v>26</v>
      </c>
      <c r="E3087" t="s">
        <v>20</v>
      </c>
      <c r="F3087" t="s">
        <v>27</v>
      </c>
      <c r="G3087" s="2">
        <v>13.78</v>
      </c>
      <c r="H3087" s="4">
        <v>4</v>
      </c>
      <c r="I3087" s="2">
        <v>2.7560000000000002</v>
      </c>
      <c r="J3087" s="2">
        <v>57.875999999999998</v>
      </c>
      <c r="K3087" s="12">
        <v>43475</v>
      </c>
      <c r="L3087" s="5">
        <v>0.46527777777777773</v>
      </c>
      <c r="M3087" t="s">
        <v>22</v>
      </c>
      <c r="N3087" s="2">
        <v>55.12</v>
      </c>
      <c r="O3087" s="2">
        <v>2.7559999999999998</v>
      </c>
      <c r="P3087" s="3">
        <v>9</v>
      </c>
      <c r="Q3087" s="4">
        <f>MONTH(Tabla1[[#This Row],[Fecha]])</f>
        <v>1</v>
      </c>
    </row>
    <row r="3088" spans="1:17" x14ac:dyDescent="0.25">
      <c r="A3088" t="s">
        <v>2898</v>
      </c>
      <c r="B3088" t="s">
        <v>24</v>
      </c>
      <c r="C3088" t="s">
        <v>25</v>
      </c>
      <c r="D3088" t="s">
        <v>19</v>
      </c>
      <c r="E3088" t="s">
        <v>30</v>
      </c>
      <c r="F3088" t="s">
        <v>21</v>
      </c>
      <c r="G3088" s="2">
        <v>75.88</v>
      </c>
      <c r="H3088" s="4">
        <v>1</v>
      </c>
      <c r="I3088" s="2">
        <v>3.794</v>
      </c>
      <c r="J3088" s="2">
        <v>79.674000000000007</v>
      </c>
      <c r="K3088" s="12">
        <v>43468</v>
      </c>
      <c r="L3088" s="5">
        <v>0.4375</v>
      </c>
      <c r="M3088" t="s">
        <v>32</v>
      </c>
      <c r="N3088" s="2">
        <v>75.88</v>
      </c>
      <c r="O3088" s="2">
        <v>3.794</v>
      </c>
      <c r="P3088" s="3">
        <v>7.1</v>
      </c>
      <c r="Q3088" s="4">
        <f>MONTH(Tabla1[[#This Row],[Fecha]])</f>
        <v>1</v>
      </c>
    </row>
    <row r="3089" spans="1:17" x14ac:dyDescent="0.25">
      <c r="A3089" t="s">
        <v>2899</v>
      </c>
      <c r="B3089" t="s">
        <v>24</v>
      </c>
      <c r="C3089" t="s">
        <v>25</v>
      </c>
      <c r="D3089" t="s">
        <v>19</v>
      </c>
      <c r="E3089" t="s">
        <v>20</v>
      </c>
      <c r="F3089" t="s">
        <v>35</v>
      </c>
      <c r="G3089" s="2">
        <v>64.97</v>
      </c>
      <c r="H3089" s="4">
        <v>5</v>
      </c>
      <c r="I3089" s="2">
        <v>16.242500000000003</v>
      </c>
      <c r="J3089" s="2">
        <v>341.09249999999997</v>
      </c>
      <c r="K3089" s="12">
        <v>43504</v>
      </c>
      <c r="L3089" s="5">
        <v>0.53611111111111109</v>
      </c>
      <c r="M3089" t="s">
        <v>32</v>
      </c>
      <c r="N3089" s="2">
        <v>324.85000000000002</v>
      </c>
      <c r="O3089" s="2">
        <v>16.2425</v>
      </c>
      <c r="P3089" s="3">
        <v>6.5</v>
      </c>
      <c r="Q3089" s="4">
        <f>MONTH(Tabla1[[#This Row],[Fecha]])</f>
        <v>2</v>
      </c>
    </row>
    <row r="3090" spans="1:17" x14ac:dyDescent="0.25">
      <c r="A3090" t="s">
        <v>2818</v>
      </c>
      <c r="B3090" t="s">
        <v>17</v>
      </c>
      <c r="C3090" t="s">
        <v>18</v>
      </c>
      <c r="D3090" t="s">
        <v>19</v>
      </c>
      <c r="E3090" t="s">
        <v>30</v>
      </c>
      <c r="F3090" t="s">
        <v>43</v>
      </c>
      <c r="G3090" s="2">
        <v>92.29</v>
      </c>
      <c r="H3090" s="4">
        <v>5</v>
      </c>
      <c r="I3090" s="2">
        <v>23.072500000000005</v>
      </c>
      <c r="J3090" s="2">
        <v>484.52249999999998</v>
      </c>
      <c r="K3090" s="12">
        <v>43516</v>
      </c>
      <c r="L3090" s="5">
        <v>0.66319444444444442</v>
      </c>
      <c r="M3090" t="s">
        <v>32</v>
      </c>
      <c r="N3090" s="2">
        <v>461.45</v>
      </c>
      <c r="O3090" s="2">
        <v>23.072500000000002</v>
      </c>
      <c r="P3090" s="3">
        <v>9</v>
      </c>
      <c r="Q3090" s="4">
        <f>MONTH(Tabla1[[#This Row],[Fecha]])</f>
        <v>2</v>
      </c>
    </row>
    <row r="3091" spans="1:17" x14ac:dyDescent="0.25">
      <c r="A3091" t="s">
        <v>2900</v>
      </c>
      <c r="B3091" t="s">
        <v>17</v>
      </c>
      <c r="C3091" t="s">
        <v>18</v>
      </c>
      <c r="D3091" t="s">
        <v>26</v>
      </c>
      <c r="E3091" t="s">
        <v>30</v>
      </c>
      <c r="F3091" t="s">
        <v>31</v>
      </c>
      <c r="G3091" s="2">
        <v>97.94</v>
      </c>
      <c r="H3091" s="4">
        <v>1</v>
      </c>
      <c r="I3091" s="2">
        <v>4.8970000000000002</v>
      </c>
      <c r="J3091" s="2">
        <v>102.837</v>
      </c>
      <c r="K3091" s="12">
        <v>43531</v>
      </c>
      <c r="L3091" s="5">
        <v>0.48888888888888887</v>
      </c>
      <c r="M3091" t="s">
        <v>22</v>
      </c>
      <c r="N3091" s="2">
        <v>97.94</v>
      </c>
      <c r="O3091" s="2">
        <v>4.8970000000000002</v>
      </c>
      <c r="P3091" s="3">
        <v>6.9</v>
      </c>
      <c r="Q3091" s="4">
        <f>MONTH(Tabla1[[#This Row],[Fecha]])</f>
        <v>3</v>
      </c>
    </row>
    <row r="3092" spans="1:17" x14ac:dyDescent="0.25">
      <c r="A3092" t="s">
        <v>1526</v>
      </c>
      <c r="B3092" t="s">
        <v>24</v>
      </c>
      <c r="C3092" t="s">
        <v>25</v>
      </c>
      <c r="D3092" t="s">
        <v>19</v>
      </c>
      <c r="E3092" t="s">
        <v>30</v>
      </c>
      <c r="F3092" t="s">
        <v>21</v>
      </c>
      <c r="G3092" s="2">
        <v>85.6</v>
      </c>
      <c r="H3092" s="4">
        <v>7</v>
      </c>
      <c r="I3092" s="2">
        <v>29.959999999999997</v>
      </c>
      <c r="J3092" s="2">
        <v>629.16</v>
      </c>
      <c r="K3092" s="12">
        <v>43526</v>
      </c>
      <c r="L3092" s="5">
        <v>0.57638888888888895</v>
      </c>
      <c r="M3092" t="s">
        <v>28</v>
      </c>
      <c r="N3092" s="2">
        <v>599.20000000000005</v>
      </c>
      <c r="O3092" s="2">
        <v>29.96</v>
      </c>
      <c r="P3092" s="3">
        <v>5.3</v>
      </c>
      <c r="Q3092" s="4">
        <f>MONTH(Tabla1[[#This Row],[Fecha]])</f>
        <v>3</v>
      </c>
    </row>
    <row r="3093" spans="1:17" x14ac:dyDescent="0.25">
      <c r="A3093" t="s">
        <v>2901</v>
      </c>
      <c r="B3093" t="s">
        <v>24</v>
      </c>
      <c r="C3093" t="s">
        <v>25</v>
      </c>
      <c r="D3093" t="s">
        <v>19</v>
      </c>
      <c r="E3093" t="s">
        <v>30</v>
      </c>
      <c r="F3093" t="s">
        <v>27</v>
      </c>
      <c r="G3093" s="2">
        <v>65.94</v>
      </c>
      <c r="H3093" s="4">
        <v>4</v>
      </c>
      <c r="I3093" s="2">
        <v>13.188000000000001</v>
      </c>
      <c r="J3093" s="2">
        <v>276.94799999999998</v>
      </c>
      <c r="K3093" s="12">
        <v>43503</v>
      </c>
      <c r="L3093" s="5">
        <v>0.54513888888888895</v>
      </c>
      <c r="M3093" t="s">
        <v>32</v>
      </c>
      <c r="N3093" s="2">
        <v>263.76</v>
      </c>
      <c r="O3093" s="2">
        <v>13.188000000000001</v>
      </c>
      <c r="P3093" s="3">
        <v>6.9</v>
      </c>
      <c r="Q3093" s="4">
        <f>MONTH(Tabla1[[#This Row],[Fecha]])</f>
        <v>2</v>
      </c>
    </row>
    <row r="3094" spans="1:17" x14ac:dyDescent="0.25">
      <c r="A3094" t="s">
        <v>2902</v>
      </c>
      <c r="B3094" t="s">
        <v>17</v>
      </c>
      <c r="C3094" t="s">
        <v>18</v>
      </c>
      <c r="D3094" t="s">
        <v>19</v>
      </c>
      <c r="E3094" t="s">
        <v>30</v>
      </c>
      <c r="F3094" t="s">
        <v>31</v>
      </c>
      <c r="G3094" s="2">
        <v>47.59</v>
      </c>
      <c r="H3094" s="4">
        <v>8</v>
      </c>
      <c r="I3094" s="2">
        <v>19.036000000000001</v>
      </c>
      <c r="J3094" s="2">
        <v>399.75599999999997</v>
      </c>
      <c r="K3094" s="12">
        <v>43466</v>
      </c>
      <c r="L3094" s="5">
        <v>0.61597222222222225</v>
      </c>
      <c r="M3094" t="s">
        <v>28</v>
      </c>
      <c r="N3094" s="2">
        <v>380.72</v>
      </c>
      <c r="O3094" s="2">
        <v>19.036000000000001</v>
      </c>
      <c r="P3094" s="3">
        <v>5.7</v>
      </c>
      <c r="Q3094" s="4">
        <f>MONTH(Tabla1[[#This Row],[Fecha]])</f>
        <v>1</v>
      </c>
    </row>
    <row r="3095" spans="1:17" x14ac:dyDescent="0.25">
      <c r="A3095" t="s">
        <v>1672</v>
      </c>
      <c r="B3095" t="s">
        <v>24</v>
      </c>
      <c r="C3095" t="s">
        <v>25</v>
      </c>
      <c r="D3095" t="s">
        <v>19</v>
      </c>
      <c r="E3095" t="s">
        <v>20</v>
      </c>
      <c r="F3095" t="s">
        <v>31</v>
      </c>
      <c r="G3095" s="2">
        <v>89.25</v>
      </c>
      <c r="H3095" s="4">
        <v>8</v>
      </c>
      <c r="I3095" s="2">
        <v>35.700000000000003</v>
      </c>
      <c r="J3095" s="2">
        <v>749.7</v>
      </c>
      <c r="K3095" s="12">
        <v>43485</v>
      </c>
      <c r="L3095" s="5">
        <v>0.42569444444444443</v>
      </c>
      <c r="M3095" t="s">
        <v>28</v>
      </c>
      <c r="N3095" s="2">
        <v>714</v>
      </c>
      <c r="O3095" s="2">
        <v>35.700000000000003</v>
      </c>
      <c r="P3095" s="3">
        <v>4.7</v>
      </c>
      <c r="Q3095" s="4">
        <f>MONTH(Tabla1[[#This Row],[Fecha]])</f>
        <v>1</v>
      </c>
    </row>
    <row r="3096" spans="1:17" x14ac:dyDescent="0.25">
      <c r="A3096" t="s">
        <v>2903</v>
      </c>
      <c r="B3096" t="s">
        <v>24</v>
      </c>
      <c r="C3096" t="s">
        <v>25</v>
      </c>
      <c r="D3096" t="s">
        <v>19</v>
      </c>
      <c r="E3096" t="s">
        <v>30</v>
      </c>
      <c r="F3096" t="s">
        <v>45</v>
      </c>
      <c r="G3096" s="2">
        <v>91.98</v>
      </c>
      <c r="H3096" s="4">
        <v>1</v>
      </c>
      <c r="I3096" s="2">
        <v>4.5990000000000002</v>
      </c>
      <c r="J3096" s="2">
        <v>96.578999999999994</v>
      </c>
      <c r="K3096" s="12">
        <v>43542</v>
      </c>
      <c r="L3096" s="5">
        <v>0.64513888888888882</v>
      </c>
      <c r="M3096" t="s">
        <v>28</v>
      </c>
      <c r="N3096" s="2">
        <v>91.98</v>
      </c>
      <c r="O3096" s="2">
        <v>4.5990000000000002</v>
      </c>
      <c r="P3096" s="3">
        <v>9.8000000000000007</v>
      </c>
      <c r="Q3096" s="4">
        <f>MONTH(Tabla1[[#This Row],[Fecha]])</f>
        <v>3</v>
      </c>
    </row>
    <row r="3097" spans="1:17" x14ac:dyDescent="0.25">
      <c r="A3097" t="s">
        <v>2904</v>
      </c>
      <c r="B3097" t="s">
        <v>17</v>
      </c>
      <c r="C3097" t="s">
        <v>18</v>
      </c>
      <c r="D3097" t="s">
        <v>26</v>
      </c>
      <c r="E3097" t="s">
        <v>20</v>
      </c>
      <c r="F3097" t="s">
        <v>27</v>
      </c>
      <c r="G3097" s="2">
        <v>46.95</v>
      </c>
      <c r="H3097" s="4">
        <v>5</v>
      </c>
      <c r="I3097" s="2">
        <v>11.737500000000001</v>
      </c>
      <c r="J3097" s="2">
        <v>246.48750000000001</v>
      </c>
      <c r="K3097" s="12">
        <v>43508</v>
      </c>
      <c r="L3097" s="5">
        <v>0.43402777777777773</v>
      </c>
      <c r="M3097" t="s">
        <v>22</v>
      </c>
      <c r="N3097" s="2">
        <v>234.75</v>
      </c>
      <c r="O3097" s="2">
        <v>11.737500000000001</v>
      </c>
      <c r="P3097" s="3">
        <v>7.1</v>
      </c>
      <c r="Q3097" s="4">
        <f>MONTH(Tabla1[[#This Row],[Fecha]])</f>
        <v>2</v>
      </c>
    </row>
    <row r="3098" spans="1:17" x14ac:dyDescent="0.25">
      <c r="A3098" t="s">
        <v>2905</v>
      </c>
      <c r="B3098" t="s">
        <v>41</v>
      </c>
      <c r="C3098" t="s">
        <v>42</v>
      </c>
      <c r="D3098" t="s">
        <v>26</v>
      </c>
      <c r="E3098" t="s">
        <v>20</v>
      </c>
      <c r="F3098" t="s">
        <v>45</v>
      </c>
      <c r="G3098" s="2">
        <v>47.44</v>
      </c>
      <c r="H3098" s="4">
        <v>1</v>
      </c>
      <c r="I3098" s="2">
        <v>2.3719999999999999</v>
      </c>
      <c r="J3098" s="2">
        <v>49.811999999999998</v>
      </c>
      <c r="K3098" s="12">
        <v>43518</v>
      </c>
      <c r="L3098" s="5">
        <v>0.7631944444444444</v>
      </c>
      <c r="M3098" t="s">
        <v>32</v>
      </c>
      <c r="N3098" s="2">
        <v>47.44</v>
      </c>
      <c r="O3098" s="2">
        <v>2.3719999999999999</v>
      </c>
      <c r="P3098" s="3">
        <v>6.8</v>
      </c>
      <c r="Q3098" s="4">
        <f>MONTH(Tabla1[[#This Row],[Fecha]])</f>
        <v>2</v>
      </c>
    </row>
    <row r="3099" spans="1:17" x14ac:dyDescent="0.25">
      <c r="A3099" t="s">
        <v>2906</v>
      </c>
      <c r="B3099" t="s">
        <v>41</v>
      </c>
      <c r="C3099" t="s">
        <v>42</v>
      </c>
      <c r="D3099" t="s">
        <v>19</v>
      </c>
      <c r="E3099" t="s">
        <v>30</v>
      </c>
      <c r="F3099" t="s">
        <v>35</v>
      </c>
      <c r="G3099" s="2">
        <v>90.53</v>
      </c>
      <c r="H3099" s="4">
        <v>8</v>
      </c>
      <c r="I3099" s="2">
        <v>36.212000000000003</v>
      </c>
      <c r="J3099" s="2">
        <v>760.452</v>
      </c>
      <c r="K3099" s="12">
        <v>43539</v>
      </c>
      <c r="L3099" s="5">
        <v>0.6166666666666667</v>
      </c>
      <c r="M3099" t="s">
        <v>32</v>
      </c>
      <c r="N3099" s="2">
        <v>724.24</v>
      </c>
      <c r="O3099" s="2">
        <v>36.212000000000003</v>
      </c>
      <c r="P3099" s="3">
        <v>6.5</v>
      </c>
      <c r="Q3099" s="4">
        <f>MONTH(Tabla1[[#This Row],[Fecha]])</f>
        <v>3</v>
      </c>
    </row>
    <row r="3100" spans="1:17" x14ac:dyDescent="0.25">
      <c r="A3100" t="s">
        <v>2907</v>
      </c>
      <c r="B3100" t="s">
        <v>17</v>
      </c>
      <c r="C3100" t="s">
        <v>18</v>
      </c>
      <c r="D3100" t="s">
        <v>26</v>
      </c>
      <c r="E3100" t="s">
        <v>30</v>
      </c>
      <c r="F3100" t="s">
        <v>27</v>
      </c>
      <c r="G3100" s="2">
        <v>74.58</v>
      </c>
      <c r="H3100" s="4">
        <v>7</v>
      </c>
      <c r="I3100" s="2">
        <v>26.102999999999998</v>
      </c>
      <c r="J3100" s="2">
        <v>548.16300000000001</v>
      </c>
      <c r="K3100" s="12">
        <v>43500</v>
      </c>
      <c r="L3100" s="5">
        <v>0.67291666666666661</v>
      </c>
      <c r="M3100" t="s">
        <v>32</v>
      </c>
      <c r="N3100" s="2">
        <v>522.05999999999995</v>
      </c>
      <c r="O3100" s="2">
        <v>26.103000000000002</v>
      </c>
      <c r="P3100" s="3">
        <v>9</v>
      </c>
      <c r="Q3100" s="4">
        <f>MONTH(Tabla1[[#This Row],[Fecha]])</f>
        <v>2</v>
      </c>
    </row>
    <row r="3101" spans="1:17" x14ac:dyDescent="0.25">
      <c r="A3101" t="s">
        <v>2908</v>
      </c>
      <c r="B3101" t="s">
        <v>41</v>
      </c>
      <c r="C3101" t="s">
        <v>42</v>
      </c>
      <c r="D3101" t="s">
        <v>26</v>
      </c>
      <c r="E3101" t="s">
        <v>30</v>
      </c>
      <c r="F3101" t="s">
        <v>45</v>
      </c>
      <c r="G3101" s="2">
        <v>94.13</v>
      </c>
      <c r="H3101" s="4">
        <v>5</v>
      </c>
      <c r="I3101" s="2">
        <v>23.532499999999999</v>
      </c>
      <c r="J3101" s="2">
        <v>494.1825</v>
      </c>
      <c r="K3101" s="12">
        <v>43521</v>
      </c>
      <c r="L3101" s="5">
        <v>0.81874999999999998</v>
      </c>
      <c r="M3101" t="s">
        <v>32</v>
      </c>
      <c r="N3101" s="2">
        <v>470.65</v>
      </c>
      <c r="O3101" s="2">
        <v>23.532499999999999</v>
      </c>
      <c r="P3101" s="3">
        <v>4.8</v>
      </c>
      <c r="Q3101" s="4">
        <f>MONTH(Tabla1[[#This Row],[Fecha]])</f>
        <v>2</v>
      </c>
    </row>
    <row r="3102" spans="1:17" x14ac:dyDescent="0.25">
      <c r="A3102" t="s">
        <v>2909</v>
      </c>
      <c r="B3102" t="s">
        <v>17</v>
      </c>
      <c r="C3102" t="s">
        <v>18</v>
      </c>
      <c r="D3102" t="s">
        <v>26</v>
      </c>
      <c r="E3102" t="s">
        <v>30</v>
      </c>
      <c r="F3102" t="s">
        <v>21</v>
      </c>
      <c r="G3102" s="2">
        <v>14.62</v>
      </c>
      <c r="H3102" s="4">
        <v>5</v>
      </c>
      <c r="I3102" s="2">
        <v>3.6549999999999998</v>
      </c>
      <c r="J3102" s="2">
        <v>76.754999999999995</v>
      </c>
      <c r="K3102" s="12">
        <v>43528</v>
      </c>
      <c r="L3102" s="5">
        <v>0.51597222222222217</v>
      </c>
      <c r="M3102" t="s">
        <v>28</v>
      </c>
      <c r="N3102" s="2">
        <v>73.099999999999994</v>
      </c>
      <c r="O3102" s="2">
        <v>3.6549999999999998</v>
      </c>
      <c r="P3102" s="3">
        <v>4.4000000000000004</v>
      </c>
      <c r="Q3102" s="4">
        <f>MONTH(Tabla1[[#This Row],[Fecha]])</f>
        <v>3</v>
      </c>
    </row>
    <row r="3103" spans="1:17" x14ac:dyDescent="0.25">
      <c r="A3103" t="s">
        <v>2910</v>
      </c>
      <c r="B3103" t="s">
        <v>17</v>
      </c>
      <c r="C3103" t="s">
        <v>18</v>
      </c>
      <c r="D3103" t="s">
        <v>19</v>
      </c>
      <c r="E3103" t="s">
        <v>30</v>
      </c>
      <c r="F3103" t="s">
        <v>35</v>
      </c>
      <c r="G3103" s="2">
        <v>89.06</v>
      </c>
      <c r="H3103" s="4">
        <v>6</v>
      </c>
      <c r="I3103" s="2">
        <v>26.718000000000004</v>
      </c>
      <c r="J3103" s="2">
        <v>561.07799999999997</v>
      </c>
      <c r="K3103" s="12">
        <v>43483</v>
      </c>
      <c r="L3103" s="5">
        <v>0.72638888888888886</v>
      </c>
      <c r="M3103" t="s">
        <v>28</v>
      </c>
      <c r="N3103" s="2">
        <v>534.36</v>
      </c>
      <c r="O3103" s="2">
        <v>26.718</v>
      </c>
      <c r="P3103" s="3">
        <v>9.9</v>
      </c>
      <c r="Q3103" s="4">
        <f>MONTH(Tabla1[[#This Row],[Fecha]])</f>
        <v>1</v>
      </c>
    </row>
    <row r="3104" spans="1:17" x14ac:dyDescent="0.25">
      <c r="A3104" t="s">
        <v>2911</v>
      </c>
      <c r="B3104" t="s">
        <v>24</v>
      </c>
      <c r="C3104" t="s">
        <v>25</v>
      </c>
      <c r="D3104" t="s">
        <v>19</v>
      </c>
      <c r="E3104" t="s">
        <v>30</v>
      </c>
      <c r="F3104" t="s">
        <v>43</v>
      </c>
      <c r="G3104" s="2">
        <v>24.31</v>
      </c>
      <c r="H3104" s="4">
        <v>3</v>
      </c>
      <c r="I3104" s="2">
        <v>3.6464999999999996</v>
      </c>
      <c r="J3104" s="2">
        <v>76.576499999999996</v>
      </c>
      <c r="K3104" s="12">
        <v>43473</v>
      </c>
      <c r="L3104" s="5">
        <v>0.79791666666666661</v>
      </c>
      <c r="M3104" t="s">
        <v>32</v>
      </c>
      <c r="N3104" s="2">
        <v>72.930000000000007</v>
      </c>
      <c r="O3104" s="2">
        <v>3.6465000000000001</v>
      </c>
      <c r="P3104" s="3">
        <v>4.3</v>
      </c>
      <c r="Q3104" s="4">
        <f>MONTH(Tabla1[[#This Row],[Fecha]])</f>
        <v>1</v>
      </c>
    </row>
    <row r="3105" spans="1:17" x14ac:dyDescent="0.25">
      <c r="A3105" t="s">
        <v>2912</v>
      </c>
      <c r="B3105" t="s">
        <v>24</v>
      </c>
      <c r="C3105" t="s">
        <v>25</v>
      </c>
      <c r="D3105" t="s">
        <v>26</v>
      </c>
      <c r="E3105" t="s">
        <v>20</v>
      </c>
      <c r="F3105" t="s">
        <v>31</v>
      </c>
      <c r="G3105" s="2">
        <v>73.56</v>
      </c>
      <c r="H3105" s="4">
        <v>10</v>
      </c>
      <c r="I3105" s="2">
        <v>36.78</v>
      </c>
      <c r="J3105" s="2">
        <v>772.38</v>
      </c>
      <c r="K3105" s="12">
        <v>43520</v>
      </c>
      <c r="L3105" s="5">
        <v>0.48472222222222222</v>
      </c>
      <c r="M3105" t="s">
        <v>22</v>
      </c>
      <c r="N3105" s="2">
        <v>735.6</v>
      </c>
      <c r="O3105" s="2">
        <v>36.78</v>
      </c>
      <c r="P3105" s="3">
        <v>8</v>
      </c>
      <c r="Q3105" s="4">
        <f>MONTH(Tabla1[[#This Row],[Fecha]])</f>
        <v>2</v>
      </c>
    </row>
    <row r="3106" spans="1:17" x14ac:dyDescent="0.25">
      <c r="A3106" t="s">
        <v>2124</v>
      </c>
      <c r="B3106" t="s">
        <v>17</v>
      </c>
      <c r="C3106" t="s">
        <v>18</v>
      </c>
      <c r="D3106" t="s">
        <v>26</v>
      </c>
      <c r="E3106" t="s">
        <v>20</v>
      </c>
      <c r="F3106" t="s">
        <v>31</v>
      </c>
      <c r="G3106" s="2">
        <v>11.43</v>
      </c>
      <c r="H3106" s="4">
        <v>6</v>
      </c>
      <c r="I3106" s="2">
        <v>3.4290000000000003</v>
      </c>
      <c r="J3106" s="2">
        <v>72.009</v>
      </c>
      <c r="K3106" s="12">
        <v>43480</v>
      </c>
      <c r="L3106" s="5">
        <v>0.72499999999999998</v>
      </c>
      <c r="M3106" t="s">
        <v>28</v>
      </c>
      <c r="N3106" s="2">
        <v>68.58</v>
      </c>
      <c r="O3106" s="2">
        <v>3.4289999999999998</v>
      </c>
      <c r="P3106" s="3">
        <v>7.7</v>
      </c>
      <c r="Q3106" s="4">
        <f>MONTH(Tabla1[[#This Row],[Fecha]])</f>
        <v>1</v>
      </c>
    </row>
    <row r="3107" spans="1:17" x14ac:dyDescent="0.25">
      <c r="A3107" t="s">
        <v>2913</v>
      </c>
      <c r="B3107" t="s">
        <v>41</v>
      </c>
      <c r="C3107" t="s">
        <v>42</v>
      </c>
      <c r="D3107" t="s">
        <v>26</v>
      </c>
      <c r="E3107" t="s">
        <v>20</v>
      </c>
      <c r="F3107" t="s">
        <v>45</v>
      </c>
      <c r="G3107" s="2">
        <v>63.71</v>
      </c>
      <c r="H3107" s="4">
        <v>5</v>
      </c>
      <c r="I3107" s="2">
        <v>15.927500000000002</v>
      </c>
      <c r="J3107" s="2">
        <v>334.47750000000002</v>
      </c>
      <c r="K3107" s="12">
        <v>43503</v>
      </c>
      <c r="L3107" s="5">
        <v>0.8125</v>
      </c>
      <c r="M3107" t="s">
        <v>22</v>
      </c>
      <c r="N3107" s="2">
        <v>318.55</v>
      </c>
      <c r="O3107" s="2">
        <v>15.9275</v>
      </c>
      <c r="P3107" s="3">
        <v>8.5</v>
      </c>
      <c r="Q3107" s="4">
        <f>MONTH(Tabla1[[#This Row],[Fecha]])</f>
        <v>2</v>
      </c>
    </row>
    <row r="3108" spans="1:17" x14ac:dyDescent="0.25">
      <c r="A3108" t="s">
        <v>2914</v>
      </c>
      <c r="B3108" t="s">
        <v>17</v>
      </c>
      <c r="C3108" t="s">
        <v>18</v>
      </c>
      <c r="D3108" t="s">
        <v>26</v>
      </c>
      <c r="E3108" t="s">
        <v>20</v>
      </c>
      <c r="F3108" t="s">
        <v>27</v>
      </c>
      <c r="G3108" s="2">
        <v>75.06</v>
      </c>
      <c r="H3108" s="4">
        <v>9</v>
      </c>
      <c r="I3108" s="2">
        <v>33.777000000000001</v>
      </c>
      <c r="J3108" s="2">
        <v>709.31700000000001</v>
      </c>
      <c r="K3108" s="12">
        <v>43543</v>
      </c>
      <c r="L3108" s="5">
        <v>0.55902777777777779</v>
      </c>
      <c r="M3108" t="s">
        <v>22</v>
      </c>
      <c r="N3108" s="2">
        <v>675.54</v>
      </c>
      <c r="O3108" s="2">
        <v>33.777000000000001</v>
      </c>
      <c r="P3108" s="3">
        <v>6.2</v>
      </c>
      <c r="Q3108" s="4">
        <f>MONTH(Tabla1[[#This Row],[Fecha]])</f>
        <v>3</v>
      </c>
    </row>
    <row r="3109" spans="1:17" x14ac:dyDescent="0.25">
      <c r="A3109" t="s">
        <v>2915</v>
      </c>
      <c r="B3109" t="s">
        <v>17</v>
      </c>
      <c r="C3109" t="s">
        <v>18</v>
      </c>
      <c r="D3109" t="s">
        <v>19</v>
      </c>
      <c r="E3109" t="s">
        <v>20</v>
      </c>
      <c r="F3109" t="s">
        <v>43</v>
      </c>
      <c r="G3109" s="2">
        <v>44.59</v>
      </c>
      <c r="H3109" s="4">
        <v>5</v>
      </c>
      <c r="I3109" s="2">
        <v>11.147500000000001</v>
      </c>
      <c r="J3109" s="2">
        <v>234.0975</v>
      </c>
      <c r="K3109" s="12">
        <v>43506</v>
      </c>
      <c r="L3109" s="5">
        <v>0.63194444444444442</v>
      </c>
      <c r="M3109" t="s">
        <v>28</v>
      </c>
      <c r="N3109" s="2">
        <v>222.95</v>
      </c>
      <c r="O3109" s="2">
        <v>11.147500000000001</v>
      </c>
      <c r="P3109" s="3">
        <v>8.5</v>
      </c>
      <c r="Q3109" s="4">
        <f>MONTH(Tabla1[[#This Row],[Fecha]])</f>
        <v>2</v>
      </c>
    </row>
    <row r="3110" spans="1:17" x14ac:dyDescent="0.25">
      <c r="A3110" t="s">
        <v>2916</v>
      </c>
      <c r="B3110" t="s">
        <v>41</v>
      </c>
      <c r="C3110" t="s">
        <v>42</v>
      </c>
      <c r="D3110" t="s">
        <v>19</v>
      </c>
      <c r="E3110" t="s">
        <v>20</v>
      </c>
      <c r="F3110" t="s">
        <v>43</v>
      </c>
      <c r="G3110" s="2">
        <v>54.84</v>
      </c>
      <c r="H3110" s="4">
        <v>3</v>
      </c>
      <c r="I3110" s="2">
        <v>8.2260000000000009</v>
      </c>
      <c r="J3110" s="2">
        <v>172.74600000000001</v>
      </c>
      <c r="K3110" s="12">
        <v>43516</v>
      </c>
      <c r="L3110" s="5">
        <v>0.56041666666666667</v>
      </c>
      <c r="M3110" t="s">
        <v>32</v>
      </c>
      <c r="N3110" s="2">
        <v>164.52</v>
      </c>
      <c r="O3110" s="2">
        <v>8.2260000000000009</v>
      </c>
      <c r="P3110" s="3">
        <v>5.9</v>
      </c>
      <c r="Q3110" s="4">
        <f>MONTH(Tabla1[[#This Row],[Fecha]])</f>
        <v>2</v>
      </c>
    </row>
    <row r="3111" spans="1:17" x14ac:dyDescent="0.25">
      <c r="A3111" t="s">
        <v>2300</v>
      </c>
      <c r="B3111" t="s">
        <v>24</v>
      </c>
      <c r="C3111" t="s">
        <v>25</v>
      </c>
      <c r="D3111" t="s">
        <v>26</v>
      </c>
      <c r="E3111" t="s">
        <v>20</v>
      </c>
      <c r="F3111" t="s">
        <v>45</v>
      </c>
      <c r="G3111" s="2">
        <v>23.82</v>
      </c>
      <c r="H3111" s="4">
        <v>5</v>
      </c>
      <c r="I3111" s="2">
        <v>5.9550000000000001</v>
      </c>
      <c r="J3111" s="2">
        <v>125.05500000000001</v>
      </c>
      <c r="K3111" s="12">
        <v>43493</v>
      </c>
      <c r="L3111" s="5">
        <v>0.80833333333333324</v>
      </c>
      <c r="M3111" t="s">
        <v>22</v>
      </c>
      <c r="N3111" s="2">
        <v>119.1</v>
      </c>
      <c r="O3111" s="2">
        <v>5.9550000000000001</v>
      </c>
      <c r="P3111" s="3">
        <v>5.4</v>
      </c>
      <c r="Q3111" s="4">
        <f>MONTH(Tabla1[[#This Row],[Fecha]])</f>
        <v>1</v>
      </c>
    </row>
    <row r="3112" spans="1:17" x14ac:dyDescent="0.25">
      <c r="A3112" t="s">
        <v>2917</v>
      </c>
      <c r="B3112" t="s">
        <v>41</v>
      </c>
      <c r="C3112" t="s">
        <v>42</v>
      </c>
      <c r="D3112" t="s">
        <v>19</v>
      </c>
      <c r="E3112" t="s">
        <v>20</v>
      </c>
      <c r="F3112" t="s">
        <v>45</v>
      </c>
      <c r="G3112" s="2">
        <v>18.079999999999998</v>
      </c>
      <c r="H3112" s="4">
        <v>4</v>
      </c>
      <c r="I3112" s="2">
        <v>3.6159999999999997</v>
      </c>
      <c r="J3112" s="2">
        <v>75.936000000000007</v>
      </c>
      <c r="K3112" s="12">
        <v>43479</v>
      </c>
      <c r="L3112" s="5">
        <v>0.75208333333333333</v>
      </c>
      <c r="M3112" t="s">
        <v>32</v>
      </c>
      <c r="N3112" s="2">
        <v>72.319999999999993</v>
      </c>
      <c r="O3112" s="2">
        <v>3.6160000000000001</v>
      </c>
      <c r="P3112" s="3">
        <v>9.5</v>
      </c>
      <c r="Q3112" s="4">
        <f>MONTH(Tabla1[[#This Row],[Fecha]])</f>
        <v>1</v>
      </c>
    </row>
    <row r="3113" spans="1:17" x14ac:dyDescent="0.25">
      <c r="A3113" t="s">
        <v>2918</v>
      </c>
      <c r="B3113" t="s">
        <v>24</v>
      </c>
      <c r="C3113" t="s">
        <v>25</v>
      </c>
      <c r="D3113" t="s">
        <v>26</v>
      </c>
      <c r="E3113" t="s">
        <v>20</v>
      </c>
      <c r="F3113" t="s">
        <v>27</v>
      </c>
      <c r="G3113" s="2">
        <v>15.28</v>
      </c>
      <c r="H3113" s="4">
        <v>5</v>
      </c>
      <c r="I3113" s="2">
        <v>3.82</v>
      </c>
      <c r="J3113" s="2">
        <v>80.22</v>
      </c>
      <c r="K3113" s="12">
        <v>43532</v>
      </c>
      <c r="L3113" s="5">
        <v>0.4368055555555555</v>
      </c>
      <c r="M3113" t="s">
        <v>28</v>
      </c>
      <c r="N3113" s="2">
        <v>76.400000000000006</v>
      </c>
      <c r="O3113" s="2">
        <v>3.82</v>
      </c>
      <c r="P3113" s="3">
        <v>9.6</v>
      </c>
      <c r="Q3113" s="4">
        <f>MONTH(Tabla1[[#This Row],[Fecha]])</f>
        <v>3</v>
      </c>
    </row>
    <row r="3114" spans="1:17" x14ac:dyDescent="0.25">
      <c r="A3114" t="s">
        <v>1375</v>
      </c>
      <c r="B3114" t="s">
        <v>24</v>
      </c>
      <c r="C3114" t="s">
        <v>25</v>
      </c>
      <c r="D3114" t="s">
        <v>19</v>
      </c>
      <c r="E3114" t="s">
        <v>20</v>
      </c>
      <c r="F3114" t="s">
        <v>43</v>
      </c>
      <c r="G3114" s="2">
        <v>49.79</v>
      </c>
      <c r="H3114" s="4">
        <v>4</v>
      </c>
      <c r="I3114" s="2">
        <v>9.9580000000000002</v>
      </c>
      <c r="J3114" s="2">
        <v>209.11799999999999</v>
      </c>
      <c r="K3114" s="12">
        <v>43552</v>
      </c>
      <c r="L3114" s="5">
        <v>0.8027777777777777</v>
      </c>
      <c r="M3114" t="s">
        <v>32</v>
      </c>
      <c r="N3114" s="2">
        <v>199.16</v>
      </c>
      <c r="O3114" s="2">
        <v>9.9580000000000002</v>
      </c>
      <c r="P3114" s="3">
        <v>6.4</v>
      </c>
      <c r="Q3114" s="4">
        <f>MONTH(Tabla1[[#This Row],[Fecha]])</f>
        <v>3</v>
      </c>
    </row>
    <row r="3115" spans="1:17" x14ac:dyDescent="0.25">
      <c r="A3115" t="s">
        <v>2919</v>
      </c>
      <c r="B3115" t="s">
        <v>24</v>
      </c>
      <c r="C3115" t="s">
        <v>25</v>
      </c>
      <c r="D3115" t="s">
        <v>26</v>
      </c>
      <c r="E3115" t="s">
        <v>30</v>
      </c>
      <c r="F3115" t="s">
        <v>45</v>
      </c>
      <c r="G3115" s="2">
        <v>15.62</v>
      </c>
      <c r="H3115" s="4">
        <v>8</v>
      </c>
      <c r="I3115" s="2">
        <v>6.2480000000000002</v>
      </c>
      <c r="J3115" s="2">
        <v>131.208</v>
      </c>
      <c r="K3115" s="12">
        <v>43485</v>
      </c>
      <c r="L3115" s="5">
        <v>0.85902777777777783</v>
      </c>
      <c r="M3115" t="s">
        <v>22</v>
      </c>
      <c r="N3115" s="2">
        <v>124.96</v>
      </c>
      <c r="O3115" s="2">
        <v>6.2480000000000002</v>
      </c>
      <c r="P3115" s="3">
        <v>9.1</v>
      </c>
      <c r="Q3115" s="4">
        <f>MONTH(Tabla1[[#This Row],[Fecha]])</f>
        <v>1</v>
      </c>
    </row>
    <row r="3116" spans="1:17" x14ac:dyDescent="0.25">
      <c r="A3116" t="s">
        <v>2920</v>
      </c>
      <c r="B3116" t="s">
        <v>24</v>
      </c>
      <c r="C3116" t="s">
        <v>25</v>
      </c>
      <c r="D3116" t="s">
        <v>19</v>
      </c>
      <c r="E3116" t="s">
        <v>20</v>
      </c>
      <c r="F3116" t="s">
        <v>43</v>
      </c>
      <c r="G3116" s="2">
        <v>21.08</v>
      </c>
      <c r="H3116" s="4">
        <v>3</v>
      </c>
      <c r="I3116" s="2">
        <v>3.1619999999999999</v>
      </c>
      <c r="J3116" s="2">
        <v>66.402000000000001</v>
      </c>
      <c r="K3116" s="12">
        <v>43505</v>
      </c>
      <c r="L3116" s="5">
        <v>0.43402777777777773</v>
      </c>
      <c r="M3116" t="s">
        <v>28</v>
      </c>
      <c r="N3116" s="2">
        <v>63.24</v>
      </c>
      <c r="O3116" s="2">
        <v>3.1619999999999999</v>
      </c>
      <c r="P3116" s="3">
        <v>7.3</v>
      </c>
      <c r="Q3116" s="4">
        <f>MONTH(Tabla1[[#This Row],[Fecha]])</f>
        <v>2</v>
      </c>
    </row>
    <row r="3117" spans="1:17" x14ac:dyDescent="0.25">
      <c r="A3117" t="s">
        <v>1540</v>
      </c>
      <c r="B3117" t="s">
        <v>41</v>
      </c>
      <c r="C3117" t="s">
        <v>42</v>
      </c>
      <c r="D3117" t="s">
        <v>19</v>
      </c>
      <c r="E3117" t="s">
        <v>30</v>
      </c>
      <c r="F3117" t="s">
        <v>31</v>
      </c>
      <c r="G3117" s="2">
        <v>46.47</v>
      </c>
      <c r="H3117" s="4">
        <v>4</v>
      </c>
      <c r="I3117" s="2">
        <v>9.2940000000000005</v>
      </c>
      <c r="J3117" s="2">
        <v>195.17400000000001</v>
      </c>
      <c r="K3117" s="12">
        <v>43504</v>
      </c>
      <c r="L3117" s="5">
        <v>0.45347222222222222</v>
      </c>
      <c r="M3117" t="s">
        <v>28</v>
      </c>
      <c r="N3117" s="2">
        <v>185.88</v>
      </c>
      <c r="O3117" s="2">
        <v>9.2940000000000005</v>
      </c>
      <c r="P3117" s="3">
        <v>7</v>
      </c>
      <c r="Q3117" s="4">
        <f>MONTH(Tabla1[[#This Row],[Fecha]])</f>
        <v>2</v>
      </c>
    </row>
    <row r="3118" spans="1:17" x14ac:dyDescent="0.25">
      <c r="A3118" t="s">
        <v>2921</v>
      </c>
      <c r="B3118" t="s">
        <v>24</v>
      </c>
      <c r="C3118" t="s">
        <v>25</v>
      </c>
      <c r="D3118" t="s">
        <v>19</v>
      </c>
      <c r="E3118" t="s">
        <v>20</v>
      </c>
      <c r="F3118" t="s">
        <v>31</v>
      </c>
      <c r="G3118" s="2">
        <v>80.790000000000006</v>
      </c>
      <c r="H3118" s="4">
        <v>9</v>
      </c>
      <c r="I3118" s="2">
        <v>36.355499999999999</v>
      </c>
      <c r="J3118" s="2">
        <v>763.46550000000002</v>
      </c>
      <c r="K3118" s="12">
        <v>43497</v>
      </c>
      <c r="L3118" s="5">
        <v>0.85486111111111107</v>
      </c>
      <c r="M3118" t="s">
        <v>32</v>
      </c>
      <c r="N3118" s="2">
        <v>727.11</v>
      </c>
      <c r="O3118" s="2">
        <v>36.355499999999999</v>
      </c>
      <c r="P3118" s="3">
        <v>9.5</v>
      </c>
      <c r="Q3118" s="4">
        <f>MONTH(Tabla1[[#This Row],[Fecha]])</f>
        <v>2</v>
      </c>
    </row>
    <row r="3119" spans="1:17" x14ac:dyDescent="0.25">
      <c r="A3119" t="s">
        <v>2922</v>
      </c>
      <c r="B3119" t="s">
        <v>41</v>
      </c>
      <c r="C3119" t="s">
        <v>42</v>
      </c>
      <c r="D3119" t="s">
        <v>26</v>
      </c>
      <c r="E3119" t="s">
        <v>20</v>
      </c>
      <c r="F3119" t="s">
        <v>45</v>
      </c>
      <c r="G3119" s="2">
        <v>37.950000000000003</v>
      </c>
      <c r="H3119" s="4">
        <v>10</v>
      </c>
      <c r="I3119" s="2">
        <v>18.975000000000001</v>
      </c>
      <c r="J3119" s="2">
        <v>398.47500000000002</v>
      </c>
      <c r="K3119" s="12">
        <v>43491</v>
      </c>
      <c r="L3119" s="5">
        <v>0.61875000000000002</v>
      </c>
      <c r="M3119" t="s">
        <v>28</v>
      </c>
      <c r="N3119" s="2">
        <v>379.5</v>
      </c>
      <c r="O3119" s="2">
        <v>18.975000000000001</v>
      </c>
      <c r="P3119" s="3">
        <v>9.6999999999999993</v>
      </c>
      <c r="Q3119" s="4">
        <f>MONTH(Tabla1[[#This Row],[Fecha]])</f>
        <v>1</v>
      </c>
    </row>
    <row r="3120" spans="1:17" x14ac:dyDescent="0.25">
      <c r="A3120" t="s">
        <v>2923</v>
      </c>
      <c r="B3120" t="s">
        <v>17</v>
      </c>
      <c r="C3120" t="s">
        <v>18</v>
      </c>
      <c r="D3120" t="s">
        <v>26</v>
      </c>
      <c r="E3120" t="s">
        <v>30</v>
      </c>
      <c r="F3120" t="s">
        <v>31</v>
      </c>
      <c r="G3120" s="2">
        <v>23.75</v>
      </c>
      <c r="H3120" s="4">
        <v>4</v>
      </c>
      <c r="I3120" s="2">
        <v>4.75</v>
      </c>
      <c r="J3120" s="2">
        <v>99.75</v>
      </c>
      <c r="K3120" s="12">
        <v>43540</v>
      </c>
      <c r="L3120" s="5">
        <v>0.47361111111111115</v>
      </c>
      <c r="M3120" t="s">
        <v>28</v>
      </c>
      <c r="N3120" s="2">
        <v>95</v>
      </c>
      <c r="O3120" s="2">
        <v>4.75</v>
      </c>
      <c r="P3120" s="3">
        <v>5.2</v>
      </c>
      <c r="Q3120" s="4">
        <f>MONTH(Tabla1[[#This Row],[Fecha]])</f>
        <v>3</v>
      </c>
    </row>
    <row r="3121" spans="1:17" x14ac:dyDescent="0.25">
      <c r="A3121" t="s">
        <v>2924</v>
      </c>
      <c r="B3121" t="s">
        <v>41</v>
      </c>
      <c r="C3121" t="s">
        <v>42</v>
      </c>
      <c r="D3121" t="s">
        <v>19</v>
      </c>
      <c r="E3121" t="s">
        <v>20</v>
      </c>
      <c r="F3121" t="s">
        <v>31</v>
      </c>
      <c r="G3121" s="2">
        <v>12.29</v>
      </c>
      <c r="H3121" s="4">
        <v>9</v>
      </c>
      <c r="I3121" s="2">
        <v>5.5305</v>
      </c>
      <c r="J3121" s="2">
        <v>116.1405</v>
      </c>
      <c r="K3121" s="12">
        <v>43550</v>
      </c>
      <c r="L3121" s="5">
        <v>0.81111111111111101</v>
      </c>
      <c r="M3121" t="s">
        <v>32</v>
      </c>
      <c r="N3121" s="2">
        <v>110.61</v>
      </c>
      <c r="O3121" s="2">
        <v>5.5305</v>
      </c>
      <c r="P3121" s="3">
        <v>8</v>
      </c>
      <c r="Q3121" s="4">
        <f>MONTH(Tabla1[[#This Row],[Fecha]])</f>
        <v>3</v>
      </c>
    </row>
    <row r="3122" spans="1:17" x14ac:dyDescent="0.25">
      <c r="A3122" t="s">
        <v>2925</v>
      </c>
      <c r="B3122" t="s">
        <v>24</v>
      </c>
      <c r="C3122" t="s">
        <v>25</v>
      </c>
      <c r="D3122" t="s">
        <v>26</v>
      </c>
      <c r="E3122" t="s">
        <v>30</v>
      </c>
      <c r="F3122" t="s">
        <v>27</v>
      </c>
      <c r="G3122" s="2">
        <v>85.39</v>
      </c>
      <c r="H3122" s="4">
        <v>7</v>
      </c>
      <c r="I3122" s="2">
        <v>29.886500000000002</v>
      </c>
      <c r="J3122" s="2">
        <v>627.61649999999997</v>
      </c>
      <c r="K3122" s="12">
        <v>43549</v>
      </c>
      <c r="L3122" s="5">
        <v>0.77083333333333337</v>
      </c>
      <c r="M3122" t="s">
        <v>22</v>
      </c>
      <c r="N3122" s="2">
        <v>597.73</v>
      </c>
      <c r="O3122" s="2">
        <v>29.886500000000002</v>
      </c>
      <c r="P3122" s="3">
        <v>4.0999999999999996</v>
      </c>
      <c r="Q3122" s="4">
        <f>MONTH(Tabla1[[#This Row],[Fecha]])</f>
        <v>3</v>
      </c>
    </row>
    <row r="3123" spans="1:17" x14ac:dyDescent="0.25">
      <c r="A3123" t="s">
        <v>2926</v>
      </c>
      <c r="B3123" t="s">
        <v>24</v>
      </c>
      <c r="C3123" t="s">
        <v>25</v>
      </c>
      <c r="D3123" t="s">
        <v>26</v>
      </c>
      <c r="E3123" t="s">
        <v>30</v>
      </c>
      <c r="F3123" t="s">
        <v>27</v>
      </c>
      <c r="G3123" s="2">
        <v>22.21</v>
      </c>
      <c r="H3123" s="4">
        <v>6</v>
      </c>
      <c r="I3123" s="2">
        <v>6.6630000000000003</v>
      </c>
      <c r="J3123" s="2">
        <v>139.923</v>
      </c>
      <c r="K3123" s="12">
        <v>43531</v>
      </c>
      <c r="L3123" s="5">
        <v>0.43263888888888885</v>
      </c>
      <c r="M3123" t="s">
        <v>32</v>
      </c>
      <c r="N3123" s="2">
        <v>133.26</v>
      </c>
      <c r="O3123" s="2">
        <v>6.6630000000000003</v>
      </c>
      <c r="P3123" s="3">
        <v>8.6</v>
      </c>
      <c r="Q3123" s="4">
        <f>MONTH(Tabla1[[#This Row],[Fecha]])</f>
        <v>3</v>
      </c>
    </row>
    <row r="3124" spans="1:17" x14ac:dyDescent="0.25">
      <c r="A3124" t="s">
        <v>2927</v>
      </c>
      <c r="B3124" t="s">
        <v>17</v>
      </c>
      <c r="C3124" t="s">
        <v>18</v>
      </c>
      <c r="D3124" t="s">
        <v>26</v>
      </c>
      <c r="E3124" t="s">
        <v>30</v>
      </c>
      <c r="F3124" t="s">
        <v>27</v>
      </c>
      <c r="G3124" s="2">
        <v>32.71</v>
      </c>
      <c r="H3124" s="4">
        <v>5</v>
      </c>
      <c r="I3124" s="2">
        <v>8.1775000000000002</v>
      </c>
      <c r="J3124" s="2">
        <v>171.72749999999999</v>
      </c>
      <c r="K3124" s="12">
        <v>43543</v>
      </c>
      <c r="L3124" s="5">
        <v>0.47916666666666669</v>
      </c>
      <c r="M3124" t="s">
        <v>32</v>
      </c>
      <c r="N3124" s="2">
        <v>163.55000000000001</v>
      </c>
      <c r="O3124" s="2">
        <v>8.1775000000000002</v>
      </c>
      <c r="P3124" s="3">
        <v>9.9</v>
      </c>
      <c r="Q3124" s="4">
        <f>MONTH(Tabla1[[#This Row],[Fecha]])</f>
        <v>3</v>
      </c>
    </row>
    <row r="3125" spans="1:17" x14ac:dyDescent="0.25">
      <c r="A3125" t="s">
        <v>2928</v>
      </c>
      <c r="B3125" t="s">
        <v>41</v>
      </c>
      <c r="C3125" t="s">
        <v>42</v>
      </c>
      <c r="D3125" t="s">
        <v>26</v>
      </c>
      <c r="E3125" t="s">
        <v>20</v>
      </c>
      <c r="F3125" t="s">
        <v>45</v>
      </c>
      <c r="G3125" s="2">
        <v>54.31</v>
      </c>
      <c r="H3125" s="4">
        <v>9</v>
      </c>
      <c r="I3125" s="2">
        <v>24.439500000000002</v>
      </c>
      <c r="J3125" s="2">
        <v>513.22950000000003</v>
      </c>
      <c r="K3125" s="12">
        <v>43518</v>
      </c>
      <c r="L3125" s="5">
        <v>0.45069444444444445</v>
      </c>
      <c r="M3125" t="s">
        <v>28</v>
      </c>
      <c r="N3125" s="2">
        <v>488.79</v>
      </c>
      <c r="O3125" s="2">
        <v>24.439499999999999</v>
      </c>
      <c r="P3125" s="3">
        <v>8.9</v>
      </c>
      <c r="Q3125" s="4">
        <f>MONTH(Tabla1[[#This Row],[Fecha]])</f>
        <v>2</v>
      </c>
    </row>
    <row r="3126" spans="1:17" x14ac:dyDescent="0.25">
      <c r="A3126" t="s">
        <v>2929</v>
      </c>
      <c r="B3126" t="s">
        <v>41</v>
      </c>
      <c r="C3126" t="s">
        <v>42</v>
      </c>
      <c r="D3126" t="s">
        <v>19</v>
      </c>
      <c r="E3126" t="s">
        <v>20</v>
      </c>
      <c r="F3126" t="s">
        <v>27</v>
      </c>
      <c r="G3126" s="2">
        <v>34.49</v>
      </c>
      <c r="H3126" s="4">
        <v>5</v>
      </c>
      <c r="I3126" s="2">
        <v>8.6225000000000005</v>
      </c>
      <c r="J3126" s="2">
        <v>181.07249999999999</v>
      </c>
      <c r="K3126" s="12">
        <v>43535</v>
      </c>
      <c r="L3126" s="5">
        <v>0.8222222222222223</v>
      </c>
      <c r="M3126" t="s">
        <v>32</v>
      </c>
      <c r="N3126" s="2">
        <v>172.45</v>
      </c>
      <c r="O3126" s="2">
        <v>8.6225000000000005</v>
      </c>
      <c r="P3126" s="3">
        <v>9</v>
      </c>
      <c r="Q3126" s="4">
        <f>MONTH(Tabla1[[#This Row],[Fecha]])</f>
        <v>3</v>
      </c>
    </row>
    <row r="3127" spans="1:17" x14ac:dyDescent="0.25">
      <c r="A3127" t="s">
        <v>2930</v>
      </c>
      <c r="B3127" t="s">
        <v>24</v>
      </c>
      <c r="C3127" t="s">
        <v>25</v>
      </c>
      <c r="D3127" t="s">
        <v>19</v>
      </c>
      <c r="E3127" t="s">
        <v>20</v>
      </c>
      <c r="F3127" t="s">
        <v>27</v>
      </c>
      <c r="G3127" s="2">
        <v>78.13</v>
      </c>
      <c r="H3127" s="4">
        <v>10</v>
      </c>
      <c r="I3127" s="2">
        <v>39.064999999999998</v>
      </c>
      <c r="J3127" s="2">
        <v>820.36500000000001</v>
      </c>
      <c r="K3127" s="12">
        <v>43506</v>
      </c>
      <c r="L3127" s="5">
        <v>0.86875000000000002</v>
      </c>
      <c r="M3127" t="s">
        <v>28</v>
      </c>
      <c r="N3127" s="2">
        <v>781.3</v>
      </c>
      <c r="O3127" s="2">
        <v>39.064999999999998</v>
      </c>
      <c r="P3127" s="3">
        <v>4.4000000000000004</v>
      </c>
      <c r="Q3127" s="4">
        <f>MONTH(Tabla1[[#This Row],[Fecha]])</f>
        <v>2</v>
      </c>
    </row>
    <row r="3128" spans="1:17" x14ac:dyDescent="0.25">
      <c r="A3128" t="s">
        <v>2931</v>
      </c>
      <c r="B3128" t="s">
        <v>24</v>
      </c>
      <c r="C3128" t="s">
        <v>25</v>
      </c>
      <c r="D3128" t="s">
        <v>26</v>
      </c>
      <c r="E3128" t="s">
        <v>20</v>
      </c>
      <c r="F3128" t="s">
        <v>27</v>
      </c>
      <c r="G3128" s="2">
        <v>56.13</v>
      </c>
      <c r="H3128" s="4">
        <v>4</v>
      </c>
      <c r="I3128" s="2">
        <v>11.226000000000001</v>
      </c>
      <c r="J3128" s="2">
        <v>235.74600000000001</v>
      </c>
      <c r="K3128" s="12">
        <v>43484</v>
      </c>
      <c r="L3128" s="5">
        <v>0.48819444444444443</v>
      </c>
      <c r="M3128" t="s">
        <v>22</v>
      </c>
      <c r="N3128" s="2">
        <v>224.52</v>
      </c>
      <c r="O3128" s="2">
        <v>11.226000000000001</v>
      </c>
      <c r="P3128" s="3">
        <v>8.6</v>
      </c>
      <c r="Q3128" s="4">
        <f>MONTH(Tabla1[[#This Row],[Fecha]])</f>
        <v>1</v>
      </c>
    </row>
    <row r="3129" spans="1:17" x14ac:dyDescent="0.25">
      <c r="A3129" t="s">
        <v>2932</v>
      </c>
      <c r="B3129" t="s">
        <v>17</v>
      </c>
      <c r="C3129" t="s">
        <v>18</v>
      </c>
      <c r="D3129" t="s">
        <v>19</v>
      </c>
      <c r="E3129" t="s">
        <v>20</v>
      </c>
      <c r="F3129" t="s">
        <v>27</v>
      </c>
      <c r="G3129" s="2">
        <v>68.84</v>
      </c>
      <c r="H3129" s="4">
        <v>6</v>
      </c>
      <c r="I3129" s="2">
        <v>20.652000000000001</v>
      </c>
      <c r="J3129" s="2">
        <v>433.69200000000001</v>
      </c>
      <c r="K3129" s="12">
        <v>43521</v>
      </c>
      <c r="L3129" s="5">
        <v>0.60833333333333328</v>
      </c>
      <c r="M3129" t="s">
        <v>22</v>
      </c>
      <c r="N3129" s="2">
        <v>413.04</v>
      </c>
      <c r="O3129" s="2">
        <v>20.652000000000001</v>
      </c>
      <c r="P3129" s="3">
        <v>5.8</v>
      </c>
      <c r="Q3129" s="4">
        <f>MONTH(Tabla1[[#This Row],[Fecha]])</f>
        <v>2</v>
      </c>
    </row>
    <row r="3130" spans="1:17" x14ac:dyDescent="0.25">
      <c r="A3130" t="s">
        <v>1698</v>
      </c>
      <c r="B3130" t="s">
        <v>41</v>
      </c>
      <c r="C3130" t="s">
        <v>42</v>
      </c>
      <c r="D3130" t="s">
        <v>26</v>
      </c>
      <c r="E3130" t="s">
        <v>30</v>
      </c>
      <c r="F3130" t="s">
        <v>45</v>
      </c>
      <c r="G3130" s="2">
        <v>99.25</v>
      </c>
      <c r="H3130" s="4">
        <v>2</v>
      </c>
      <c r="I3130" s="2">
        <v>9.9250000000000007</v>
      </c>
      <c r="J3130" s="2">
        <v>208.42500000000001</v>
      </c>
      <c r="K3130" s="12">
        <v>43544</v>
      </c>
      <c r="L3130" s="5">
        <v>0.54305555555555551</v>
      </c>
      <c r="M3130" t="s">
        <v>28</v>
      </c>
      <c r="N3130" s="2">
        <v>198.5</v>
      </c>
      <c r="O3130" s="2">
        <v>9.9250000000000007</v>
      </c>
      <c r="P3130" s="3">
        <v>9</v>
      </c>
      <c r="Q3130" s="4">
        <f>MONTH(Tabla1[[#This Row],[Fecha]])</f>
        <v>3</v>
      </c>
    </row>
    <row r="3131" spans="1:17" x14ac:dyDescent="0.25">
      <c r="A3131" t="s">
        <v>2933</v>
      </c>
      <c r="B3131" t="s">
        <v>41</v>
      </c>
      <c r="C3131" t="s">
        <v>42</v>
      </c>
      <c r="D3131" t="s">
        <v>19</v>
      </c>
      <c r="E3131" t="s">
        <v>30</v>
      </c>
      <c r="F3131" t="s">
        <v>35</v>
      </c>
      <c r="G3131" s="2">
        <v>37.32</v>
      </c>
      <c r="H3131" s="4">
        <v>9</v>
      </c>
      <c r="I3131" s="2">
        <v>16.794</v>
      </c>
      <c r="J3131" s="2">
        <v>352.67399999999998</v>
      </c>
      <c r="K3131" s="12">
        <v>43530</v>
      </c>
      <c r="L3131" s="5">
        <v>0.64652777777777781</v>
      </c>
      <c r="M3131" t="s">
        <v>22</v>
      </c>
      <c r="N3131" s="2">
        <v>335.88</v>
      </c>
      <c r="O3131" s="2">
        <v>16.794</v>
      </c>
      <c r="P3131" s="3">
        <v>5.0999999999999996</v>
      </c>
      <c r="Q3131" s="4">
        <f>MONTH(Tabla1[[#This Row],[Fecha]])</f>
        <v>3</v>
      </c>
    </row>
    <row r="3132" spans="1:17" x14ac:dyDescent="0.25">
      <c r="A3132" t="s">
        <v>2934</v>
      </c>
      <c r="B3132" t="s">
        <v>24</v>
      </c>
      <c r="C3132" t="s">
        <v>25</v>
      </c>
      <c r="D3132" t="s">
        <v>26</v>
      </c>
      <c r="E3132" t="s">
        <v>20</v>
      </c>
      <c r="F3132" t="s">
        <v>27</v>
      </c>
      <c r="G3132" s="2">
        <v>56.13</v>
      </c>
      <c r="H3132" s="4">
        <v>4</v>
      </c>
      <c r="I3132" s="2">
        <v>11.226000000000001</v>
      </c>
      <c r="J3132" s="2">
        <v>235.74600000000001</v>
      </c>
      <c r="K3132" s="12">
        <v>43484</v>
      </c>
      <c r="L3132" s="5">
        <v>0.48819444444444443</v>
      </c>
      <c r="M3132" t="s">
        <v>22</v>
      </c>
      <c r="N3132" s="2">
        <v>224.52</v>
      </c>
      <c r="O3132" s="2">
        <v>11.226000000000001</v>
      </c>
      <c r="P3132" s="3">
        <v>8.6</v>
      </c>
      <c r="Q3132" s="4">
        <f>MONTH(Tabla1[[#This Row],[Fecha]])</f>
        <v>1</v>
      </c>
    </row>
    <row r="3133" spans="1:17" x14ac:dyDescent="0.25">
      <c r="A3133" t="s">
        <v>2935</v>
      </c>
      <c r="B3133" t="s">
        <v>24</v>
      </c>
      <c r="C3133" t="s">
        <v>25</v>
      </c>
      <c r="D3133" t="s">
        <v>19</v>
      </c>
      <c r="E3133" t="s">
        <v>30</v>
      </c>
      <c r="F3133" t="s">
        <v>27</v>
      </c>
      <c r="G3133" s="2">
        <v>18.77</v>
      </c>
      <c r="H3133" s="4">
        <v>6</v>
      </c>
      <c r="I3133" s="2">
        <v>5.6310000000000002</v>
      </c>
      <c r="J3133" s="2">
        <v>118.251</v>
      </c>
      <c r="K3133" s="12">
        <v>43493</v>
      </c>
      <c r="L3133" s="5">
        <v>0.69652777777777775</v>
      </c>
      <c r="M3133" t="s">
        <v>32</v>
      </c>
      <c r="N3133" s="2">
        <v>112.62</v>
      </c>
      <c r="O3133" s="2">
        <v>5.6310000000000002</v>
      </c>
      <c r="P3133" s="3">
        <v>5.5</v>
      </c>
      <c r="Q3133" s="4">
        <f>MONTH(Tabla1[[#This Row],[Fecha]])</f>
        <v>1</v>
      </c>
    </row>
    <row r="3134" spans="1:17" x14ac:dyDescent="0.25">
      <c r="A3134" t="s">
        <v>2685</v>
      </c>
      <c r="B3134" t="s">
        <v>17</v>
      </c>
      <c r="C3134" t="s">
        <v>18</v>
      </c>
      <c r="D3134" t="s">
        <v>26</v>
      </c>
      <c r="E3134" t="s">
        <v>30</v>
      </c>
      <c r="F3134" t="s">
        <v>35</v>
      </c>
      <c r="G3134" s="2">
        <v>60.87</v>
      </c>
      <c r="H3134" s="4">
        <v>2</v>
      </c>
      <c r="I3134" s="2">
        <v>6.0869999999999997</v>
      </c>
      <c r="J3134" s="2">
        <v>127.827</v>
      </c>
      <c r="K3134" s="12">
        <v>43533</v>
      </c>
      <c r="L3134" s="5">
        <v>0.52569444444444446</v>
      </c>
      <c r="M3134" t="s">
        <v>22</v>
      </c>
      <c r="N3134" s="2">
        <v>121.74</v>
      </c>
      <c r="O3134" s="2">
        <v>6.0869999999999997</v>
      </c>
      <c r="P3134" s="3">
        <v>8.6999999999999993</v>
      </c>
      <c r="Q3134" s="4">
        <f>MONTH(Tabla1[[#This Row],[Fecha]])</f>
        <v>3</v>
      </c>
    </row>
    <row r="3135" spans="1:17" x14ac:dyDescent="0.25">
      <c r="A3135" t="s">
        <v>2936</v>
      </c>
      <c r="B3135" t="s">
        <v>24</v>
      </c>
      <c r="C3135" t="s">
        <v>25</v>
      </c>
      <c r="D3135" t="s">
        <v>19</v>
      </c>
      <c r="E3135" t="s">
        <v>20</v>
      </c>
      <c r="F3135" t="s">
        <v>35</v>
      </c>
      <c r="G3135" s="2">
        <v>31.67</v>
      </c>
      <c r="H3135" s="4">
        <v>8</v>
      </c>
      <c r="I3135" s="2">
        <v>12.668000000000001</v>
      </c>
      <c r="J3135" s="2">
        <v>266.02800000000002</v>
      </c>
      <c r="K3135" s="12">
        <v>43467</v>
      </c>
      <c r="L3135" s="5">
        <v>0.67986111111111114</v>
      </c>
      <c r="M3135" t="s">
        <v>32</v>
      </c>
      <c r="N3135" s="2">
        <v>253.36</v>
      </c>
      <c r="O3135" s="2">
        <v>12.667999999999999</v>
      </c>
      <c r="P3135" s="3">
        <v>5.6</v>
      </c>
      <c r="Q3135" s="4">
        <f>MONTH(Tabla1[[#This Row],[Fecha]])</f>
        <v>1</v>
      </c>
    </row>
    <row r="3136" spans="1:17" x14ac:dyDescent="0.25">
      <c r="A3136" t="s">
        <v>2937</v>
      </c>
      <c r="B3136" t="s">
        <v>17</v>
      </c>
      <c r="C3136" t="s">
        <v>18</v>
      </c>
      <c r="D3136" t="s">
        <v>19</v>
      </c>
      <c r="E3136" t="s">
        <v>30</v>
      </c>
      <c r="F3136" t="s">
        <v>43</v>
      </c>
      <c r="G3136" s="2">
        <v>87.9</v>
      </c>
      <c r="H3136" s="4">
        <v>1</v>
      </c>
      <c r="I3136" s="2">
        <v>4.3950000000000005</v>
      </c>
      <c r="J3136" s="2">
        <v>92.295000000000002</v>
      </c>
      <c r="K3136" s="12">
        <v>43501</v>
      </c>
      <c r="L3136" s="5">
        <v>0.8208333333333333</v>
      </c>
      <c r="M3136" t="s">
        <v>22</v>
      </c>
      <c r="N3136" s="2">
        <v>87.9</v>
      </c>
      <c r="O3136" s="2">
        <v>4.3949999999999996</v>
      </c>
      <c r="P3136" s="3">
        <v>6.7</v>
      </c>
      <c r="Q3136" s="4">
        <f>MONTH(Tabla1[[#This Row],[Fecha]])</f>
        <v>2</v>
      </c>
    </row>
    <row r="3137" spans="1:17" x14ac:dyDescent="0.25">
      <c r="A3137" t="s">
        <v>1488</v>
      </c>
      <c r="B3137" t="s">
        <v>41</v>
      </c>
      <c r="C3137" t="s">
        <v>42</v>
      </c>
      <c r="D3137" t="s">
        <v>26</v>
      </c>
      <c r="E3137" t="s">
        <v>20</v>
      </c>
      <c r="F3137" t="s">
        <v>43</v>
      </c>
      <c r="G3137" s="2">
        <v>84.05</v>
      </c>
      <c r="H3137" s="4">
        <v>6</v>
      </c>
      <c r="I3137" s="2">
        <v>25.215</v>
      </c>
      <c r="J3137" s="2">
        <v>529.51499999999999</v>
      </c>
      <c r="K3137" s="12">
        <v>43494</v>
      </c>
      <c r="L3137" s="5">
        <v>0.45</v>
      </c>
      <c r="M3137" t="s">
        <v>32</v>
      </c>
      <c r="N3137" s="2">
        <v>504.3</v>
      </c>
      <c r="O3137" s="2">
        <v>25.215</v>
      </c>
      <c r="P3137" s="3">
        <v>7.7</v>
      </c>
      <c r="Q3137" s="4">
        <f>MONTH(Tabla1[[#This Row],[Fecha]])</f>
        <v>1</v>
      </c>
    </row>
    <row r="3138" spans="1:17" x14ac:dyDescent="0.25">
      <c r="A3138" t="s">
        <v>2938</v>
      </c>
      <c r="B3138" t="s">
        <v>24</v>
      </c>
      <c r="C3138" t="s">
        <v>25</v>
      </c>
      <c r="D3138" t="s">
        <v>26</v>
      </c>
      <c r="E3138" t="s">
        <v>30</v>
      </c>
      <c r="F3138" t="s">
        <v>27</v>
      </c>
      <c r="G3138" s="2">
        <v>20.85</v>
      </c>
      <c r="H3138" s="4">
        <v>8</v>
      </c>
      <c r="I3138" s="2">
        <v>8.3400000000000016</v>
      </c>
      <c r="J3138" s="2">
        <v>175.14</v>
      </c>
      <c r="K3138" s="12">
        <v>43527</v>
      </c>
      <c r="L3138" s="5">
        <v>0.80347222222222225</v>
      </c>
      <c r="M3138" t="s">
        <v>28</v>
      </c>
      <c r="N3138" s="2">
        <v>166.8</v>
      </c>
      <c r="O3138" s="2">
        <v>8.34</v>
      </c>
      <c r="P3138" s="3">
        <v>6.3</v>
      </c>
      <c r="Q3138" s="4">
        <f>MONTH(Tabla1[[#This Row],[Fecha]])</f>
        <v>3</v>
      </c>
    </row>
    <row r="3139" spans="1:17" x14ac:dyDescent="0.25">
      <c r="A3139" t="s">
        <v>2939</v>
      </c>
      <c r="B3139" t="s">
        <v>17</v>
      </c>
      <c r="C3139" t="s">
        <v>18</v>
      </c>
      <c r="D3139" t="s">
        <v>26</v>
      </c>
      <c r="E3139" t="s">
        <v>20</v>
      </c>
      <c r="F3139" t="s">
        <v>31</v>
      </c>
      <c r="G3139" s="2">
        <v>42.91</v>
      </c>
      <c r="H3139" s="4">
        <v>5</v>
      </c>
      <c r="I3139" s="2">
        <v>10.727499999999999</v>
      </c>
      <c r="J3139" s="2">
        <v>225.2775</v>
      </c>
      <c r="K3139" s="12">
        <v>43470</v>
      </c>
      <c r="L3139" s="5">
        <v>0.7284722222222223</v>
      </c>
      <c r="M3139" t="s">
        <v>22</v>
      </c>
      <c r="N3139" s="2">
        <v>214.55</v>
      </c>
      <c r="O3139" s="2">
        <v>10.727499999999999</v>
      </c>
      <c r="P3139" s="3">
        <v>6.1</v>
      </c>
      <c r="Q3139" s="4">
        <f>MONTH(Tabla1[[#This Row],[Fecha]])</f>
        <v>1</v>
      </c>
    </row>
    <row r="3140" spans="1:17" x14ac:dyDescent="0.25">
      <c r="A3140" t="s">
        <v>2940</v>
      </c>
      <c r="B3140" t="s">
        <v>17</v>
      </c>
      <c r="C3140" t="s">
        <v>18</v>
      </c>
      <c r="D3140" t="s">
        <v>26</v>
      </c>
      <c r="E3140" t="s">
        <v>30</v>
      </c>
      <c r="F3140" t="s">
        <v>21</v>
      </c>
      <c r="G3140" s="2">
        <v>70.010000000000005</v>
      </c>
      <c r="H3140" s="4">
        <v>5</v>
      </c>
      <c r="I3140" s="2">
        <v>17.502500000000001</v>
      </c>
      <c r="J3140" s="2">
        <v>367.55250000000001</v>
      </c>
      <c r="K3140" s="12">
        <v>43468</v>
      </c>
      <c r="L3140" s="5">
        <v>0.48333333333333334</v>
      </c>
      <c r="M3140" t="s">
        <v>22</v>
      </c>
      <c r="N3140" s="2">
        <v>350.05</v>
      </c>
      <c r="O3140" s="2">
        <v>17.502500000000001</v>
      </c>
      <c r="P3140" s="3">
        <v>5.5</v>
      </c>
      <c r="Q3140" s="4">
        <f>MONTH(Tabla1[[#This Row],[Fecha]])</f>
        <v>1</v>
      </c>
    </row>
    <row r="3141" spans="1:17" x14ac:dyDescent="0.25">
      <c r="A3141" t="s">
        <v>2941</v>
      </c>
      <c r="B3141" t="s">
        <v>41</v>
      </c>
      <c r="C3141" t="s">
        <v>42</v>
      </c>
      <c r="D3141" t="s">
        <v>19</v>
      </c>
      <c r="E3141" t="s">
        <v>30</v>
      </c>
      <c r="F3141" t="s">
        <v>35</v>
      </c>
      <c r="G3141" s="2">
        <v>90.53</v>
      </c>
      <c r="H3141" s="4">
        <v>8</v>
      </c>
      <c r="I3141" s="2">
        <v>36.212000000000003</v>
      </c>
      <c r="J3141" s="2">
        <v>760.452</v>
      </c>
      <c r="K3141" s="12">
        <v>43539</v>
      </c>
      <c r="L3141" s="5">
        <v>0.6166666666666667</v>
      </c>
      <c r="M3141" t="s">
        <v>32</v>
      </c>
      <c r="N3141" s="2">
        <v>724.24</v>
      </c>
      <c r="O3141" s="2">
        <v>36.212000000000003</v>
      </c>
      <c r="P3141" s="3">
        <v>6.5</v>
      </c>
      <c r="Q3141" s="4">
        <f>MONTH(Tabla1[[#This Row],[Fecha]])</f>
        <v>3</v>
      </c>
    </row>
    <row r="3142" spans="1:17" x14ac:dyDescent="0.25">
      <c r="A3142" t="s">
        <v>2942</v>
      </c>
      <c r="B3142" t="s">
        <v>17</v>
      </c>
      <c r="C3142" t="s">
        <v>18</v>
      </c>
      <c r="D3142" t="s">
        <v>26</v>
      </c>
      <c r="E3142" t="s">
        <v>30</v>
      </c>
      <c r="F3142" t="s">
        <v>43</v>
      </c>
      <c r="G3142" s="2">
        <v>52.75</v>
      </c>
      <c r="H3142" s="4">
        <v>3</v>
      </c>
      <c r="I3142" s="2">
        <v>7.9125000000000005</v>
      </c>
      <c r="J3142" s="2">
        <v>166.16249999999999</v>
      </c>
      <c r="K3142" s="12">
        <v>43547</v>
      </c>
      <c r="L3142" s="5">
        <v>0.42777777777777781</v>
      </c>
      <c r="M3142" t="s">
        <v>22</v>
      </c>
      <c r="N3142" s="2">
        <v>158.25</v>
      </c>
      <c r="O3142" s="2">
        <v>7.9124999999999996</v>
      </c>
      <c r="P3142" s="3">
        <v>9.3000000000000007</v>
      </c>
      <c r="Q3142" s="4">
        <f>MONTH(Tabla1[[#This Row],[Fecha]])</f>
        <v>3</v>
      </c>
    </row>
    <row r="3143" spans="1:17" x14ac:dyDescent="0.25">
      <c r="A3143" t="s">
        <v>2943</v>
      </c>
      <c r="B3143" t="s">
        <v>17</v>
      </c>
      <c r="C3143" t="s">
        <v>18</v>
      </c>
      <c r="D3143" t="s">
        <v>26</v>
      </c>
      <c r="E3143" t="s">
        <v>20</v>
      </c>
      <c r="F3143" t="s">
        <v>35</v>
      </c>
      <c r="G3143" s="2">
        <v>43.06</v>
      </c>
      <c r="H3143" s="4">
        <v>5</v>
      </c>
      <c r="I3143" s="2">
        <v>10.765000000000001</v>
      </c>
      <c r="J3143" s="2">
        <v>226.065</v>
      </c>
      <c r="K3143" s="12">
        <v>43500</v>
      </c>
      <c r="L3143" s="5">
        <v>0.69305555555555554</v>
      </c>
      <c r="M3143" t="s">
        <v>22</v>
      </c>
      <c r="N3143" s="2">
        <v>215.3</v>
      </c>
      <c r="O3143" s="2">
        <v>10.765000000000001</v>
      </c>
      <c r="P3143" s="3">
        <v>7.7</v>
      </c>
      <c r="Q3143" s="4">
        <f>MONTH(Tabla1[[#This Row],[Fecha]])</f>
        <v>2</v>
      </c>
    </row>
    <row r="3144" spans="1:17" x14ac:dyDescent="0.25">
      <c r="A3144" t="s">
        <v>2944</v>
      </c>
      <c r="B3144" t="s">
        <v>41</v>
      </c>
      <c r="C3144" t="s">
        <v>42</v>
      </c>
      <c r="D3144" t="s">
        <v>26</v>
      </c>
      <c r="E3144" t="s">
        <v>20</v>
      </c>
      <c r="F3144" t="s">
        <v>43</v>
      </c>
      <c r="G3144" s="2">
        <v>53.21</v>
      </c>
      <c r="H3144" s="4">
        <v>8</v>
      </c>
      <c r="I3144" s="2">
        <v>21.284000000000002</v>
      </c>
      <c r="J3144" s="2">
        <v>446.964</v>
      </c>
      <c r="K3144" s="12">
        <v>43538</v>
      </c>
      <c r="L3144" s="5">
        <v>0.69791666666666663</v>
      </c>
      <c r="M3144" t="s">
        <v>22</v>
      </c>
      <c r="N3144" s="2">
        <v>425.68</v>
      </c>
      <c r="O3144" s="2">
        <v>21.283999999999999</v>
      </c>
      <c r="P3144" s="3">
        <v>5</v>
      </c>
      <c r="Q3144" s="4">
        <f>MONTH(Tabla1[[#This Row],[Fecha]])</f>
        <v>3</v>
      </c>
    </row>
    <row r="3145" spans="1:17" x14ac:dyDescent="0.25">
      <c r="A3145" t="s">
        <v>1076</v>
      </c>
      <c r="B3145" t="s">
        <v>17</v>
      </c>
      <c r="C3145" t="s">
        <v>18</v>
      </c>
      <c r="D3145" t="s">
        <v>19</v>
      </c>
      <c r="E3145" t="s">
        <v>20</v>
      </c>
      <c r="F3145" t="s">
        <v>31</v>
      </c>
      <c r="G3145" s="2">
        <v>47.68</v>
      </c>
      <c r="H3145" s="4">
        <v>2</v>
      </c>
      <c r="I3145" s="2">
        <v>4.7679999999999998</v>
      </c>
      <c r="J3145" s="2">
        <v>100.128</v>
      </c>
      <c r="K3145" s="12">
        <v>43520</v>
      </c>
      <c r="L3145" s="5">
        <v>0.4236111111111111</v>
      </c>
      <c r="M3145" t="s">
        <v>32</v>
      </c>
      <c r="N3145" s="2">
        <v>95.36</v>
      </c>
      <c r="O3145" s="2">
        <v>4.7679999999999998</v>
      </c>
      <c r="P3145" s="3">
        <v>4.0999999999999996</v>
      </c>
      <c r="Q3145" s="4">
        <f>MONTH(Tabla1[[#This Row],[Fecha]])</f>
        <v>2</v>
      </c>
    </row>
    <row r="3146" spans="1:17" x14ac:dyDescent="0.25">
      <c r="A3146" t="s">
        <v>2945</v>
      </c>
      <c r="B3146" t="s">
        <v>41</v>
      </c>
      <c r="C3146" t="s">
        <v>42</v>
      </c>
      <c r="D3146" t="s">
        <v>19</v>
      </c>
      <c r="E3146" t="s">
        <v>30</v>
      </c>
      <c r="F3146" t="s">
        <v>45</v>
      </c>
      <c r="G3146" s="2">
        <v>60.18</v>
      </c>
      <c r="H3146" s="4">
        <v>4</v>
      </c>
      <c r="I3146" s="2">
        <v>12.036000000000001</v>
      </c>
      <c r="J3146" s="2">
        <v>252.756</v>
      </c>
      <c r="K3146" s="12">
        <v>43512</v>
      </c>
      <c r="L3146" s="5">
        <v>0.75277777777777777</v>
      </c>
      <c r="M3146" t="s">
        <v>32</v>
      </c>
      <c r="N3146" s="2">
        <v>240.72</v>
      </c>
      <c r="O3146" s="2">
        <v>12.036</v>
      </c>
      <c r="P3146" s="3">
        <v>9.4</v>
      </c>
      <c r="Q3146" s="4">
        <f>MONTH(Tabla1[[#This Row],[Fecha]])</f>
        <v>2</v>
      </c>
    </row>
    <row r="3147" spans="1:17" x14ac:dyDescent="0.25">
      <c r="A3147" t="s">
        <v>2946</v>
      </c>
      <c r="B3147" t="s">
        <v>24</v>
      </c>
      <c r="C3147" t="s">
        <v>25</v>
      </c>
      <c r="D3147" t="s">
        <v>26</v>
      </c>
      <c r="E3147" t="s">
        <v>20</v>
      </c>
      <c r="F3147" t="s">
        <v>31</v>
      </c>
      <c r="G3147" s="2">
        <v>69.81</v>
      </c>
      <c r="H3147" s="4">
        <v>4</v>
      </c>
      <c r="I3147" s="2">
        <v>13.962000000000002</v>
      </c>
      <c r="J3147" s="2">
        <v>293.202</v>
      </c>
      <c r="K3147" s="12">
        <v>43493</v>
      </c>
      <c r="L3147" s="5">
        <v>0.86805555555555547</v>
      </c>
      <c r="M3147" t="s">
        <v>32</v>
      </c>
      <c r="N3147" s="2">
        <v>279.24</v>
      </c>
      <c r="O3147" s="2">
        <v>13.962</v>
      </c>
      <c r="P3147" s="3">
        <v>5.9</v>
      </c>
      <c r="Q3147" s="4">
        <f>MONTH(Tabla1[[#This Row],[Fecha]])</f>
        <v>1</v>
      </c>
    </row>
    <row r="3148" spans="1:17" x14ac:dyDescent="0.25">
      <c r="A3148" t="s">
        <v>2947</v>
      </c>
      <c r="B3148" t="s">
        <v>17</v>
      </c>
      <c r="C3148" t="s">
        <v>18</v>
      </c>
      <c r="D3148" t="s">
        <v>19</v>
      </c>
      <c r="E3148" t="s">
        <v>30</v>
      </c>
      <c r="F3148" t="s">
        <v>43</v>
      </c>
      <c r="G3148" s="2">
        <v>23.48</v>
      </c>
      <c r="H3148" s="4">
        <v>2</v>
      </c>
      <c r="I3148" s="2">
        <v>2.3480000000000003</v>
      </c>
      <c r="J3148" s="2">
        <v>49.308</v>
      </c>
      <c r="K3148" s="12">
        <v>43538</v>
      </c>
      <c r="L3148" s="5">
        <v>0.47291666666666665</v>
      </c>
      <c r="M3148" t="s">
        <v>32</v>
      </c>
      <c r="N3148" s="2">
        <v>46.96</v>
      </c>
      <c r="O3148" s="2">
        <v>2.3479999999999999</v>
      </c>
      <c r="P3148" s="3">
        <v>7.9</v>
      </c>
      <c r="Q3148" s="4">
        <f>MONTH(Tabla1[[#This Row],[Fecha]])</f>
        <v>3</v>
      </c>
    </row>
    <row r="3149" spans="1:17" x14ac:dyDescent="0.25">
      <c r="A3149" t="s">
        <v>2948</v>
      </c>
      <c r="B3149" t="s">
        <v>17</v>
      </c>
      <c r="C3149" t="s">
        <v>18</v>
      </c>
      <c r="D3149" t="s">
        <v>26</v>
      </c>
      <c r="E3149" t="s">
        <v>30</v>
      </c>
      <c r="F3149" t="s">
        <v>21</v>
      </c>
      <c r="G3149" s="2">
        <v>70.010000000000005</v>
      </c>
      <c r="H3149" s="4">
        <v>5</v>
      </c>
      <c r="I3149" s="2">
        <v>17.502500000000001</v>
      </c>
      <c r="J3149" s="2">
        <v>367.55250000000001</v>
      </c>
      <c r="K3149" s="12">
        <v>43468</v>
      </c>
      <c r="L3149" s="5">
        <v>0.48333333333333334</v>
      </c>
      <c r="M3149" t="s">
        <v>22</v>
      </c>
      <c r="N3149" s="2">
        <v>350.05</v>
      </c>
      <c r="O3149" s="2">
        <v>17.502500000000001</v>
      </c>
      <c r="P3149" s="3">
        <v>5.5</v>
      </c>
      <c r="Q3149" s="4">
        <f>MONTH(Tabla1[[#This Row],[Fecha]])</f>
        <v>1</v>
      </c>
    </row>
    <row r="3150" spans="1:17" x14ac:dyDescent="0.25">
      <c r="A3150" t="s">
        <v>1755</v>
      </c>
      <c r="B3150" t="s">
        <v>41</v>
      </c>
      <c r="C3150" t="s">
        <v>42</v>
      </c>
      <c r="D3150" t="s">
        <v>19</v>
      </c>
      <c r="E3150" t="s">
        <v>20</v>
      </c>
      <c r="F3150" t="s">
        <v>43</v>
      </c>
      <c r="G3150" s="2">
        <v>73.05</v>
      </c>
      <c r="H3150" s="4">
        <v>10</v>
      </c>
      <c r="I3150" s="2">
        <v>36.524999999999999</v>
      </c>
      <c r="J3150" s="2">
        <v>767.02499999999998</v>
      </c>
      <c r="K3150" s="12">
        <v>43527</v>
      </c>
      <c r="L3150" s="5">
        <v>0.51736111111111105</v>
      </c>
      <c r="M3150" t="s">
        <v>32</v>
      </c>
      <c r="N3150" s="2">
        <v>730.5</v>
      </c>
      <c r="O3150" s="2">
        <v>36.524999999999999</v>
      </c>
      <c r="P3150" s="3">
        <v>8.6999999999999993</v>
      </c>
      <c r="Q3150" s="4">
        <f>MONTH(Tabla1[[#This Row],[Fecha]])</f>
        <v>3</v>
      </c>
    </row>
    <row r="3151" spans="1:17" x14ac:dyDescent="0.25">
      <c r="A3151" t="s">
        <v>1764</v>
      </c>
      <c r="B3151" t="s">
        <v>17</v>
      </c>
      <c r="C3151" t="s">
        <v>18</v>
      </c>
      <c r="D3151" t="s">
        <v>26</v>
      </c>
      <c r="E3151" t="s">
        <v>30</v>
      </c>
      <c r="F3151" t="s">
        <v>21</v>
      </c>
      <c r="G3151" s="2">
        <v>14.62</v>
      </c>
      <c r="H3151" s="4">
        <v>5</v>
      </c>
      <c r="I3151" s="2">
        <v>3.6549999999999998</v>
      </c>
      <c r="J3151" s="2">
        <v>76.754999999999995</v>
      </c>
      <c r="K3151" s="12">
        <v>43528</v>
      </c>
      <c r="L3151" s="5">
        <v>0.51597222222222217</v>
      </c>
      <c r="M3151" t="s">
        <v>28</v>
      </c>
      <c r="N3151" s="2">
        <v>73.099999999999994</v>
      </c>
      <c r="O3151" s="2">
        <v>3.6549999999999998</v>
      </c>
      <c r="P3151" s="3">
        <v>4.4000000000000004</v>
      </c>
      <c r="Q3151" s="4">
        <f>MONTH(Tabla1[[#This Row],[Fecha]])</f>
        <v>3</v>
      </c>
    </row>
    <row r="3152" spans="1:17" x14ac:dyDescent="0.25">
      <c r="A3152" t="s">
        <v>1669</v>
      </c>
      <c r="B3152" t="s">
        <v>41</v>
      </c>
      <c r="C3152" t="s">
        <v>42</v>
      </c>
      <c r="D3152" t="s">
        <v>19</v>
      </c>
      <c r="E3152" t="s">
        <v>30</v>
      </c>
      <c r="F3152" t="s">
        <v>21</v>
      </c>
      <c r="G3152" s="2">
        <v>42.57</v>
      </c>
      <c r="H3152" s="4">
        <v>8</v>
      </c>
      <c r="I3152" s="2">
        <v>17.028000000000002</v>
      </c>
      <c r="J3152" s="2">
        <v>357.58800000000002</v>
      </c>
      <c r="K3152" s="12">
        <v>43521</v>
      </c>
      <c r="L3152" s="5">
        <v>0.59166666666666667</v>
      </c>
      <c r="M3152" t="s">
        <v>22</v>
      </c>
      <c r="N3152" s="2">
        <v>340.56</v>
      </c>
      <c r="O3152" s="2">
        <v>17.027999999999999</v>
      </c>
      <c r="P3152" s="3">
        <v>5.6</v>
      </c>
      <c r="Q3152" s="4">
        <f>MONTH(Tabla1[[#This Row],[Fecha]])</f>
        <v>2</v>
      </c>
    </row>
    <row r="3153" spans="1:17" x14ac:dyDescent="0.25">
      <c r="A3153" t="s">
        <v>2949</v>
      </c>
      <c r="B3153" t="s">
        <v>17</v>
      </c>
      <c r="C3153" t="s">
        <v>18</v>
      </c>
      <c r="D3153" t="s">
        <v>26</v>
      </c>
      <c r="E3153" t="s">
        <v>30</v>
      </c>
      <c r="F3153" t="s">
        <v>21</v>
      </c>
      <c r="G3153" s="2">
        <v>25</v>
      </c>
      <c r="H3153" s="4">
        <v>1</v>
      </c>
      <c r="I3153" s="2">
        <v>1.25</v>
      </c>
      <c r="J3153" s="2">
        <v>26.25</v>
      </c>
      <c r="K3153" s="12">
        <v>43527</v>
      </c>
      <c r="L3153" s="5">
        <v>0.63124999999999998</v>
      </c>
      <c r="M3153" t="s">
        <v>22</v>
      </c>
      <c r="N3153" s="2">
        <v>25</v>
      </c>
      <c r="O3153" s="2">
        <v>1.25</v>
      </c>
      <c r="P3153" s="3">
        <v>5.5</v>
      </c>
      <c r="Q3153" s="4">
        <f>MONTH(Tabla1[[#This Row],[Fecha]])</f>
        <v>3</v>
      </c>
    </row>
    <row r="3154" spans="1:17" x14ac:dyDescent="0.25">
      <c r="A3154" t="s">
        <v>2892</v>
      </c>
      <c r="B3154" t="s">
        <v>17</v>
      </c>
      <c r="C3154" t="s">
        <v>18</v>
      </c>
      <c r="D3154" t="s">
        <v>26</v>
      </c>
      <c r="E3154" t="s">
        <v>30</v>
      </c>
      <c r="F3154" t="s">
        <v>35</v>
      </c>
      <c r="G3154" s="2">
        <v>37.14</v>
      </c>
      <c r="H3154" s="4">
        <v>5</v>
      </c>
      <c r="I3154" s="2">
        <v>9.2850000000000001</v>
      </c>
      <c r="J3154" s="2">
        <v>194.98500000000001</v>
      </c>
      <c r="K3154" s="12">
        <v>43473</v>
      </c>
      <c r="L3154" s="5">
        <v>0.54513888888888895</v>
      </c>
      <c r="M3154" t="s">
        <v>22</v>
      </c>
      <c r="N3154" s="2">
        <v>185.7</v>
      </c>
      <c r="O3154" s="2">
        <v>9.2850000000000001</v>
      </c>
      <c r="P3154" s="3">
        <v>5</v>
      </c>
      <c r="Q3154" s="4">
        <f>MONTH(Tabla1[[#This Row],[Fecha]])</f>
        <v>1</v>
      </c>
    </row>
    <row r="3155" spans="1:17" x14ac:dyDescent="0.25">
      <c r="A3155" t="s">
        <v>2950</v>
      </c>
      <c r="B3155" t="s">
        <v>41</v>
      </c>
      <c r="C3155" t="s">
        <v>42</v>
      </c>
      <c r="D3155" t="s">
        <v>19</v>
      </c>
      <c r="E3155" t="s">
        <v>30</v>
      </c>
      <c r="F3155" t="s">
        <v>27</v>
      </c>
      <c r="G3155" s="2">
        <v>40.299999999999997</v>
      </c>
      <c r="H3155" s="4">
        <v>10</v>
      </c>
      <c r="I3155" s="2">
        <v>20.150000000000002</v>
      </c>
      <c r="J3155" s="2">
        <v>423.15</v>
      </c>
      <c r="K3155" s="12">
        <v>43489</v>
      </c>
      <c r="L3155" s="5">
        <v>0.73402777777777783</v>
      </c>
      <c r="M3155" t="s">
        <v>32</v>
      </c>
      <c r="N3155" s="2">
        <v>403</v>
      </c>
      <c r="O3155" s="2">
        <v>20.149999999999999</v>
      </c>
      <c r="P3155" s="3">
        <v>7</v>
      </c>
      <c r="Q3155" s="4">
        <f>MONTH(Tabla1[[#This Row],[Fecha]])</f>
        <v>1</v>
      </c>
    </row>
    <row r="3156" spans="1:17" x14ac:dyDescent="0.25">
      <c r="A3156" t="s">
        <v>2951</v>
      </c>
      <c r="B3156" t="s">
        <v>41</v>
      </c>
      <c r="C3156" t="s">
        <v>42</v>
      </c>
      <c r="D3156" t="s">
        <v>19</v>
      </c>
      <c r="E3156" t="s">
        <v>20</v>
      </c>
      <c r="F3156" t="s">
        <v>21</v>
      </c>
      <c r="G3156" s="2">
        <v>41.06</v>
      </c>
      <c r="H3156" s="4">
        <v>6</v>
      </c>
      <c r="I3156" s="2">
        <v>12.318000000000001</v>
      </c>
      <c r="J3156" s="2">
        <v>258.678</v>
      </c>
      <c r="K3156" s="12">
        <v>43529</v>
      </c>
      <c r="L3156" s="5">
        <v>0.5625</v>
      </c>
      <c r="M3156" t="s">
        <v>32</v>
      </c>
      <c r="N3156" s="2">
        <v>246.36</v>
      </c>
      <c r="O3156" s="2">
        <v>12.318</v>
      </c>
      <c r="P3156" s="3">
        <v>8.3000000000000007</v>
      </c>
      <c r="Q3156" s="4">
        <f>MONTH(Tabla1[[#This Row],[Fecha]])</f>
        <v>3</v>
      </c>
    </row>
    <row r="3157" spans="1:17" x14ac:dyDescent="0.25">
      <c r="A3157" t="s">
        <v>2952</v>
      </c>
      <c r="B3157" t="s">
        <v>41</v>
      </c>
      <c r="C3157" t="s">
        <v>42</v>
      </c>
      <c r="D3157" t="s">
        <v>19</v>
      </c>
      <c r="E3157" t="s">
        <v>20</v>
      </c>
      <c r="F3157" t="s">
        <v>43</v>
      </c>
      <c r="G3157" s="2">
        <v>89.14</v>
      </c>
      <c r="H3157" s="4">
        <v>4</v>
      </c>
      <c r="I3157" s="2">
        <v>17.827999999999999</v>
      </c>
      <c r="J3157" s="2">
        <v>374.38799999999998</v>
      </c>
      <c r="K3157" s="12">
        <v>43472</v>
      </c>
      <c r="L3157" s="5">
        <v>0.51388888888888895</v>
      </c>
      <c r="M3157" t="s">
        <v>32</v>
      </c>
      <c r="N3157" s="2">
        <v>356.56</v>
      </c>
      <c r="O3157" s="2">
        <v>17.827999999999999</v>
      </c>
      <c r="P3157" s="3">
        <v>7.8</v>
      </c>
      <c r="Q3157" s="4">
        <f>MONTH(Tabla1[[#This Row],[Fecha]])</f>
        <v>1</v>
      </c>
    </row>
    <row r="3158" spans="1:17" x14ac:dyDescent="0.25">
      <c r="A3158" t="s">
        <v>2953</v>
      </c>
      <c r="B3158" t="s">
        <v>41</v>
      </c>
      <c r="C3158" t="s">
        <v>42</v>
      </c>
      <c r="D3158" t="s">
        <v>19</v>
      </c>
      <c r="E3158" t="s">
        <v>20</v>
      </c>
      <c r="F3158" t="s">
        <v>45</v>
      </c>
      <c r="G3158" s="2">
        <v>17.48</v>
      </c>
      <c r="H3158" s="4">
        <v>6</v>
      </c>
      <c r="I3158" s="2">
        <v>5.2439999999999998</v>
      </c>
      <c r="J3158" s="2">
        <v>110.124</v>
      </c>
      <c r="K3158" s="12">
        <v>43483</v>
      </c>
      <c r="L3158" s="5">
        <v>0.62777777777777777</v>
      </c>
      <c r="M3158" t="s">
        <v>32</v>
      </c>
      <c r="N3158" s="2">
        <v>104.88</v>
      </c>
      <c r="O3158" s="2">
        <v>5.2439999999999998</v>
      </c>
      <c r="P3158" s="3">
        <v>6.1</v>
      </c>
      <c r="Q3158" s="4">
        <f>MONTH(Tabla1[[#This Row],[Fecha]])</f>
        <v>1</v>
      </c>
    </row>
    <row r="3159" spans="1:17" x14ac:dyDescent="0.25">
      <c r="A3159" t="s">
        <v>2954</v>
      </c>
      <c r="B3159" t="s">
        <v>17</v>
      </c>
      <c r="C3159" t="s">
        <v>18</v>
      </c>
      <c r="D3159" t="s">
        <v>26</v>
      </c>
      <c r="E3159" t="s">
        <v>30</v>
      </c>
      <c r="F3159" t="s">
        <v>21</v>
      </c>
      <c r="G3159" s="2">
        <v>15.26</v>
      </c>
      <c r="H3159" s="4">
        <v>6</v>
      </c>
      <c r="I3159" s="2">
        <v>4.5780000000000003</v>
      </c>
      <c r="J3159" s="2">
        <v>96.138000000000005</v>
      </c>
      <c r="K3159" s="12">
        <v>43511</v>
      </c>
      <c r="L3159" s="5">
        <v>0.75208333333333333</v>
      </c>
      <c r="M3159" t="s">
        <v>22</v>
      </c>
      <c r="N3159" s="2">
        <v>91.56</v>
      </c>
      <c r="O3159" s="2">
        <v>4.5780000000000003</v>
      </c>
      <c r="P3159" s="3">
        <v>9.8000000000000007</v>
      </c>
      <c r="Q3159" s="4">
        <f>MONTH(Tabla1[[#This Row],[Fecha]])</f>
        <v>2</v>
      </c>
    </row>
    <row r="3160" spans="1:17" x14ac:dyDescent="0.25">
      <c r="A3160" t="s">
        <v>2612</v>
      </c>
      <c r="B3160" t="s">
        <v>17</v>
      </c>
      <c r="C3160" t="s">
        <v>18</v>
      </c>
      <c r="D3160" t="s">
        <v>26</v>
      </c>
      <c r="E3160" t="s">
        <v>30</v>
      </c>
      <c r="F3160" t="s">
        <v>43</v>
      </c>
      <c r="G3160" s="2">
        <v>33.880000000000003</v>
      </c>
      <c r="H3160" s="4">
        <v>8</v>
      </c>
      <c r="I3160" s="2">
        <v>13.552000000000001</v>
      </c>
      <c r="J3160" s="2">
        <v>284.59199999999998</v>
      </c>
      <c r="K3160" s="12">
        <v>43484</v>
      </c>
      <c r="L3160" s="5">
        <v>0.8534722222222223</v>
      </c>
      <c r="M3160" t="s">
        <v>22</v>
      </c>
      <c r="N3160" s="2">
        <v>271.04000000000002</v>
      </c>
      <c r="O3160" s="2">
        <v>13.552</v>
      </c>
      <c r="P3160" s="3">
        <v>9.6</v>
      </c>
      <c r="Q3160" s="4">
        <f>MONTH(Tabla1[[#This Row],[Fecha]])</f>
        <v>1</v>
      </c>
    </row>
    <row r="3161" spans="1:17" x14ac:dyDescent="0.25">
      <c r="A3161" t="s">
        <v>2955</v>
      </c>
      <c r="B3161" t="s">
        <v>41</v>
      </c>
      <c r="C3161" t="s">
        <v>42</v>
      </c>
      <c r="D3161" t="s">
        <v>26</v>
      </c>
      <c r="E3161" t="s">
        <v>30</v>
      </c>
      <c r="F3161" t="s">
        <v>43</v>
      </c>
      <c r="G3161" s="2">
        <v>72.39</v>
      </c>
      <c r="H3161" s="4">
        <v>2</v>
      </c>
      <c r="I3161" s="2">
        <v>7.2390000000000008</v>
      </c>
      <c r="J3161" s="2">
        <v>152.01900000000001</v>
      </c>
      <c r="K3161" s="12">
        <v>43478</v>
      </c>
      <c r="L3161" s="5">
        <v>0.82986111111111116</v>
      </c>
      <c r="M3161" t="s">
        <v>32</v>
      </c>
      <c r="N3161" s="2">
        <v>144.78</v>
      </c>
      <c r="O3161" s="2">
        <v>7.2389999999999999</v>
      </c>
      <c r="P3161" s="3">
        <v>8.1</v>
      </c>
      <c r="Q3161" s="4">
        <f>MONTH(Tabla1[[#This Row],[Fecha]])</f>
        <v>1</v>
      </c>
    </row>
    <row r="3162" spans="1:17" x14ac:dyDescent="0.25">
      <c r="A3162" t="s">
        <v>2956</v>
      </c>
      <c r="B3162" t="s">
        <v>41</v>
      </c>
      <c r="C3162" t="s">
        <v>42</v>
      </c>
      <c r="D3162" t="s">
        <v>26</v>
      </c>
      <c r="E3162" t="s">
        <v>30</v>
      </c>
      <c r="F3162" t="s">
        <v>31</v>
      </c>
      <c r="G3162" s="2">
        <v>93.87</v>
      </c>
      <c r="H3162" s="4">
        <v>8</v>
      </c>
      <c r="I3162" s="2">
        <v>37.548000000000002</v>
      </c>
      <c r="J3162" s="2">
        <v>788.50800000000004</v>
      </c>
      <c r="K3162" s="12">
        <v>43498</v>
      </c>
      <c r="L3162" s="5">
        <v>0.77916666666666667</v>
      </c>
      <c r="M3162" t="s">
        <v>32</v>
      </c>
      <c r="N3162" s="2">
        <v>750.96</v>
      </c>
      <c r="O3162" s="2">
        <v>37.548000000000002</v>
      </c>
      <c r="P3162" s="3">
        <v>8.3000000000000007</v>
      </c>
      <c r="Q3162" s="4">
        <f>MONTH(Tabla1[[#This Row],[Fecha]])</f>
        <v>2</v>
      </c>
    </row>
    <row r="3163" spans="1:17" x14ac:dyDescent="0.25">
      <c r="A3163" t="s">
        <v>1777</v>
      </c>
      <c r="B3163" t="s">
        <v>41</v>
      </c>
      <c r="C3163" t="s">
        <v>42</v>
      </c>
      <c r="D3163" t="s">
        <v>26</v>
      </c>
      <c r="E3163" t="s">
        <v>30</v>
      </c>
      <c r="F3163" t="s">
        <v>27</v>
      </c>
      <c r="G3163" s="2">
        <v>22.01</v>
      </c>
      <c r="H3163" s="4">
        <v>6</v>
      </c>
      <c r="I3163" s="2">
        <v>6.6030000000000006</v>
      </c>
      <c r="J3163" s="2">
        <v>138.66300000000001</v>
      </c>
      <c r="K3163" s="12">
        <v>43467</v>
      </c>
      <c r="L3163" s="5">
        <v>0.78472222222222221</v>
      </c>
      <c r="M3163" t="s">
        <v>28</v>
      </c>
      <c r="N3163" s="2">
        <v>132.06</v>
      </c>
      <c r="O3163" s="2">
        <v>6.6029999999999998</v>
      </c>
      <c r="P3163" s="3">
        <v>7.6</v>
      </c>
      <c r="Q3163" s="4">
        <f>MONTH(Tabla1[[#This Row],[Fecha]])</f>
        <v>1</v>
      </c>
    </row>
    <row r="3164" spans="1:17" x14ac:dyDescent="0.25">
      <c r="A3164" t="s">
        <v>2957</v>
      </c>
      <c r="B3164" t="s">
        <v>17</v>
      </c>
      <c r="C3164" t="s">
        <v>18</v>
      </c>
      <c r="D3164" t="s">
        <v>19</v>
      </c>
      <c r="E3164" t="s">
        <v>30</v>
      </c>
      <c r="F3164" t="s">
        <v>35</v>
      </c>
      <c r="G3164" s="2">
        <v>76.92</v>
      </c>
      <c r="H3164" s="4">
        <v>10</v>
      </c>
      <c r="I3164" s="2">
        <v>38.460000000000008</v>
      </c>
      <c r="J3164" s="2">
        <v>807.66</v>
      </c>
      <c r="K3164" s="12">
        <v>43541</v>
      </c>
      <c r="L3164" s="5">
        <v>0.82847222222222217</v>
      </c>
      <c r="M3164" t="s">
        <v>22</v>
      </c>
      <c r="N3164" s="2">
        <v>769.2</v>
      </c>
      <c r="O3164" s="2">
        <v>38.46</v>
      </c>
      <c r="P3164" s="3">
        <v>5.6</v>
      </c>
      <c r="Q3164" s="4">
        <f>MONTH(Tabla1[[#This Row],[Fecha]])</f>
        <v>3</v>
      </c>
    </row>
    <row r="3165" spans="1:17" x14ac:dyDescent="0.25">
      <c r="A3165" t="s">
        <v>1308</v>
      </c>
      <c r="B3165" t="s">
        <v>17</v>
      </c>
      <c r="C3165" t="s">
        <v>18</v>
      </c>
      <c r="D3165" t="s">
        <v>19</v>
      </c>
      <c r="E3165" t="s">
        <v>20</v>
      </c>
      <c r="F3165" t="s">
        <v>45</v>
      </c>
      <c r="G3165" s="2">
        <v>22.32</v>
      </c>
      <c r="H3165" s="4">
        <v>4</v>
      </c>
      <c r="I3165" s="2">
        <v>4.4640000000000004</v>
      </c>
      <c r="J3165" s="2">
        <v>93.744</v>
      </c>
      <c r="K3165" s="12">
        <v>43525</v>
      </c>
      <c r="L3165" s="5">
        <v>0.68263888888888891</v>
      </c>
      <c r="M3165" t="s">
        <v>32</v>
      </c>
      <c r="N3165" s="2">
        <v>89.28</v>
      </c>
      <c r="O3165" s="2">
        <v>4.4640000000000004</v>
      </c>
      <c r="P3165" s="3">
        <v>4.4000000000000004</v>
      </c>
      <c r="Q3165" s="4">
        <f>MONTH(Tabla1[[#This Row],[Fecha]])</f>
        <v>3</v>
      </c>
    </row>
    <row r="3166" spans="1:17" x14ac:dyDescent="0.25">
      <c r="A3166" t="s">
        <v>2451</v>
      </c>
      <c r="B3166" t="s">
        <v>24</v>
      </c>
      <c r="C3166" t="s">
        <v>25</v>
      </c>
      <c r="D3166" t="s">
        <v>19</v>
      </c>
      <c r="E3166" t="s">
        <v>30</v>
      </c>
      <c r="F3166" t="s">
        <v>45</v>
      </c>
      <c r="G3166" s="2">
        <v>67.39</v>
      </c>
      <c r="H3166" s="4">
        <v>7</v>
      </c>
      <c r="I3166" s="2">
        <v>23.586500000000001</v>
      </c>
      <c r="J3166" s="2">
        <v>495.31650000000002</v>
      </c>
      <c r="K3166" s="12">
        <v>43547</v>
      </c>
      <c r="L3166" s="5">
        <v>0.55763888888888891</v>
      </c>
      <c r="M3166" t="s">
        <v>22</v>
      </c>
      <c r="N3166" s="2">
        <v>471.73</v>
      </c>
      <c r="O3166" s="2">
        <v>23.586500000000001</v>
      </c>
      <c r="P3166" s="3">
        <v>6.9</v>
      </c>
      <c r="Q3166" s="4">
        <f>MONTH(Tabla1[[#This Row],[Fecha]])</f>
        <v>3</v>
      </c>
    </row>
    <row r="3167" spans="1:17" x14ac:dyDescent="0.25">
      <c r="A3167" t="s">
        <v>2958</v>
      </c>
      <c r="B3167" t="s">
        <v>17</v>
      </c>
      <c r="C3167" t="s">
        <v>18</v>
      </c>
      <c r="D3167" t="s">
        <v>26</v>
      </c>
      <c r="E3167" t="s">
        <v>30</v>
      </c>
      <c r="F3167" t="s">
        <v>35</v>
      </c>
      <c r="G3167" s="2">
        <v>63.69</v>
      </c>
      <c r="H3167" s="4">
        <v>1</v>
      </c>
      <c r="I3167" s="2">
        <v>3.1844999999999999</v>
      </c>
      <c r="J3167" s="2">
        <v>66.874499999999998</v>
      </c>
      <c r="K3167" s="12">
        <v>43521</v>
      </c>
      <c r="L3167" s="5">
        <v>0.68125000000000002</v>
      </c>
      <c r="M3167" t="s">
        <v>28</v>
      </c>
      <c r="N3167" s="2">
        <v>63.69</v>
      </c>
      <c r="O3167" s="2">
        <v>3.1844999999999999</v>
      </c>
      <c r="P3167" s="3">
        <v>6</v>
      </c>
      <c r="Q3167" s="4">
        <f>MONTH(Tabla1[[#This Row],[Fecha]])</f>
        <v>2</v>
      </c>
    </row>
    <row r="3168" spans="1:17" x14ac:dyDescent="0.25">
      <c r="A3168" t="s">
        <v>1254</v>
      </c>
      <c r="B3168" t="s">
        <v>41</v>
      </c>
      <c r="C3168" t="s">
        <v>42</v>
      </c>
      <c r="D3168" t="s">
        <v>26</v>
      </c>
      <c r="E3168" t="s">
        <v>20</v>
      </c>
      <c r="F3168" t="s">
        <v>21</v>
      </c>
      <c r="G3168" s="2">
        <v>57.22</v>
      </c>
      <c r="H3168" s="4">
        <v>2</v>
      </c>
      <c r="I3168" s="2">
        <v>5.7220000000000004</v>
      </c>
      <c r="J3168" s="2">
        <v>120.16200000000001</v>
      </c>
      <c r="K3168" s="12">
        <v>43477</v>
      </c>
      <c r="L3168" s="5">
        <v>0.71736111111111101</v>
      </c>
      <c r="M3168" t="s">
        <v>22</v>
      </c>
      <c r="N3168" s="2">
        <v>114.44</v>
      </c>
      <c r="O3168" s="2">
        <v>5.7220000000000004</v>
      </c>
      <c r="P3168" s="3">
        <v>8.3000000000000007</v>
      </c>
      <c r="Q3168" s="4">
        <f>MONTH(Tabla1[[#This Row],[Fecha]])</f>
        <v>1</v>
      </c>
    </row>
    <row r="3169" spans="1:17" x14ac:dyDescent="0.25">
      <c r="A3169" t="s">
        <v>2959</v>
      </c>
      <c r="B3169" t="s">
        <v>17</v>
      </c>
      <c r="C3169" t="s">
        <v>18</v>
      </c>
      <c r="D3169" t="s">
        <v>26</v>
      </c>
      <c r="E3169" t="s">
        <v>20</v>
      </c>
      <c r="F3169" t="s">
        <v>45</v>
      </c>
      <c r="G3169" s="2">
        <v>73.05</v>
      </c>
      <c r="H3169" s="4">
        <v>4</v>
      </c>
      <c r="I3169" s="2">
        <v>14.61</v>
      </c>
      <c r="J3169" s="2">
        <v>306.81</v>
      </c>
      <c r="K3169" s="12">
        <v>43521</v>
      </c>
      <c r="L3169" s="5">
        <v>0.71944444444444444</v>
      </c>
      <c r="M3169" t="s">
        <v>32</v>
      </c>
      <c r="N3169" s="2">
        <v>292.2</v>
      </c>
      <c r="O3169" s="2">
        <v>14.61</v>
      </c>
      <c r="P3169" s="3">
        <v>4.9000000000000004</v>
      </c>
      <c r="Q3169" s="4">
        <f>MONTH(Tabla1[[#This Row],[Fecha]])</f>
        <v>2</v>
      </c>
    </row>
    <row r="3170" spans="1:17" x14ac:dyDescent="0.25">
      <c r="A3170" t="s">
        <v>2960</v>
      </c>
      <c r="B3170" t="s">
        <v>17</v>
      </c>
      <c r="C3170" t="s">
        <v>18</v>
      </c>
      <c r="D3170" t="s">
        <v>19</v>
      </c>
      <c r="E3170" t="s">
        <v>30</v>
      </c>
      <c r="F3170" t="s">
        <v>45</v>
      </c>
      <c r="G3170" s="2">
        <v>55.45</v>
      </c>
      <c r="H3170" s="4">
        <v>1</v>
      </c>
      <c r="I3170" s="2">
        <v>2.7725000000000004</v>
      </c>
      <c r="J3170" s="2">
        <v>58.222499999999997</v>
      </c>
      <c r="K3170" s="12">
        <v>43522</v>
      </c>
      <c r="L3170" s="5">
        <v>0.7402777777777777</v>
      </c>
      <c r="M3170" t="s">
        <v>32</v>
      </c>
      <c r="N3170" s="2">
        <v>55.45</v>
      </c>
      <c r="O3170" s="2">
        <v>2.7725</v>
      </c>
      <c r="P3170" s="3">
        <v>4.9000000000000004</v>
      </c>
      <c r="Q3170" s="4">
        <f>MONTH(Tabla1[[#This Row],[Fecha]])</f>
        <v>2</v>
      </c>
    </row>
    <row r="3171" spans="1:17" x14ac:dyDescent="0.25">
      <c r="A3171" t="s">
        <v>2961</v>
      </c>
      <c r="B3171" t="s">
        <v>24</v>
      </c>
      <c r="C3171" t="s">
        <v>25</v>
      </c>
      <c r="D3171" t="s">
        <v>19</v>
      </c>
      <c r="E3171" t="s">
        <v>20</v>
      </c>
      <c r="F3171" t="s">
        <v>31</v>
      </c>
      <c r="G3171" s="2">
        <v>86.27</v>
      </c>
      <c r="H3171" s="4">
        <v>1</v>
      </c>
      <c r="I3171" s="2">
        <v>4.3135000000000003</v>
      </c>
      <c r="J3171" s="2">
        <v>90.583500000000001</v>
      </c>
      <c r="K3171" s="12">
        <v>43516</v>
      </c>
      <c r="L3171" s="5">
        <v>0.55833333333333335</v>
      </c>
      <c r="M3171" t="s">
        <v>22</v>
      </c>
      <c r="N3171" s="2">
        <v>86.27</v>
      </c>
      <c r="O3171" s="2">
        <v>4.3135000000000003</v>
      </c>
      <c r="P3171" s="3">
        <v>7</v>
      </c>
      <c r="Q3171" s="4">
        <f>MONTH(Tabla1[[#This Row],[Fecha]])</f>
        <v>2</v>
      </c>
    </row>
    <row r="3172" spans="1:17" x14ac:dyDescent="0.25">
      <c r="A3172" t="s">
        <v>2962</v>
      </c>
      <c r="B3172" t="s">
        <v>24</v>
      </c>
      <c r="C3172" t="s">
        <v>25</v>
      </c>
      <c r="D3172" t="s">
        <v>26</v>
      </c>
      <c r="E3172" t="s">
        <v>30</v>
      </c>
      <c r="F3172" t="s">
        <v>45</v>
      </c>
      <c r="G3172" s="2">
        <v>62.12</v>
      </c>
      <c r="H3172" s="4">
        <v>10</v>
      </c>
      <c r="I3172" s="2">
        <v>31.06</v>
      </c>
      <c r="J3172" s="2">
        <v>652.26</v>
      </c>
      <c r="K3172" s="12">
        <v>43507</v>
      </c>
      <c r="L3172" s="5">
        <v>0.67986111111111114</v>
      </c>
      <c r="M3172" t="s">
        <v>28</v>
      </c>
      <c r="N3172" s="2">
        <v>621.20000000000005</v>
      </c>
      <c r="O3172" s="2">
        <v>31.06</v>
      </c>
      <c r="P3172" s="3">
        <v>5.9</v>
      </c>
      <c r="Q3172" s="4">
        <f>MONTH(Tabla1[[#This Row],[Fecha]])</f>
        <v>2</v>
      </c>
    </row>
    <row r="3173" spans="1:17" x14ac:dyDescent="0.25">
      <c r="A3173" t="s">
        <v>1403</v>
      </c>
      <c r="B3173" t="s">
        <v>24</v>
      </c>
      <c r="C3173" t="s">
        <v>25</v>
      </c>
      <c r="D3173" t="s">
        <v>26</v>
      </c>
      <c r="E3173" t="s">
        <v>20</v>
      </c>
      <c r="F3173" t="s">
        <v>43</v>
      </c>
      <c r="G3173" s="2">
        <v>52.6</v>
      </c>
      <c r="H3173" s="4">
        <v>9</v>
      </c>
      <c r="I3173" s="2">
        <v>23.67</v>
      </c>
      <c r="J3173" s="2">
        <v>497.07</v>
      </c>
      <c r="K3173" s="12">
        <v>43481</v>
      </c>
      <c r="L3173" s="5">
        <v>0.61249999999999993</v>
      </c>
      <c r="M3173" t="s">
        <v>28</v>
      </c>
      <c r="N3173" s="2">
        <v>473.4</v>
      </c>
      <c r="O3173" s="2">
        <v>23.67</v>
      </c>
      <c r="P3173" s="3">
        <v>7.6</v>
      </c>
      <c r="Q3173" s="4">
        <f>MONTH(Tabla1[[#This Row],[Fecha]])</f>
        <v>1</v>
      </c>
    </row>
    <row r="3174" spans="1:17" x14ac:dyDescent="0.25">
      <c r="A3174" t="s">
        <v>2963</v>
      </c>
      <c r="B3174" t="s">
        <v>17</v>
      </c>
      <c r="C3174" t="s">
        <v>18</v>
      </c>
      <c r="D3174" t="s">
        <v>26</v>
      </c>
      <c r="E3174" t="s">
        <v>20</v>
      </c>
      <c r="F3174" t="s">
        <v>35</v>
      </c>
      <c r="G3174" s="2">
        <v>32.25</v>
      </c>
      <c r="H3174" s="4">
        <v>5</v>
      </c>
      <c r="I3174" s="2">
        <v>8.0625</v>
      </c>
      <c r="J3174" s="2">
        <v>169.3125</v>
      </c>
      <c r="K3174" s="12">
        <v>43492</v>
      </c>
      <c r="L3174" s="5">
        <v>0.55972222222222223</v>
      </c>
      <c r="M3174" t="s">
        <v>28</v>
      </c>
      <c r="N3174" s="2">
        <v>161.25</v>
      </c>
      <c r="O3174" s="2">
        <v>8.0625</v>
      </c>
      <c r="P3174" s="3">
        <v>9</v>
      </c>
      <c r="Q3174" s="4">
        <f>MONTH(Tabla1[[#This Row],[Fecha]])</f>
        <v>1</v>
      </c>
    </row>
    <row r="3175" spans="1:17" x14ac:dyDescent="0.25">
      <c r="A3175" t="s">
        <v>2964</v>
      </c>
      <c r="B3175" t="s">
        <v>24</v>
      </c>
      <c r="C3175" t="s">
        <v>25</v>
      </c>
      <c r="D3175" t="s">
        <v>19</v>
      </c>
      <c r="E3175" t="s">
        <v>20</v>
      </c>
      <c r="F3175" t="s">
        <v>27</v>
      </c>
      <c r="G3175" s="2">
        <v>60.95</v>
      </c>
      <c r="H3175" s="4">
        <v>1</v>
      </c>
      <c r="I3175" s="2">
        <v>3.0475000000000003</v>
      </c>
      <c r="J3175" s="2">
        <v>63.997500000000002</v>
      </c>
      <c r="K3175" s="12">
        <v>43514</v>
      </c>
      <c r="L3175" s="5">
        <v>0.4861111111111111</v>
      </c>
      <c r="M3175" t="s">
        <v>22</v>
      </c>
      <c r="N3175" s="2">
        <v>60.95</v>
      </c>
      <c r="O3175" s="2">
        <v>3.0474999999999999</v>
      </c>
      <c r="P3175" s="3">
        <v>5.9</v>
      </c>
      <c r="Q3175" s="4">
        <f>MONTH(Tabla1[[#This Row],[Fecha]])</f>
        <v>2</v>
      </c>
    </row>
    <row r="3176" spans="1:17" x14ac:dyDescent="0.25">
      <c r="A3176" t="s">
        <v>2965</v>
      </c>
      <c r="B3176" t="s">
        <v>24</v>
      </c>
      <c r="C3176" t="s">
        <v>25</v>
      </c>
      <c r="D3176" t="s">
        <v>19</v>
      </c>
      <c r="E3176" t="s">
        <v>30</v>
      </c>
      <c r="F3176" t="s">
        <v>31</v>
      </c>
      <c r="G3176" s="2">
        <v>39.39</v>
      </c>
      <c r="H3176" s="4">
        <v>5</v>
      </c>
      <c r="I3176" s="2">
        <v>9.8475000000000001</v>
      </c>
      <c r="J3176" s="2">
        <v>206.79750000000001</v>
      </c>
      <c r="K3176" s="12">
        <v>43487</v>
      </c>
      <c r="L3176" s="5">
        <v>0.8652777777777777</v>
      </c>
      <c r="M3176" t="s">
        <v>32</v>
      </c>
      <c r="N3176" s="2">
        <v>196.95</v>
      </c>
      <c r="O3176" s="2">
        <v>9.8475000000000001</v>
      </c>
      <c r="P3176" s="3">
        <v>8.6999999999999993</v>
      </c>
      <c r="Q3176" s="4">
        <f>MONTH(Tabla1[[#This Row],[Fecha]])</f>
        <v>1</v>
      </c>
    </row>
    <row r="3177" spans="1:17" x14ac:dyDescent="0.25">
      <c r="A3177" t="s">
        <v>2966</v>
      </c>
      <c r="B3177" t="s">
        <v>24</v>
      </c>
      <c r="C3177" t="s">
        <v>25</v>
      </c>
      <c r="D3177" t="s">
        <v>26</v>
      </c>
      <c r="E3177" t="s">
        <v>20</v>
      </c>
      <c r="F3177" t="s">
        <v>21</v>
      </c>
      <c r="G3177" s="2">
        <v>54.92</v>
      </c>
      <c r="H3177" s="4">
        <v>8</v>
      </c>
      <c r="I3177" s="2">
        <v>21.968000000000004</v>
      </c>
      <c r="J3177" s="2">
        <v>461.32799999999997</v>
      </c>
      <c r="K3177" s="12">
        <v>43547</v>
      </c>
      <c r="L3177" s="5">
        <v>0.55833333333333335</v>
      </c>
      <c r="M3177" t="s">
        <v>22</v>
      </c>
      <c r="N3177" s="2">
        <v>439.36</v>
      </c>
      <c r="O3177" s="2">
        <v>21.968</v>
      </c>
      <c r="P3177" s="3">
        <v>7.6</v>
      </c>
      <c r="Q3177" s="4">
        <f>MONTH(Tabla1[[#This Row],[Fecha]])</f>
        <v>3</v>
      </c>
    </row>
    <row r="3178" spans="1:17" x14ac:dyDescent="0.25">
      <c r="A3178" t="s">
        <v>2805</v>
      </c>
      <c r="B3178" t="s">
        <v>24</v>
      </c>
      <c r="C3178" t="s">
        <v>25</v>
      </c>
      <c r="D3178" t="s">
        <v>19</v>
      </c>
      <c r="E3178" t="s">
        <v>20</v>
      </c>
      <c r="F3178" t="s">
        <v>35</v>
      </c>
      <c r="G3178" s="2">
        <v>89.8</v>
      </c>
      <c r="H3178" s="4">
        <v>10</v>
      </c>
      <c r="I3178" s="2">
        <v>44.900000000000006</v>
      </c>
      <c r="J3178" s="2">
        <v>942.9</v>
      </c>
      <c r="K3178" s="12">
        <v>43488</v>
      </c>
      <c r="L3178" s="5">
        <v>0.54166666666666663</v>
      </c>
      <c r="M3178" t="s">
        <v>32</v>
      </c>
      <c r="N3178" s="2">
        <v>898</v>
      </c>
      <c r="O3178" s="2">
        <v>44.9</v>
      </c>
      <c r="P3178" s="3">
        <v>5.4</v>
      </c>
      <c r="Q3178" s="4">
        <f>MONTH(Tabla1[[#This Row],[Fecha]])</f>
        <v>1</v>
      </c>
    </row>
    <row r="3179" spans="1:17" x14ac:dyDescent="0.25">
      <c r="A3179" t="s">
        <v>1832</v>
      </c>
      <c r="B3179" t="s">
        <v>41</v>
      </c>
      <c r="C3179" t="s">
        <v>42</v>
      </c>
      <c r="D3179" t="s">
        <v>26</v>
      </c>
      <c r="E3179" t="s">
        <v>30</v>
      </c>
      <c r="F3179" t="s">
        <v>45</v>
      </c>
      <c r="G3179" s="2">
        <v>57.27</v>
      </c>
      <c r="H3179" s="4">
        <v>3</v>
      </c>
      <c r="I3179" s="2">
        <v>8.5905000000000005</v>
      </c>
      <c r="J3179" s="2">
        <v>180.40049999999999</v>
      </c>
      <c r="K3179" s="12">
        <v>43505</v>
      </c>
      <c r="L3179" s="5">
        <v>0.85486111111111107</v>
      </c>
      <c r="M3179" t="s">
        <v>22</v>
      </c>
      <c r="N3179" s="2">
        <v>171.81</v>
      </c>
      <c r="O3179" s="2">
        <v>8.5905000000000005</v>
      </c>
      <c r="P3179" s="3">
        <v>6.5</v>
      </c>
      <c r="Q3179" s="4">
        <f>MONTH(Tabla1[[#This Row],[Fecha]])</f>
        <v>2</v>
      </c>
    </row>
    <row r="3180" spans="1:17" x14ac:dyDescent="0.25">
      <c r="A3180" t="s">
        <v>2967</v>
      </c>
      <c r="B3180" t="s">
        <v>41</v>
      </c>
      <c r="C3180" t="s">
        <v>42</v>
      </c>
      <c r="D3180" t="s">
        <v>26</v>
      </c>
      <c r="E3180" t="s">
        <v>20</v>
      </c>
      <c r="F3180" t="s">
        <v>43</v>
      </c>
      <c r="G3180" s="2">
        <v>53.21</v>
      </c>
      <c r="H3180" s="4">
        <v>8</v>
      </c>
      <c r="I3180" s="2">
        <v>21.284000000000002</v>
      </c>
      <c r="J3180" s="2">
        <v>446.964</v>
      </c>
      <c r="K3180" s="12">
        <v>43538</v>
      </c>
      <c r="L3180" s="5">
        <v>0.69791666666666663</v>
      </c>
      <c r="M3180" t="s">
        <v>22</v>
      </c>
      <c r="N3180" s="2">
        <v>425.68</v>
      </c>
      <c r="O3180" s="2">
        <v>21.283999999999999</v>
      </c>
      <c r="P3180" s="3">
        <v>5</v>
      </c>
      <c r="Q3180" s="4">
        <f>MONTH(Tabla1[[#This Row],[Fecha]])</f>
        <v>3</v>
      </c>
    </row>
    <row r="3181" spans="1:17" x14ac:dyDescent="0.25">
      <c r="A3181" t="s">
        <v>2968</v>
      </c>
      <c r="B3181" t="s">
        <v>24</v>
      </c>
      <c r="C3181" t="s">
        <v>25</v>
      </c>
      <c r="D3181" t="s">
        <v>19</v>
      </c>
      <c r="E3181" t="s">
        <v>20</v>
      </c>
      <c r="F3181" t="s">
        <v>27</v>
      </c>
      <c r="G3181" s="2">
        <v>66.650000000000006</v>
      </c>
      <c r="H3181" s="4">
        <v>9</v>
      </c>
      <c r="I3181" s="2">
        <v>29.992500000000003</v>
      </c>
      <c r="J3181" s="2">
        <v>629.84249999999997</v>
      </c>
      <c r="K3181" s="12">
        <v>43469</v>
      </c>
      <c r="L3181" s="5">
        <v>0.7631944444444444</v>
      </c>
      <c r="M3181" t="s">
        <v>32</v>
      </c>
      <c r="N3181" s="2">
        <v>599.85</v>
      </c>
      <c r="O3181" s="2">
        <v>29.9925</v>
      </c>
      <c r="P3181" s="3">
        <v>9.6999999999999993</v>
      </c>
      <c r="Q3181" s="4">
        <f>MONTH(Tabla1[[#This Row],[Fecha]])</f>
        <v>1</v>
      </c>
    </row>
    <row r="3182" spans="1:17" x14ac:dyDescent="0.25">
      <c r="A3182" t="s">
        <v>2414</v>
      </c>
      <c r="B3182" t="s">
        <v>41</v>
      </c>
      <c r="C3182" t="s">
        <v>42</v>
      </c>
      <c r="D3182" t="s">
        <v>26</v>
      </c>
      <c r="E3182" t="s">
        <v>20</v>
      </c>
      <c r="F3182" t="s">
        <v>27</v>
      </c>
      <c r="G3182" s="2">
        <v>52.79</v>
      </c>
      <c r="H3182" s="4">
        <v>10</v>
      </c>
      <c r="I3182" s="2">
        <v>26.395</v>
      </c>
      <c r="J3182" s="2">
        <v>554.29499999999996</v>
      </c>
      <c r="K3182" s="12">
        <v>43521</v>
      </c>
      <c r="L3182" s="5">
        <v>0.49861111111111112</v>
      </c>
      <c r="M3182" t="s">
        <v>22</v>
      </c>
      <c r="N3182" s="2">
        <v>527.9</v>
      </c>
      <c r="O3182" s="2">
        <v>26.395</v>
      </c>
      <c r="P3182" s="3">
        <v>10</v>
      </c>
      <c r="Q3182" s="4">
        <f>MONTH(Tabla1[[#This Row],[Fecha]])</f>
        <v>2</v>
      </c>
    </row>
    <row r="3183" spans="1:17" x14ac:dyDescent="0.25">
      <c r="A3183" t="s">
        <v>1878</v>
      </c>
      <c r="B3183" t="s">
        <v>17</v>
      </c>
      <c r="C3183" t="s">
        <v>18</v>
      </c>
      <c r="D3183" t="s">
        <v>19</v>
      </c>
      <c r="E3183" t="s">
        <v>20</v>
      </c>
      <c r="F3183" t="s">
        <v>31</v>
      </c>
      <c r="G3183" s="2">
        <v>72.42</v>
      </c>
      <c r="H3183" s="4">
        <v>3</v>
      </c>
      <c r="I3183" s="2">
        <v>10.863</v>
      </c>
      <c r="J3183" s="2">
        <v>228.12299999999999</v>
      </c>
      <c r="K3183" s="12">
        <v>43553</v>
      </c>
      <c r="L3183" s="5">
        <v>0.70416666666666661</v>
      </c>
      <c r="M3183" t="s">
        <v>22</v>
      </c>
      <c r="N3183" s="2">
        <v>217.26</v>
      </c>
      <c r="O3183" s="2">
        <v>10.863</v>
      </c>
      <c r="P3183" s="3">
        <v>8.1999999999999993</v>
      </c>
      <c r="Q3183" s="4">
        <f>MONTH(Tabla1[[#This Row],[Fecha]])</f>
        <v>3</v>
      </c>
    </row>
    <row r="3184" spans="1:17" x14ac:dyDescent="0.25">
      <c r="A3184" t="s">
        <v>2969</v>
      </c>
      <c r="B3184" t="s">
        <v>24</v>
      </c>
      <c r="C3184" t="s">
        <v>25</v>
      </c>
      <c r="D3184" t="s">
        <v>19</v>
      </c>
      <c r="E3184" t="s">
        <v>30</v>
      </c>
      <c r="F3184" t="s">
        <v>35</v>
      </c>
      <c r="G3184" s="2">
        <v>82.93</v>
      </c>
      <c r="H3184" s="4">
        <v>4</v>
      </c>
      <c r="I3184" s="2">
        <v>16.586000000000002</v>
      </c>
      <c r="J3184" s="2">
        <v>348.30599999999998</v>
      </c>
      <c r="K3184" s="12">
        <v>43485</v>
      </c>
      <c r="L3184" s="5">
        <v>0.70208333333333339</v>
      </c>
      <c r="M3184" t="s">
        <v>22</v>
      </c>
      <c r="N3184" s="2">
        <v>331.72</v>
      </c>
      <c r="O3184" s="2">
        <v>16.585999999999999</v>
      </c>
      <c r="P3184" s="3">
        <v>9.6</v>
      </c>
      <c r="Q3184" s="4">
        <f>MONTH(Tabla1[[#This Row],[Fecha]])</f>
        <v>1</v>
      </c>
    </row>
    <row r="3185" spans="1:17" x14ac:dyDescent="0.25">
      <c r="A3185" t="s">
        <v>2970</v>
      </c>
      <c r="B3185" t="s">
        <v>24</v>
      </c>
      <c r="C3185" t="s">
        <v>25</v>
      </c>
      <c r="D3185" t="s">
        <v>19</v>
      </c>
      <c r="E3185" t="s">
        <v>30</v>
      </c>
      <c r="F3185" t="s">
        <v>21</v>
      </c>
      <c r="G3185" s="2">
        <v>81.23</v>
      </c>
      <c r="H3185" s="4">
        <v>7</v>
      </c>
      <c r="I3185" s="2">
        <v>28.430500000000002</v>
      </c>
      <c r="J3185" s="2">
        <v>597.04049999999995</v>
      </c>
      <c r="K3185" s="12">
        <v>43480</v>
      </c>
      <c r="L3185" s="5">
        <v>0.86388888888888893</v>
      </c>
      <c r="M3185" t="s">
        <v>28</v>
      </c>
      <c r="N3185" s="2">
        <v>568.61</v>
      </c>
      <c r="O3185" s="2">
        <v>28.430499999999999</v>
      </c>
      <c r="P3185" s="3">
        <v>9</v>
      </c>
      <c r="Q3185" s="4">
        <f>MONTH(Tabla1[[#This Row],[Fecha]])</f>
        <v>1</v>
      </c>
    </row>
    <row r="3186" spans="1:17" x14ac:dyDescent="0.25">
      <c r="A3186" t="s">
        <v>2971</v>
      </c>
      <c r="B3186" t="s">
        <v>24</v>
      </c>
      <c r="C3186" t="s">
        <v>25</v>
      </c>
      <c r="D3186" t="s">
        <v>26</v>
      </c>
      <c r="E3186" t="s">
        <v>30</v>
      </c>
      <c r="F3186" t="s">
        <v>21</v>
      </c>
      <c r="G3186" s="2">
        <v>89.75</v>
      </c>
      <c r="H3186" s="4">
        <v>1</v>
      </c>
      <c r="I3186" s="2">
        <v>4.4874999999999998</v>
      </c>
      <c r="J3186" s="2">
        <v>94.237499999999997</v>
      </c>
      <c r="K3186" s="12">
        <v>43502</v>
      </c>
      <c r="L3186" s="5">
        <v>0.83680555555555547</v>
      </c>
      <c r="M3186" t="s">
        <v>32</v>
      </c>
      <c r="N3186" s="2">
        <v>89.75</v>
      </c>
      <c r="O3186" s="2">
        <v>4.4874999999999998</v>
      </c>
      <c r="P3186" s="3">
        <v>6.6</v>
      </c>
      <c r="Q3186" s="4">
        <f>MONTH(Tabla1[[#This Row],[Fecha]])</f>
        <v>2</v>
      </c>
    </row>
    <row r="3187" spans="1:17" x14ac:dyDescent="0.25">
      <c r="A3187" t="s">
        <v>1872</v>
      </c>
      <c r="B3187" t="s">
        <v>41</v>
      </c>
      <c r="C3187" t="s">
        <v>42</v>
      </c>
      <c r="D3187" t="s">
        <v>26</v>
      </c>
      <c r="E3187" t="s">
        <v>20</v>
      </c>
      <c r="F3187" t="s">
        <v>31</v>
      </c>
      <c r="G3187" s="2">
        <v>95.46</v>
      </c>
      <c r="H3187" s="4">
        <v>8</v>
      </c>
      <c r="I3187" s="2">
        <v>38.183999999999997</v>
      </c>
      <c r="J3187" s="2">
        <v>801.86400000000003</v>
      </c>
      <c r="K3187" s="12">
        <v>43529</v>
      </c>
      <c r="L3187" s="5">
        <v>0.81944444444444453</v>
      </c>
      <c r="M3187" t="s">
        <v>22</v>
      </c>
      <c r="N3187" s="2">
        <v>763.68</v>
      </c>
      <c r="O3187" s="2">
        <v>38.183999999999997</v>
      </c>
      <c r="P3187" s="3">
        <v>4.7</v>
      </c>
      <c r="Q3187" s="4">
        <f>MONTH(Tabla1[[#This Row],[Fecha]])</f>
        <v>3</v>
      </c>
    </row>
    <row r="3188" spans="1:17" x14ac:dyDescent="0.25">
      <c r="A3188" t="s">
        <v>2972</v>
      </c>
      <c r="B3188" t="s">
        <v>17</v>
      </c>
      <c r="C3188" t="s">
        <v>18</v>
      </c>
      <c r="D3188" t="s">
        <v>19</v>
      </c>
      <c r="E3188" t="s">
        <v>30</v>
      </c>
      <c r="F3188" t="s">
        <v>31</v>
      </c>
      <c r="G3188" s="2">
        <v>44.34</v>
      </c>
      <c r="H3188" s="4">
        <v>2</v>
      </c>
      <c r="I3188" s="2">
        <v>4.4340000000000002</v>
      </c>
      <c r="J3188" s="2">
        <v>93.114000000000004</v>
      </c>
      <c r="K3188" s="12">
        <v>43551</v>
      </c>
      <c r="L3188" s="5">
        <v>0.47638888888888892</v>
      </c>
      <c r="M3188" t="s">
        <v>28</v>
      </c>
      <c r="N3188" s="2">
        <v>88.68</v>
      </c>
      <c r="O3188" s="2">
        <v>4.4340000000000002</v>
      </c>
      <c r="P3188" s="3">
        <v>5.8</v>
      </c>
      <c r="Q3188" s="4">
        <f>MONTH(Tabla1[[#This Row],[Fecha]])</f>
        <v>3</v>
      </c>
    </row>
    <row r="3189" spans="1:17" x14ac:dyDescent="0.25">
      <c r="A3189" t="s">
        <v>2973</v>
      </c>
      <c r="B3189" t="s">
        <v>17</v>
      </c>
      <c r="C3189" t="s">
        <v>18</v>
      </c>
      <c r="D3189" t="s">
        <v>19</v>
      </c>
      <c r="E3189" t="s">
        <v>30</v>
      </c>
      <c r="F3189" t="s">
        <v>43</v>
      </c>
      <c r="G3189" s="2">
        <v>92.29</v>
      </c>
      <c r="H3189" s="4">
        <v>5</v>
      </c>
      <c r="I3189" s="2">
        <v>23.072500000000005</v>
      </c>
      <c r="J3189" s="2">
        <v>484.52249999999998</v>
      </c>
      <c r="K3189" s="12">
        <v>43516</v>
      </c>
      <c r="L3189" s="5">
        <v>0.66319444444444442</v>
      </c>
      <c r="M3189" t="s">
        <v>32</v>
      </c>
      <c r="N3189" s="2">
        <v>461.45</v>
      </c>
      <c r="O3189" s="2">
        <v>23.072500000000002</v>
      </c>
      <c r="P3189" s="3">
        <v>9</v>
      </c>
      <c r="Q3189" s="4">
        <f>MONTH(Tabla1[[#This Row],[Fecha]])</f>
        <v>2</v>
      </c>
    </row>
    <row r="3190" spans="1:17" x14ac:dyDescent="0.25">
      <c r="A3190" t="s">
        <v>2974</v>
      </c>
      <c r="B3190" t="s">
        <v>24</v>
      </c>
      <c r="C3190" t="s">
        <v>25</v>
      </c>
      <c r="D3190" t="s">
        <v>26</v>
      </c>
      <c r="E3190" t="s">
        <v>30</v>
      </c>
      <c r="F3190" t="s">
        <v>43</v>
      </c>
      <c r="G3190" s="2">
        <v>65.97</v>
      </c>
      <c r="H3190" s="4">
        <v>8</v>
      </c>
      <c r="I3190" s="2">
        <v>26.388000000000002</v>
      </c>
      <c r="J3190" s="2">
        <v>554.14800000000002</v>
      </c>
      <c r="K3190" s="12">
        <v>43498</v>
      </c>
      <c r="L3190" s="5">
        <v>0.8534722222222223</v>
      </c>
      <c r="M3190" t="s">
        <v>28</v>
      </c>
      <c r="N3190" s="2">
        <v>527.76</v>
      </c>
      <c r="O3190" s="2">
        <v>26.388000000000002</v>
      </c>
      <c r="P3190" s="3">
        <v>8.4</v>
      </c>
      <c r="Q3190" s="4">
        <f>MONTH(Tabla1[[#This Row],[Fecha]])</f>
        <v>2</v>
      </c>
    </row>
    <row r="3191" spans="1:17" x14ac:dyDescent="0.25">
      <c r="A3191" t="s">
        <v>2975</v>
      </c>
      <c r="B3191" t="s">
        <v>24</v>
      </c>
      <c r="C3191" t="s">
        <v>25</v>
      </c>
      <c r="D3191" t="s">
        <v>19</v>
      </c>
      <c r="E3191" t="s">
        <v>20</v>
      </c>
      <c r="F3191" t="s">
        <v>45</v>
      </c>
      <c r="G3191" s="2">
        <v>84.87</v>
      </c>
      <c r="H3191" s="4">
        <v>3</v>
      </c>
      <c r="I3191" s="2">
        <v>12.730500000000001</v>
      </c>
      <c r="J3191" s="2">
        <v>267.34050000000002</v>
      </c>
      <c r="K3191" s="12">
        <v>43490</v>
      </c>
      <c r="L3191" s="5">
        <v>0.77083333333333337</v>
      </c>
      <c r="M3191" t="s">
        <v>22</v>
      </c>
      <c r="N3191" s="2">
        <v>254.61</v>
      </c>
      <c r="O3191" s="2">
        <v>12.730499999999999</v>
      </c>
      <c r="P3191" s="3">
        <v>7.4</v>
      </c>
      <c r="Q3191" s="4">
        <f>MONTH(Tabla1[[#This Row],[Fecha]])</f>
        <v>1</v>
      </c>
    </row>
    <row r="3192" spans="1:17" x14ac:dyDescent="0.25">
      <c r="A3192" t="s">
        <v>2976</v>
      </c>
      <c r="B3192" t="s">
        <v>17</v>
      </c>
      <c r="C3192" t="s">
        <v>18</v>
      </c>
      <c r="D3192" t="s">
        <v>26</v>
      </c>
      <c r="E3192" t="s">
        <v>30</v>
      </c>
      <c r="F3192" t="s">
        <v>43</v>
      </c>
      <c r="G3192" s="2">
        <v>73.88</v>
      </c>
      <c r="H3192" s="4">
        <v>6</v>
      </c>
      <c r="I3192" s="2">
        <v>22.164000000000001</v>
      </c>
      <c r="J3192" s="2">
        <v>465.44400000000002</v>
      </c>
      <c r="K3192" s="12">
        <v>43547</v>
      </c>
      <c r="L3192" s="5">
        <v>0.8027777777777777</v>
      </c>
      <c r="M3192" t="s">
        <v>22</v>
      </c>
      <c r="N3192" s="2">
        <v>443.28</v>
      </c>
      <c r="O3192" s="2">
        <v>22.164000000000001</v>
      </c>
      <c r="P3192" s="3">
        <v>4.4000000000000004</v>
      </c>
      <c r="Q3192" s="4">
        <f>MONTH(Tabla1[[#This Row],[Fecha]])</f>
        <v>3</v>
      </c>
    </row>
    <row r="3193" spans="1:17" x14ac:dyDescent="0.25">
      <c r="A3193" t="s">
        <v>1883</v>
      </c>
      <c r="B3193" t="s">
        <v>41</v>
      </c>
      <c r="C3193" t="s">
        <v>42</v>
      </c>
      <c r="D3193" t="s">
        <v>26</v>
      </c>
      <c r="E3193" t="s">
        <v>30</v>
      </c>
      <c r="F3193" t="s">
        <v>43</v>
      </c>
      <c r="G3193" s="2">
        <v>72.39</v>
      </c>
      <c r="H3193" s="4">
        <v>2</v>
      </c>
      <c r="I3193" s="2">
        <v>7.2390000000000008</v>
      </c>
      <c r="J3193" s="2">
        <v>152.01900000000001</v>
      </c>
      <c r="K3193" s="12">
        <v>43478</v>
      </c>
      <c r="L3193" s="5">
        <v>0.82986111111111116</v>
      </c>
      <c r="M3193" t="s">
        <v>32</v>
      </c>
      <c r="N3193" s="2">
        <v>144.78</v>
      </c>
      <c r="O3193" s="2">
        <v>7.2389999999999999</v>
      </c>
      <c r="P3193" s="3">
        <v>8.1</v>
      </c>
      <c r="Q3193" s="4">
        <f>MONTH(Tabla1[[#This Row],[Fecha]])</f>
        <v>1</v>
      </c>
    </row>
    <row r="3194" spans="1:17" x14ac:dyDescent="0.25">
      <c r="A3194" t="s">
        <v>2977</v>
      </c>
      <c r="B3194" t="s">
        <v>41</v>
      </c>
      <c r="C3194" t="s">
        <v>42</v>
      </c>
      <c r="D3194" t="s">
        <v>19</v>
      </c>
      <c r="E3194" t="s">
        <v>20</v>
      </c>
      <c r="F3194" t="s">
        <v>43</v>
      </c>
      <c r="G3194" s="2">
        <v>20.010000000000002</v>
      </c>
      <c r="H3194" s="4">
        <v>9</v>
      </c>
      <c r="I3194" s="2">
        <v>9.0045000000000002</v>
      </c>
      <c r="J3194" s="2">
        <v>189.09450000000001</v>
      </c>
      <c r="K3194" s="12">
        <v>43502</v>
      </c>
      <c r="L3194" s="5">
        <v>0.65763888888888888</v>
      </c>
      <c r="M3194" t="s">
        <v>22</v>
      </c>
      <c r="N3194" s="2">
        <v>180.09</v>
      </c>
      <c r="O3194" s="2">
        <v>9.0045000000000002</v>
      </c>
      <c r="P3194" s="3">
        <v>4.0999999999999996</v>
      </c>
      <c r="Q3194" s="4">
        <f>MONTH(Tabla1[[#This Row],[Fecha]])</f>
        <v>2</v>
      </c>
    </row>
    <row r="3195" spans="1:17" x14ac:dyDescent="0.25">
      <c r="A3195" t="s">
        <v>2978</v>
      </c>
      <c r="B3195" t="s">
        <v>17</v>
      </c>
      <c r="C3195" t="s">
        <v>18</v>
      </c>
      <c r="D3195" t="s">
        <v>19</v>
      </c>
      <c r="E3195" t="s">
        <v>20</v>
      </c>
      <c r="F3195" t="s">
        <v>45</v>
      </c>
      <c r="G3195" s="2">
        <v>71.459999999999994</v>
      </c>
      <c r="H3195" s="4">
        <v>7</v>
      </c>
      <c r="I3195" s="2">
        <v>25.010999999999999</v>
      </c>
      <c r="J3195" s="2">
        <v>525.23099999999999</v>
      </c>
      <c r="K3195" s="12">
        <v>43552</v>
      </c>
      <c r="L3195" s="5">
        <v>0.67083333333333339</v>
      </c>
      <c r="M3195" t="s">
        <v>22</v>
      </c>
      <c r="N3195" s="2">
        <v>500.22</v>
      </c>
      <c r="O3195" s="2">
        <v>25.010999999999999</v>
      </c>
      <c r="P3195" s="3">
        <v>4.5</v>
      </c>
      <c r="Q3195" s="4">
        <f>MONTH(Tabla1[[#This Row],[Fecha]])</f>
        <v>3</v>
      </c>
    </row>
    <row r="3196" spans="1:17" x14ac:dyDescent="0.25">
      <c r="A3196" t="s">
        <v>2979</v>
      </c>
      <c r="B3196" t="s">
        <v>17</v>
      </c>
      <c r="C3196" t="s">
        <v>18</v>
      </c>
      <c r="D3196" t="s">
        <v>26</v>
      </c>
      <c r="E3196" t="s">
        <v>30</v>
      </c>
      <c r="F3196" t="s">
        <v>45</v>
      </c>
      <c r="G3196" s="2">
        <v>45.38</v>
      </c>
      <c r="H3196" s="4">
        <v>3</v>
      </c>
      <c r="I3196" s="2">
        <v>6.8070000000000013</v>
      </c>
      <c r="J3196" s="2">
        <v>142.947</v>
      </c>
      <c r="K3196" s="12">
        <v>43513</v>
      </c>
      <c r="L3196" s="5">
        <v>0.56527777777777777</v>
      </c>
      <c r="M3196" t="s">
        <v>32</v>
      </c>
      <c r="N3196" s="2">
        <v>136.13999999999999</v>
      </c>
      <c r="O3196" s="2">
        <v>6.8070000000000004</v>
      </c>
      <c r="P3196" s="3">
        <v>7.2</v>
      </c>
      <c r="Q3196" s="4">
        <f>MONTH(Tabla1[[#This Row],[Fecha]])</f>
        <v>2</v>
      </c>
    </row>
    <row r="3197" spans="1:17" x14ac:dyDescent="0.25">
      <c r="A3197" t="s">
        <v>2144</v>
      </c>
      <c r="B3197" t="s">
        <v>17</v>
      </c>
      <c r="C3197" t="s">
        <v>18</v>
      </c>
      <c r="D3197" t="s">
        <v>19</v>
      </c>
      <c r="E3197" t="s">
        <v>30</v>
      </c>
      <c r="F3197" t="s">
        <v>35</v>
      </c>
      <c r="G3197" s="2">
        <v>15.81</v>
      </c>
      <c r="H3197" s="4">
        <v>10</v>
      </c>
      <c r="I3197" s="2">
        <v>7.9050000000000002</v>
      </c>
      <c r="J3197" s="2">
        <v>166.005</v>
      </c>
      <c r="K3197" s="12">
        <v>43530</v>
      </c>
      <c r="L3197" s="5">
        <v>0.51874999999999993</v>
      </c>
      <c r="M3197" t="s">
        <v>32</v>
      </c>
      <c r="N3197" s="2">
        <v>158.1</v>
      </c>
      <c r="O3197" s="2">
        <v>7.9050000000000002</v>
      </c>
      <c r="P3197" s="3">
        <v>8.6</v>
      </c>
      <c r="Q3197" s="4">
        <f>MONTH(Tabla1[[#This Row],[Fecha]])</f>
        <v>3</v>
      </c>
    </row>
    <row r="3198" spans="1:17" x14ac:dyDescent="0.25">
      <c r="A3198" t="s">
        <v>2980</v>
      </c>
      <c r="B3198" t="s">
        <v>41</v>
      </c>
      <c r="C3198" t="s">
        <v>42</v>
      </c>
      <c r="D3198" t="s">
        <v>19</v>
      </c>
      <c r="E3198" t="s">
        <v>20</v>
      </c>
      <c r="F3198" t="s">
        <v>43</v>
      </c>
      <c r="G3198" s="2">
        <v>29.15</v>
      </c>
      <c r="H3198" s="4">
        <v>3</v>
      </c>
      <c r="I3198" s="2">
        <v>4.3724999999999996</v>
      </c>
      <c r="J3198" s="2">
        <v>91.822500000000005</v>
      </c>
      <c r="K3198" s="12">
        <v>43551</v>
      </c>
      <c r="L3198" s="5">
        <v>0.8534722222222223</v>
      </c>
      <c r="M3198" t="s">
        <v>32</v>
      </c>
      <c r="N3198" s="2">
        <v>87.45</v>
      </c>
      <c r="O3198" s="2">
        <v>4.3724999999999996</v>
      </c>
      <c r="P3198" s="3">
        <v>7.3</v>
      </c>
      <c r="Q3198" s="4">
        <f>MONTH(Tabla1[[#This Row],[Fecha]])</f>
        <v>3</v>
      </c>
    </row>
    <row r="3199" spans="1:17" x14ac:dyDescent="0.25">
      <c r="A3199" t="s">
        <v>2981</v>
      </c>
      <c r="B3199" t="s">
        <v>24</v>
      </c>
      <c r="C3199" t="s">
        <v>25</v>
      </c>
      <c r="D3199" t="s">
        <v>19</v>
      </c>
      <c r="E3199" t="s">
        <v>20</v>
      </c>
      <c r="F3199" t="s">
        <v>31</v>
      </c>
      <c r="G3199" s="2">
        <v>83.17</v>
      </c>
      <c r="H3199" s="4">
        <v>6</v>
      </c>
      <c r="I3199" s="2">
        <v>24.951000000000001</v>
      </c>
      <c r="J3199" s="2">
        <v>523.971</v>
      </c>
      <c r="K3199" s="12">
        <v>43544</v>
      </c>
      <c r="L3199" s="5">
        <v>0.47430555555555554</v>
      </c>
      <c r="M3199" t="s">
        <v>28</v>
      </c>
      <c r="N3199" s="2">
        <v>499.02</v>
      </c>
      <c r="O3199" s="2">
        <v>24.951000000000001</v>
      </c>
      <c r="P3199" s="3">
        <v>7.3</v>
      </c>
      <c r="Q3199" s="4">
        <f>MONTH(Tabla1[[#This Row],[Fecha]])</f>
        <v>3</v>
      </c>
    </row>
    <row r="3200" spans="1:17" x14ac:dyDescent="0.25">
      <c r="A3200" t="s">
        <v>2982</v>
      </c>
      <c r="B3200" t="s">
        <v>41</v>
      </c>
      <c r="C3200" t="s">
        <v>42</v>
      </c>
      <c r="D3200" t="s">
        <v>19</v>
      </c>
      <c r="E3200" t="s">
        <v>30</v>
      </c>
      <c r="F3200" t="s">
        <v>27</v>
      </c>
      <c r="G3200" s="2">
        <v>52.89</v>
      </c>
      <c r="H3200" s="4">
        <v>6</v>
      </c>
      <c r="I3200" s="2">
        <v>15.867000000000003</v>
      </c>
      <c r="J3200" s="2">
        <v>333.20699999999999</v>
      </c>
      <c r="K3200" s="12">
        <v>43484</v>
      </c>
      <c r="L3200" s="5">
        <v>0.7319444444444444</v>
      </c>
      <c r="M3200" t="s">
        <v>32</v>
      </c>
      <c r="N3200" s="2">
        <v>317.33999999999997</v>
      </c>
      <c r="O3200" s="2">
        <v>15.867000000000001</v>
      </c>
      <c r="P3200" s="3">
        <v>9.8000000000000007</v>
      </c>
      <c r="Q3200" s="4">
        <f>MONTH(Tabla1[[#This Row],[Fecha]])</f>
        <v>1</v>
      </c>
    </row>
    <row r="3201" spans="1:17" x14ac:dyDescent="0.25">
      <c r="A3201" t="s">
        <v>2983</v>
      </c>
      <c r="B3201" t="s">
        <v>17</v>
      </c>
      <c r="C3201" t="s">
        <v>18</v>
      </c>
      <c r="D3201" t="s">
        <v>19</v>
      </c>
      <c r="E3201" t="s">
        <v>20</v>
      </c>
      <c r="F3201" t="s">
        <v>21</v>
      </c>
      <c r="G3201" s="2">
        <v>47.67</v>
      </c>
      <c r="H3201" s="4">
        <v>4</v>
      </c>
      <c r="I3201" s="2">
        <v>9.5340000000000007</v>
      </c>
      <c r="J3201" s="2">
        <v>200.214</v>
      </c>
      <c r="K3201" s="12">
        <v>43536</v>
      </c>
      <c r="L3201" s="5">
        <v>0.59791666666666665</v>
      </c>
      <c r="M3201" t="s">
        <v>28</v>
      </c>
      <c r="N3201" s="2">
        <v>190.68</v>
      </c>
      <c r="O3201" s="2">
        <v>9.5340000000000007</v>
      </c>
      <c r="P3201" s="3">
        <v>9.1</v>
      </c>
      <c r="Q3201" s="4">
        <f>MONTH(Tabla1[[#This Row],[Fecha]])</f>
        <v>3</v>
      </c>
    </row>
    <row r="3202" spans="1:17" x14ac:dyDescent="0.25">
      <c r="A3202" t="s">
        <v>1887</v>
      </c>
      <c r="B3202" t="s">
        <v>17</v>
      </c>
      <c r="C3202" t="s">
        <v>18</v>
      </c>
      <c r="D3202" t="s">
        <v>26</v>
      </c>
      <c r="E3202" t="s">
        <v>20</v>
      </c>
      <c r="F3202" t="s">
        <v>35</v>
      </c>
      <c r="G3202" s="2">
        <v>89.48</v>
      </c>
      <c r="H3202" s="4">
        <v>5</v>
      </c>
      <c r="I3202" s="2">
        <v>22.370000000000005</v>
      </c>
      <c r="J3202" s="2">
        <v>469.77</v>
      </c>
      <c r="K3202" s="12">
        <v>43554</v>
      </c>
      <c r="L3202" s="5">
        <v>0.4291666666666667</v>
      </c>
      <c r="M3202" t="s">
        <v>28</v>
      </c>
      <c r="N3202" s="2">
        <v>447.4</v>
      </c>
      <c r="O3202" s="2">
        <v>22.37</v>
      </c>
      <c r="P3202" s="3">
        <v>7.4</v>
      </c>
      <c r="Q3202" s="4">
        <f>MONTH(Tabla1[[#This Row],[Fecha]])</f>
        <v>3</v>
      </c>
    </row>
    <row r="3203" spans="1:17" x14ac:dyDescent="0.25">
      <c r="A3203" t="s">
        <v>2984</v>
      </c>
      <c r="B3203" t="s">
        <v>17</v>
      </c>
      <c r="C3203" t="s">
        <v>18</v>
      </c>
      <c r="D3203" t="s">
        <v>26</v>
      </c>
      <c r="E3203" t="s">
        <v>20</v>
      </c>
      <c r="F3203" t="s">
        <v>43</v>
      </c>
      <c r="G3203" s="2">
        <v>40.94</v>
      </c>
      <c r="H3203" s="4">
        <v>5</v>
      </c>
      <c r="I3203" s="2">
        <v>10.234999999999999</v>
      </c>
      <c r="J3203" s="2">
        <v>214.935</v>
      </c>
      <c r="K3203" s="12">
        <v>43471</v>
      </c>
      <c r="L3203" s="5">
        <v>0.58194444444444449</v>
      </c>
      <c r="M3203" t="s">
        <v>22</v>
      </c>
      <c r="N3203" s="2">
        <v>204.7</v>
      </c>
      <c r="O3203" s="2">
        <v>10.234999999999999</v>
      </c>
      <c r="P3203" s="3">
        <v>9.9</v>
      </c>
      <c r="Q3203" s="4">
        <f>MONTH(Tabla1[[#This Row],[Fecha]])</f>
        <v>1</v>
      </c>
    </row>
    <row r="3204" spans="1:17" x14ac:dyDescent="0.25">
      <c r="A3204" t="s">
        <v>2985</v>
      </c>
      <c r="B3204" t="s">
        <v>24</v>
      </c>
      <c r="C3204" t="s">
        <v>25</v>
      </c>
      <c r="D3204" t="s">
        <v>26</v>
      </c>
      <c r="E3204" t="s">
        <v>30</v>
      </c>
      <c r="F3204" t="s">
        <v>43</v>
      </c>
      <c r="G3204" s="2">
        <v>89.48</v>
      </c>
      <c r="H3204" s="4">
        <v>10</v>
      </c>
      <c r="I3204" s="2">
        <v>44.740000000000009</v>
      </c>
      <c r="J3204" s="2">
        <v>939.54</v>
      </c>
      <c r="K3204" s="12">
        <v>43471</v>
      </c>
      <c r="L3204" s="5">
        <v>0.53194444444444444</v>
      </c>
      <c r="M3204" t="s">
        <v>32</v>
      </c>
      <c r="N3204" s="2">
        <v>894.8</v>
      </c>
      <c r="O3204" s="2">
        <v>44.74</v>
      </c>
      <c r="P3204" s="3">
        <v>9.6</v>
      </c>
      <c r="Q3204" s="4">
        <f>MONTH(Tabla1[[#This Row],[Fecha]])</f>
        <v>1</v>
      </c>
    </row>
    <row r="3205" spans="1:17" x14ac:dyDescent="0.25">
      <c r="A3205" t="s">
        <v>2986</v>
      </c>
      <c r="B3205" t="s">
        <v>24</v>
      </c>
      <c r="C3205" t="s">
        <v>25</v>
      </c>
      <c r="D3205" t="s">
        <v>19</v>
      </c>
      <c r="E3205" t="s">
        <v>30</v>
      </c>
      <c r="F3205" t="s">
        <v>35</v>
      </c>
      <c r="G3205" s="2">
        <v>80.930000000000007</v>
      </c>
      <c r="H3205" s="4">
        <v>1</v>
      </c>
      <c r="I3205" s="2">
        <v>4.0465000000000009</v>
      </c>
      <c r="J3205" s="2">
        <v>84.976500000000001</v>
      </c>
      <c r="K3205" s="12">
        <v>43484</v>
      </c>
      <c r="L3205" s="5">
        <v>0.67222222222222217</v>
      </c>
      <c r="M3205" t="s">
        <v>32</v>
      </c>
      <c r="N3205" s="2">
        <v>80.930000000000007</v>
      </c>
      <c r="O3205" s="2">
        <v>4.0465</v>
      </c>
      <c r="P3205" s="3">
        <v>9</v>
      </c>
      <c r="Q3205" s="4">
        <f>MONTH(Tabla1[[#This Row],[Fecha]])</f>
        <v>1</v>
      </c>
    </row>
    <row r="3206" spans="1:17" x14ac:dyDescent="0.25">
      <c r="A3206" t="s">
        <v>2987</v>
      </c>
      <c r="B3206" t="s">
        <v>17</v>
      </c>
      <c r="C3206" t="s">
        <v>18</v>
      </c>
      <c r="D3206" t="s">
        <v>19</v>
      </c>
      <c r="E3206" t="s">
        <v>30</v>
      </c>
      <c r="F3206" t="s">
        <v>43</v>
      </c>
      <c r="G3206" s="2">
        <v>24.82</v>
      </c>
      <c r="H3206" s="4">
        <v>7</v>
      </c>
      <c r="I3206" s="2">
        <v>8.6870000000000012</v>
      </c>
      <c r="J3206" s="2">
        <v>182.42699999999999</v>
      </c>
      <c r="K3206" s="12">
        <v>43512</v>
      </c>
      <c r="L3206" s="5">
        <v>0.43958333333333338</v>
      </c>
      <c r="M3206" t="s">
        <v>32</v>
      </c>
      <c r="N3206" s="2">
        <v>173.74</v>
      </c>
      <c r="O3206" s="2">
        <v>8.6869999999999994</v>
      </c>
      <c r="P3206" s="3">
        <v>7.1</v>
      </c>
      <c r="Q3206" s="4">
        <f>MONTH(Tabla1[[#This Row],[Fecha]])</f>
        <v>2</v>
      </c>
    </row>
    <row r="3207" spans="1:17" x14ac:dyDescent="0.25">
      <c r="A3207" t="s">
        <v>2988</v>
      </c>
      <c r="B3207" t="s">
        <v>17</v>
      </c>
      <c r="C3207" t="s">
        <v>18</v>
      </c>
      <c r="D3207" t="s">
        <v>19</v>
      </c>
      <c r="E3207" t="s">
        <v>30</v>
      </c>
      <c r="F3207" t="s">
        <v>43</v>
      </c>
      <c r="G3207" s="2">
        <v>80.959999999999994</v>
      </c>
      <c r="H3207" s="4">
        <v>8</v>
      </c>
      <c r="I3207" s="2">
        <v>32.384</v>
      </c>
      <c r="J3207" s="2">
        <v>680.06399999999996</v>
      </c>
      <c r="K3207" s="12">
        <v>43513</v>
      </c>
      <c r="L3207" s="5">
        <v>0.46666666666666662</v>
      </c>
      <c r="M3207" t="s">
        <v>32</v>
      </c>
      <c r="N3207" s="2">
        <v>647.67999999999995</v>
      </c>
      <c r="O3207" s="2">
        <v>32.384</v>
      </c>
      <c r="P3207" s="3">
        <v>7.4</v>
      </c>
      <c r="Q3207" s="4">
        <f>MONTH(Tabla1[[#This Row],[Fecha]])</f>
        <v>2</v>
      </c>
    </row>
    <row r="3208" spans="1:17" x14ac:dyDescent="0.25">
      <c r="A3208" t="s">
        <v>2989</v>
      </c>
      <c r="B3208" t="s">
        <v>24</v>
      </c>
      <c r="C3208" t="s">
        <v>25</v>
      </c>
      <c r="D3208" t="s">
        <v>26</v>
      </c>
      <c r="E3208" t="s">
        <v>30</v>
      </c>
      <c r="F3208" t="s">
        <v>43</v>
      </c>
      <c r="G3208" s="2">
        <v>89.48</v>
      </c>
      <c r="H3208" s="4">
        <v>10</v>
      </c>
      <c r="I3208" s="2">
        <v>44.740000000000009</v>
      </c>
      <c r="J3208" s="2">
        <v>939.54</v>
      </c>
      <c r="K3208" s="12">
        <v>43471</v>
      </c>
      <c r="L3208" s="5">
        <v>0.53194444444444444</v>
      </c>
      <c r="M3208" t="s">
        <v>32</v>
      </c>
      <c r="N3208" s="2">
        <v>894.8</v>
      </c>
      <c r="O3208" s="2">
        <v>44.74</v>
      </c>
      <c r="P3208" s="3">
        <v>9.6</v>
      </c>
      <c r="Q3208" s="4">
        <f>MONTH(Tabla1[[#This Row],[Fecha]])</f>
        <v>1</v>
      </c>
    </row>
    <row r="3209" spans="1:17" x14ac:dyDescent="0.25">
      <c r="A3209" t="s">
        <v>2990</v>
      </c>
      <c r="B3209" t="s">
        <v>17</v>
      </c>
      <c r="C3209" t="s">
        <v>18</v>
      </c>
      <c r="D3209" t="s">
        <v>26</v>
      </c>
      <c r="E3209" t="s">
        <v>30</v>
      </c>
      <c r="F3209" t="s">
        <v>43</v>
      </c>
      <c r="G3209" s="2">
        <v>66.52</v>
      </c>
      <c r="H3209" s="4">
        <v>4</v>
      </c>
      <c r="I3209" s="2">
        <v>13.304</v>
      </c>
      <c r="J3209" s="2">
        <v>279.38400000000001</v>
      </c>
      <c r="K3209" s="12">
        <v>43526</v>
      </c>
      <c r="L3209" s="5">
        <v>0.7597222222222223</v>
      </c>
      <c r="M3209" t="s">
        <v>22</v>
      </c>
      <c r="N3209" s="2">
        <v>266.08</v>
      </c>
      <c r="O3209" s="2">
        <v>13.304</v>
      </c>
      <c r="P3209" s="3">
        <v>6.9</v>
      </c>
      <c r="Q3209" s="4">
        <f>MONTH(Tabla1[[#This Row],[Fecha]])</f>
        <v>3</v>
      </c>
    </row>
    <row r="3210" spans="1:17" x14ac:dyDescent="0.25">
      <c r="A3210" t="s">
        <v>2991</v>
      </c>
      <c r="B3210" t="s">
        <v>41</v>
      </c>
      <c r="C3210" t="s">
        <v>42</v>
      </c>
      <c r="D3210" t="s">
        <v>26</v>
      </c>
      <c r="E3210" t="s">
        <v>20</v>
      </c>
      <c r="F3210" t="s">
        <v>31</v>
      </c>
      <c r="G3210" s="2">
        <v>40.299999999999997</v>
      </c>
      <c r="H3210" s="4">
        <v>2</v>
      </c>
      <c r="I3210" s="2">
        <v>4.03</v>
      </c>
      <c r="J3210" s="2">
        <v>84.63</v>
      </c>
      <c r="K3210" s="12">
        <v>43535</v>
      </c>
      <c r="L3210" s="5">
        <v>0.64583333333333337</v>
      </c>
      <c r="M3210" t="s">
        <v>22</v>
      </c>
      <c r="N3210" s="2">
        <v>80.599999999999994</v>
      </c>
      <c r="O3210" s="2">
        <v>4.03</v>
      </c>
      <c r="P3210" s="3">
        <v>4.4000000000000004</v>
      </c>
      <c r="Q3210" s="4">
        <f>MONTH(Tabla1[[#This Row],[Fecha]])</f>
        <v>3</v>
      </c>
    </row>
    <row r="3211" spans="1:17" x14ac:dyDescent="0.25">
      <c r="A3211" t="s">
        <v>2992</v>
      </c>
      <c r="B3211" t="s">
        <v>24</v>
      </c>
      <c r="C3211" t="s">
        <v>25</v>
      </c>
      <c r="D3211" t="s">
        <v>19</v>
      </c>
      <c r="E3211" t="s">
        <v>20</v>
      </c>
      <c r="F3211" t="s">
        <v>27</v>
      </c>
      <c r="G3211" s="2">
        <v>60.95</v>
      </c>
      <c r="H3211" s="4">
        <v>1</v>
      </c>
      <c r="I3211" s="2">
        <v>3.0475000000000003</v>
      </c>
      <c r="J3211" s="2">
        <v>63.997500000000002</v>
      </c>
      <c r="K3211" s="12">
        <v>43514</v>
      </c>
      <c r="L3211" s="5">
        <v>0.4861111111111111</v>
      </c>
      <c r="M3211" t="s">
        <v>22</v>
      </c>
      <c r="N3211" s="2">
        <v>60.95</v>
      </c>
      <c r="O3211" s="2">
        <v>3.0474999999999999</v>
      </c>
      <c r="P3211" s="3">
        <v>5.9</v>
      </c>
      <c r="Q3211" s="4">
        <f>MONTH(Tabla1[[#This Row],[Fecha]])</f>
        <v>2</v>
      </c>
    </row>
    <row r="3212" spans="1:17" x14ac:dyDescent="0.25">
      <c r="A3212" t="s">
        <v>2993</v>
      </c>
      <c r="B3212" t="s">
        <v>17</v>
      </c>
      <c r="C3212" t="s">
        <v>18</v>
      </c>
      <c r="D3212" t="s">
        <v>19</v>
      </c>
      <c r="E3212" t="s">
        <v>30</v>
      </c>
      <c r="F3212" t="s">
        <v>35</v>
      </c>
      <c r="G3212" s="2">
        <v>15.81</v>
      </c>
      <c r="H3212" s="4">
        <v>10</v>
      </c>
      <c r="I3212" s="2">
        <v>7.9050000000000002</v>
      </c>
      <c r="J3212" s="2">
        <v>166.005</v>
      </c>
      <c r="K3212" s="12">
        <v>43530</v>
      </c>
      <c r="L3212" s="5">
        <v>0.51874999999999993</v>
      </c>
      <c r="M3212" t="s">
        <v>32</v>
      </c>
      <c r="N3212" s="2">
        <v>158.1</v>
      </c>
      <c r="O3212" s="2">
        <v>7.9050000000000002</v>
      </c>
      <c r="P3212" s="3">
        <v>8.6</v>
      </c>
      <c r="Q3212" s="4">
        <f>MONTH(Tabla1[[#This Row],[Fecha]])</f>
        <v>3</v>
      </c>
    </row>
    <row r="3213" spans="1:17" x14ac:dyDescent="0.25">
      <c r="A3213" t="s">
        <v>2994</v>
      </c>
      <c r="B3213" t="s">
        <v>41</v>
      </c>
      <c r="C3213" t="s">
        <v>42</v>
      </c>
      <c r="D3213" t="s">
        <v>19</v>
      </c>
      <c r="E3213" t="s">
        <v>20</v>
      </c>
      <c r="F3213" t="s">
        <v>43</v>
      </c>
      <c r="G3213" s="2">
        <v>54.36</v>
      </c>
      <c r="H3213" s="4">
        <v>10</v>
      </c>
      <c r="I3213" s="2">
        <v>27.180000000000003</v>
      </c>
      <c r="J3213" s="2">
        <v>570.78</v>
      </c>
      <c r="K3213" s="12">
        <v>43503</v>
      </c>
      <c r="L3213" s="5">
        <v>0.4777777777777778</v>
      </c>
      <c r="M3213" t="s">
        <v>32</v>
      </c>
      <c r="N3213" s="2">
        <v>543.6</v>
      </c>
      <c r="O3213" s="2">
        <v>27.18</v>
      </c>
      <c r="P3213" s="3">
        <v>6.1</v>
      </c>
      <c r="Q3213" s="4">
        <f>MONTH(Tabla1[[#This Row],[Fecha]])</f>
        <v>2</v>
      </c>
    </row>
    <row r="3214" spans="1:17" x14ac:dyDescent="0.25">
      <c r="A3214" t="s">
        <v>2441</v>
      </c>
      <c r="B3214" t="s">
        <v>24</v>
      </c>
      <c r="C3214" t="s">
        <v>25</v>
      </c>
      <c r="D3214" t="s">
        <v>19</v>
      </c>
      <c r="E3214" t="s">
        <v>20</v>
      </c>
      <c r="F3214" t="s">
        <v>43</v>
      </c>
      <c r="G3214" s="2">
        <v>72.52</v>
      </c>
      <c r="H3214" s="4">
        <v>8</v>
      </c>
      <c r="I3214" s="2">
        <v>29.007999999999999</v>
      </c>
      <c r="J3214" s="2">
        <v>609.16800000000001</v>
      </c>
      <c r="K3214" s="12">
        <v>43554</v>
      </c>
      <c r="L3214" s="5">
        <v>0.80972222222222223</v>
      </c>
      <c r="M3214" t="s">
        <v>32</v>
      </c>
      <c r="N3214" s="2">
        <v>580.16</v>
      </c>
      <c r="O3214" s="2">
        <v>29.007999999999999</v>
      </c>
      <c r="P3214" s="3">
        <v>4</v>
      </c>
      <c r="Q3214" s="4">
        <f>MONTH(Tabla1[[#This Row],[Fecha]])</f>
        <v>3</v>
      </c>
    </row>
    <row r="3215" spans="1:17" x14ac:dyDescent="0.25">
      <c r="A3215" t="s">
        <v>2995</v>
      </c>
      <c r="B3215" t="s">
        <v>17</v>
      </c>
      <c r="C3215" t="s">
        <v>18</v>
      </c>
      <c r="D3215" t="s">
        <v>19</v>
      </c>
      <c r="E3215" t="s">
        <v>20</v>
      </c>
      <c r="F3215" t="s">
        <v>31</v>
      </c>
      <c r="G3215" s="2">
        <v>89.21</v>
      </c>
      <c r="H3215" s="4">
        <v>9</v>
      </c>
      <c r="I3215" s="2">
        <v>40.144500000000001</v>
      </c>
      <c r="J3215" s="2">
        <v>843.03449999999998</v>
      </c>
      <c r="K3215" s="12">
        <v>43480</v>
      </c>
      <c r="L3215" s="5">
        <v>0.65416666666666667</v>
      </c>
      <c r="M3215" t="s">
        <v>32</v>
      </c>
      <c r="N3215" s="2">
        <v>802.89</v>
      </c>
      <c r="O3215" s="2">
        <v>40.144500000000001</v>
      </c>
      <c r="P3215" s="3">
        <v>6.5</v>
      </c>
      <c r="Q3215" s="4">
        <f>MONTH(Tabla1[[#This Row],[Fecha]])</f>
        <v>1</v>
      </c>
    </row>
    <row r="3216" spans="1:17" x14ac:dyDescent="0.25">
      <c r="A3216" t="s">
        <v>2140</v>
      </c>
      <c r="B3216" t="s">
        <v>24</v>
      </c>
      <c r="C3216" t="s">
        <v>25</v>
      </c>
      <c r="D3216" t="s">
        <v>26</v>
      </c>
      <c r="E3216" t="s">
        <v>30</v>
      </c>
      <c r="F3216" t="s">
        <v>45</v>
      </c>
      <c r="G3216" s="2">
        <v>16.28</v>
      </c>
      <c r="H3216" s="4">
        <v>1</v>
      </c>
      <c r="I3216" s="2">
        <v>0.81400000000000006</v>
      </c>
      <c r="J3216" s="2">
        <v>17.094000000000001</v>
      </c>
      <c r="K3216" s="12">
        <v>43533</v>
      </c>
      <c r="L3216" s="5">
        <v>0.65</v>
      </c>
      <c r="M3216" t="s">
        <v>28</v>
      </c>
      <c r="N3216" s="2">
        <v>16.28</v>
      </c>
      <c r="O3216" s="2">
        <v>0.81399999999999995</v>
      </c>
      <c r="P3216" s="3">
        <v>5</v>
      </c>
      <c r="Q3216" s="4">
        <f>MONTH(Tabla1[[#This Row],[Fecha]])</f>
        <v>3</v>
      </c>
    </row>
    <row r="3217" spans="1:17" x14ac:dyDescent="0.25">
      <c r="A3217" t="s">
        <v>2942</v>
      </c>
      <c r="B3217" t="s">
        <v>24</v>
      </c>
      <c r="C3217" t="s">
        <v>25</v>
      </c>
      <c r="D3217" t="s">
        <v>19</v>
      </c>
      <c r="E3217" t="s">
        <v>30</v>
      </c>
      <c r="F3217" t="s">
        <v>31</v>
      </c>
      <c r="G3217" s="2">
        <v>74.86</v>
      </c>
      <c r="H3217" s="4">
        <v>1</v>
      </c>
      <c r="I3217" s="2">
        <v>3.7430000000000003</v>
      </c>
      <c r="J3217" s="2">
        <v>78.602999999999994</v>
      </c>
      <c r="K3217" s="12">
        <v>43548</v>
      </c>
      <c r="L3217" s="5">
        <v>0.61736111111111114</v>
      </c>
      <c r="M3217" t="s">
        <v>28</v>
      </c>
      <c r="N3217" s="2">
        <v>74.86</v>
      </c>
      <c r="O3217" s="2">
        <v>3.7429999999999999</v>
      </c>
      <c r="P3217" s="3">
        <v>6.9</v>
      </c>
      <c r="Q3217" s="4">
        <f>MONTH(Tabla1[[#This Row],[Fecha]])</f>
        <v>3</v>
      </c>
    </row>
    <row r="3218" spans="1:17" x14ac:dyDescent="0.25">
      <c r="A3218" t="s">
        <v>2996</v>
      </c>
      <c r="B3218" t="s">
        <v>24</v>
      </c>
      <c r="C3218" t="s">
        <v>25</v>
      </c>
      <c r="D3218" t="s">
        <v>19</v>
      </c>
      <c r="E3218" t="s">
        <v>20</v>
      </c>
      <c r="F3218" t="s">
        <v>43</v>
      </c>
      <c r="G3218" s="2">
        <v>80.36</v>
      </c>
      <c r="H3218" s="4">
        <v>4</v>
      </c>
      <c r="I3218" s="2">
        <v>16.071999999999999</v>
      </c>
      <c r="J3218" s="2">
        <v>337.512</v>
      </c>
      <c r="K3218" s="12">
        <v>43519</v>
      </c>
      <c r="L3218" s="5">
        <v>0.78125</v>
      </c>
      <c r="M3218" t="s">
        <v>32</v>
      </c>
      <c r="N3218" s="2">
        <v>321.44</v>
      </c>
      <c r="O3218" s="2">
        <v>16.071999999999999</v>
      </c>
      <c r="P3218" s="3">
        <v>8.3000000000000007</v>
      </c>
      <c r="Q3218" s="4">
        <f>MONTH(Tabla1[[#This Row],[Fecha]])</f>
        <v>2</v>
      </c>
    </row>
    <row r="3219" spans="1:17" x14ac:dyDescent="0.25">
      <c r="A3219" t="s">
        <v>2997</v>
      </c>
      <c r="B3219" t="s">
        <v>24</v>
      </c>
      <c r="C3219" t="s">
        <v>25</v>
      </c>
      <c r="D3219" t="s">
        <v>19</v>
      </c>
      <c r="E3219" t="s">
        <v>20</v>
      </c>
      <c r="F3219" t="s">
        <v>35</v>
      </c>
      <c r="G3219" s="2">
        <v>67.989999999999995</v>
      </c>
      <c r="H3219" s="4">
        <v>7</v>
      </c>
      <c r="I3219" s="2">
        <v>23.796499999999998</v>
      </c>
      <c r="J3219" s="2">
        <v>499.72649999999999</v>
      </c>
      <c r="K3219" s="12">
        <v>43513</v>
      </c>
      <c r="L3219" s="5">
        <v>0.70138888888888884</v>
      </c>
      <c r="M3219" t="s">
        <v>22</v>
      </c>
      <c r="N3219" s="2">
        <v>475.93</v>
      </c>
      <c r="O3219" s="2">
        <v>23.796500000000002</v>
      </c>
      <c r="P3219" s="3">
        <v>5.7</v>
      </c>
      <c r="Q3219" s="4">
        <f>MONTH(Tabla1[[#This Row],[Fecha]])</f>
        <v>2</v>
      </c>
    </row>
    <row r="3220" spans="1:17" x14ac:dyDescent="0.25">
      <c r="A3220" t="s">
        <v>2998</v>
      </c>
      <c r="B3220" t="s">
        <v>41</v>
      </c>
      <c r="C3220" t="s">
        <v>42</v>
      </c>
      <c r="D3220" t="s">
        <v>26</v>
      </c>
      <c r="E3220" t="s">
        <v>20</v>
      </c>
      <c r="F3220" t="s">
        <v>21</v>
      </c>
      <c r="G3220" s="2">
        <v>58.24</v>
      </c>
      <c r="H3220" s="4">
        <v>9</v>
      </c>
      <c r="I3220" s="2">
        <v>26.207999999999998</v>
      </c>
      <c r="J3220" s="2">
        <v>550.36800000000005</v>
      </c>
      <c r="K3220" s="12">
        <v>43501</v>
      </c>
      <c r="L3220" s="5">
        <v>0.52361111111111114</v>
      </c>
      <c r="M3220" t="s">
        <v>28</v>
      </c>
      <c r="N3220" s="2">
        <v>524.16</v>
      </c>
      <c r="O3220" s="2">
        <v>26.207999999999998</v>
      </c>
      <c r="P3220" s="3">
        <v>9.6999999999999993</v>
      </c>
      <c r="Q3220" s="4">
        <f>MONTH(Tabla1[[#This Row],[Fecha]])</f>
        <v>2</v>
      </c>
    </row>
    <row r="3221" spans="1:17" x14ac:dyDescent="0.25">
      <c r="A3221" t="s">
        <v>2632</v>
      </c>
      <c r="B3221" t="s">
        <v>17</v>
      </c>
      <c r="C3221" t="s">
        <v>18</v>
      </c>
      <c r="D3221" t="s">
        <v>19</v>
      </c>
      <c r="E3221" t="s">
        <v>30</v>
      </c>
      <c r="F3221" t="s">
        <v>35</v>
      </c>
      <c r="G3221" s="2">
        <v>88.63</v>
      </c>
      <c r="H3221" s="4">
        <v>3</v>
      </c>
      <c r="I3221" s="2">
        <v>13.294499999999999</v>
      </c>
      <c r="J3221" s="2">
        <v>279.18450000000001</v>
      </c>
      <c r="K3221" s="12">
        <v>43526</v>
      </c>
      <c r="L3221" s="5">
        <v>0.73333333333333339</v>
      </c>
      <c r="M3221" t="s">
        <v>22</v>
      </c>
      <c r="N3221" s="2">
        <v>265.89</v>
      </c>
      <c r="O3221" s="2">
        <v>13.294499999999999</v>
      </c>
      <c r="P3221" s="3">
        <v>6</v>
      </c>
      <c r="Q3221" s="4">
        <f>MONTH(Tabla1[[#This Row],[Fecha]])</f>
        <v>3</v>
      </c>
    </row>
    <row r="3222" spans="1:17" x14ac:dyDescent="0.25">
      <c r="A3222" t="s">
        <v>2999</v>
      </c>
      <c r="B3222" t="s">
        <v>17</v>
      </c>
      <c r="C3222" t="s">
        <v>18</v>
      </c>
      <c r="D3222" t="s">
        <v>26</v>
      </c>
      <c r="E3222" t="s">
        <v>20</v>
      </c>
      <c r="F3222" t="s">
        <v>27</v>
      </c>
      <c r="G3222" s="2">
        <v>45.48</v>
      </c>
      <c r="H3222" s="4">
        <v>10</v>
      </c>
      <c r="I3222" s="2">
        <v>22.74</v>
      </c>
      <c r="J3222" s="2">
        <v>477.54</v>
      </c>
      <c r="K3222" s="12">
        <v>43525</v>
      </c>
      <c r="L3222" s="5">
        <v>0.43194444444444446</v>
      </c>
      <c r="M3222" t="s">
        <v>32</v>
      </c>
      <c r="N3222" s="2">
        <v>454.8</v>
      </c>
      <c r="O3222" s="2">
        <v>22.74</v>
      </c>
      <c r="P3222" s="3">
        <v>4.8</v>
      </c>
      <c r="Q3222" s="4">
        <f>MONTH(Tabla1[[#This Row],[Fecha]])</f>
        <v>3</v>
      </c>
    </row>
    <row r="3223" spans="1:17" x14ac:dyDescent="0.25">
      <c r="A3223" t="s">
        <v>1717</v>
      </c>
      <c r="B3223" t="s">
        <v>24</v>
      </c>
      <c r="C3223" t="s">
        <v>25</v>
      </c>
      <c r="D3223" t="s">
        <v>26</v>
      </c>
      <c r="E3223" t="s">
        <v>20</v>
      </c>
      <c r="F3223" t="s">
        <v>35</v>
      </c>
      <c r="G3223" s="2">
        <v>98.8</v>
      </c>
      <c r="H3223" s="4">
        <v>2</v>
      </c>
      <c r="I3223" s="2">
        <v>9.8800000000000008</v>
      </c>
      <c r="J3223" s="2">
        <v>207.48</v>
      </c>
      <c r="K3223" s="12">
        <v>43517</v>
      </c>
      <c r="L3223" s="5">
        <v>0.48541666666666666</v>
      </c>
      <c r="M3223" t="s">
        <v>28</v>
      </c>
      <c r="N3223" s="2">
        <v>197.6</v>
      </c>
      <c r="O3223" s="2">
        <v>9.8800000000000008</v>
      </c>
      <c r="P3223" s="3">
        <v>7.7</v>
      </c>
      <c r="Q3223" s="4">
        <f>MONTH(Tabla1[[#This Row],[Fecha]])</f>
        <v>2</v>
      </c>
    </row>
    <row r="3224" spans="1:17" x14ac:dyDescent="0.25">
      <c r="A3224" t="s">
        <v>3000</v>
      </c>
      <c r="B3224" t="s">
        <v>24</v>
      </c>
      <c r="C3224" t="s">
        <v>25</v>
      </c>
      <c r="D3224" t="s">
        <v>19</v>
      </c>
      <c r="E3224" t="s">
        <v>20</v>
      </c>
      <c r="F3224" t="s">
        <v>43</v>
      </c>
      <c r="G3224" s="2">
        <v>87.1</v>
      </c>
      <c r="H3224" s="4">
        <v>10</v>
      </c>
      <c r="I3224" s="2">
        <v>43.550000000000004</v>
      </c>
      <c r="J3224" s="2">
        <v>914.55</v>
      </c>
      <c r="K3224" s="12">
        <v>43508</v>
      </c>
      <c r="L3224" s="5">
        <v>0.61458333333333337</v>
      </c>
      <c r="M3224" t="s">
        <v>32</v>
      </c>
      <c r="N3224" s="2">
        <v>871</v>
      </c>
      <c r="O3224" s="2">
        <v>43.55</v>
      </c>
      <c r="P3224" s="3">
        <v>9.9</v>
      </c>
      <c r="Q3224" s="4">
        <f>MONTH(Tabla1[[#This Row],[Fecha]])</f>
        <v>2</v>
      </c>
    </row>
    <row r="3225" spans="1:17" x14ac:dyDescent="0.25">
      <c r="A3225" t="s">
        <v>3001</v>
      </c>
      <c r="B3225" t="s">
        <v>24</v>
      </c>
      <c r="C3225" t="s">
        <v>25</v>
      </c>
      <c r="D3225" t="s">
        <v>19</v>
      </c>
      <c r="E3225" t="s">
        <v>30</v>
      </c>
      <c r="F3225" t="s">
        <v>45</v>
      </c>
      <c r="G3225" s="2">
        <v>91.98</v>
      </c>
      <c r="H3225" s="4">
        <v>1</v>
      </c>
      <c r="I3225" s="2">
        <v>4.5990000000000002</v>
      </c>
      <c r="J3225" s="2">
        <v>96.578999999999994</v>
      </c>
      <c r="K3225" s="12">
        <v>43542</v>
      </c>
      <c r="L3225" s="5">
        <v>0.64513888888888882</v>
      </c>
      <c r="M3225" t="s">
        <v>28</v>
      </c>
      <c r="N3225" s="2">
        <v>91.98</v>
      </c>
      <c r="O3225" s="2">
        <v>4.5990000000000002</v>
      </c>
      <c r="P3225" s="3">
        <v>9.8000000000000007</v>
      </c>
      <c r="Q3225" s="4">
        <f>MONTH(Tabla1[[#This Row],[Fecha]])</f>
        <v>3</v>
      </c>
    </row>
    <row r="3226" spans="1:17" x14ac:dyDescent="0.25">
      <c r="A3226" t="s">
        <v>3002</v>
      </c>
      <c r="B3226" t="s">
        <v>17</v>
      </c>
      <c r="C3226" t="s">
        <v>18</v>
      </c>
      <c r="D3226" t="s">
        <v>19</v>
      </c>
      <c r="E3226" t="s">
        <v>20</v>
      </c>
      <c r="F3226" t="s">
        <v>21</v>
      </c>
      <c r="G3226" s="2">
        <v>27.73</v>
      </c>
      <c r="H3226" s="4">
        <v>5</v>
      </c>
      <c r="I3226" s="2">
        <v>6.932500000000001</v>
      </c>
      <c r="J3226" s="2">
        <v>145.58250000000001</v>
      </c>
      <c r="K3226" s="12">
        <v>43550</v>
      </c>
      <c r="L3226" s="5">
        <v>0.84791666666666676</v>
      </c>
      <c r="M3226" t="s">
        <v>32</v>
      </c>
      <c r="N3226" s="2">
        <v>138.65</v>
      </c>
      <c r="O3226" s="2">
        <v>6.9325000000000001</v>
      </c>
      <c r="P3226" s="3">
        <v>4.2</v>
      </c>
      <c r="Q3226" s="4">
        <f>MONTH(Tabla1[[#This Row],[Fecha]])</f>
        <v>3</v>
      </c>
    </row>
    <row r="3227" spans="1:17" x14ac:dyDescent="0.25">
      <c r="A3227" t="s">
        <v>1487</v>
      </c>
      <c r="B3227" t="s">
        <v>17</v>
      </c>
      <c r="C3227" t="s">
        <v>18</v>
      </c>
      <c r="D3227" t="s">
        <v>19</v>
      </c>
      <c r="E3227" t="s">
        <v>30</v>
      </c>
      <c r="F3227" t="s">
        <v>35</v>
      </c>
      <c r="G3227" s="2">
        <v>89.06</v>
      </c>
      <c r="H3227" s="4">
        <v>6</v>
      </c>
      <c r="I3227" s="2">
        <v>26.718000000000004</v>
      </c>
      <c r="J3227" s="2">
        <v>561.07799999999997</v>
      </c>
      <c r="K3227" s="12">
        <v>43483</v>
      </c>
      <c r="L3227" s="5">
        <v>0.72638888888888886</v>
      </c>
      <c r="M3227" t="s">
        <v>28</v>
      </c>
      <c r="N3227" s="2">
        <v>534.36</v>
      </c>
      <c r="O3227" s="2">
        <v>26.718</v>
      </c>
      <c r="P3227" s="3">
        <v>9.9</v>
      </c>
      <c r="Q3227" s="4">
        <f>MONTH(Tabla1[[#This Row],[Fecha]])</f>
        <v>1</v>
      </c>
    </row>
    <row r="3228" spans="1:17" x14ac:dyDescent="0.25">
      <c r="A3228" t="s">
        <v>1660</v>
      </c>
      <c r="B3228" t="s">
        <v>24</v>
      </c>
      <c r="C3228" t="s">
        <v>25</v>
      </c>
      <c r="D3228" t="s">
        <v>19</v>
      </c>
      <c r="E3228" t="s">
        <v>30</v>
      </c>
      <c r="F3228" t="s">
        <v>45</v>
      </c>
      <c r="G3228" s="2">
        <v>93.2</v>
      </c>
      <c r="H3228" s="4">
        <v>2</v>
      </c>
      <c r="I3228" s="2">
        <v>9.32</v>
      </c>
      <c r="J3228" s="2">
        <v>195.72</v>
      </c>
      <c r="K3228" s="12">
        <v>43524</v>
      </c>
      <c r="L3228" s="5">
        <v>0.77569444444444446</v>
      </c>
      <c r="M3228" t="s">
        <v>32</v>
      </c>
      <c r="N3228" s="2">
        <v>186.4</v>
      </c>
      <c r="O3228" s="2">
        <v>9.32</v>
      </c>
      <c r="P3228" s="3">
        <v>6</v>
      </c>
      <c r="Q3228" s="4">
        <f>MONTH(Tabla1[[#This Row],[Fecha]])</f>
        <v>2</v>
      </c>
    </row>
    <row r="3229" spans="1:17" x14ac:dyDescent="0.25">
      <c r="A3229" t="s">
        <v>2656</v>
      </c>
      <c r="B3229" t="s">
        <v>41</v>
      </c>
      <c r="C3229" t="s">
        <v>42</v>
      </c>
      <c r="D3229" t="s">
        <v>19</v>
      </c>
      <c r="E3229" t="s">
        <v>30</v>
      </c>
      <c r="F3229" t="s">
        <v>45</v>
      </c>
      <c r="G3229" s="2">
        <v>93.22</v>
      </c>
      <c r="H3229" s="4">
        <v>3</v>
      </c>
      <c r="I3229" s="2">
        <v>13.982999999999999</v>
      </c>
      <c r="J3229" s="2">
        <v>293.64299999999997</v>
      </c>
      <c r="K3229" s="12">
        <v>43489</v>
      </c>
      <c r="L3229" s="5">
        <v>0.48958333333333331</v>
      </c>
      <c r="M3229" t="s">
        <v>28</v>
      </c>
      <c r="N3229" s="2">
        <v>279.66000000000003</v>
      </c>
      <c r="O3229" s="2">
        <v>13.983000000000001</v>
      </c>
      <c r="P3229" s="3">
        <v>7.2</v>
      </c>
      <c r="Q3229" s="4">
        <f>MONTH(Tabla1[[#This Row],[Fecha]])</f>
        <v>1</v>
      </c>
    </row>
    <row r="3230" spans="1:17" x14ac:dyDescent="0.25">
      <c r="A3230" t="s">
        <v>3003</v>
      </c>
      <c r="B3230" t="s">
        <v>41</v>
      </c>
      <c r="C3230" t="s">
        <v>42</v>
      </c>
      <c r="D3230" t="s">
        <v>19</v>
      </c>
      <c r="E3230" t="s">
        <v>20</v>
      </c>
      <c r="F3230" t="s">
        <v>21</v>
      </c>
      <c r="G3230" s="2">
        <v>25.32</v>
      </c>
      <c r="H3230" s="4">
        <v>8</v>
      </c>
      <c r="I3230" s="2">
        <v>10.128</v>
      </c>
      <c r="J3230" s="2">
        <v>212.68799999999999</v>
      </c>
      <c r="K3230" s="12">
        <v>43529</v>
      </c>
      <c r="L3230" s="5">
        <v>0.85</v>
      </c>
      <c r="M3230" t="s">
        <v>22</v>
      </c>
      <c r="N3230" s="2">
        <v>202.56</v>
      </c>
      <c r="O3230" s="2">
        <v>10.128</v>
      </c>
      <c r="P3230" s="3">
        <v>8.6999999999999993</v>
      </c>
      <c r="Q3230" s="4">
        <f>MONTH(Tabla1[[#This Row],[Fecha]])</f>
        <v>3</v>
      </c>
    </row>
    <row r="3231" spans="1:17" x14ac:dyDescent="0.25">
      <c r="A3231" t="s">
        <v>3004</v>
      </c>
      <c r="B3231" t="s">
        <v>17</v>
      </c>
      <c r="C3231" t="s">
        <v>18</v>
      </c>
      <c r="D3231" t="s">
        <v>19</v>
      </c>
      <c r="E3231" t="s">
        <v>20</v>
      </c>
      <c r="F3231" t="s">
        <v>43</v>
      </c>
      <c r="G3231" s="2">
        <v>47.63</v>
      </c>
      <c r="H3231" s="4">
        <v>9</v>
      </c>
      <c r="I3231" s="2">
        <v>21.433500000000002</v>
      </c>
      <c r="J3231" s="2">
        <v>450.1035</v>
      </c>
      <c r="K3231" s="12">
        <v>43488</v>
      </c>
      <c r="L3231" s="5">
        <v>0.52430555555555558</v>
      </c>
      <c r="M3231" t="s">
        <v>28</v>
      </c>
      <c r="N3231" s="2">
        <v>428.67</v>
      </c>
      <c r="O3231" s="2">
        <v>21.433499999999999</v>
      </c>
      <c r="P3231" s="3">
        <v>5</v>
      </c>
      <c r="Q3231" s="4">
        <f>MONTH(Tabla1[[#This Row],[Fecha]])</f>
        <v>1</v>
      </c>
    </row>
    <row r="3232" spans="1:17" x14ac:dyDescent="0.25">
      <c r="A3232" t="s">
        <v>3005</v>
      </c>
      <c r="B3232" t="s">
        <v>24</v>
      </c>
      <c r="C3232" t="s">
        <v>25</v>
      </c>
      <c r="D3232" t="s">
        <v>19</v>
      </c>
      <c r="E3232" t="s">
        <v>20</v>
      </c>
      <c r="F3232" t="s">
        <v>31</v>
      </c>
      <c r="G3232" s="2">
        <v>83.17</v>
      </c>
      <c r="H3232" s="4">
        <v>6</v>
      </c>
      <c r="I3232" s="2">
        <v>24.951000000000001</v>
      </c>
      <c r="J3232" s="2">
        <v>523.971</v>
      </c>
      <c r="K3232" s="12">
        <v>43544</v>
      </c>
      <c r="L3232" s="5">
        <v>0.47430555555555554</v>
      </c>
      <c r="M3232" t="s">
        <v>28</v>
      </c>
      <c r="N3232" s="2">
        <v>499.02</v>
      </c>
      <c r="O3232" s="2">
        <v>24.951000000000001</v>
      </c>
      <c r="P3232" s="3">
        <v>7.3</v>
      </c>
      <c r="Q3232" s="4">
        <f>MONTH(Tabla1[[#This Row],[Fecha]])</f>
        <v>3</v>
      </c>
    </row>
    <row r="3233" spans="1:17" x14ac:dyDescent="0.25">
      <c r="A3233" t="s">
        <v>2993</v>
      </c>
      <c r="B3233" t="s">
        <v>41</v>
      </c>
      <c r="C3233" t="s">
        <v>42</v>
      </c>
      <c r="D3233" t="s">
        <v>26</v>
      </c>
      <c r="E3233" t="s">
        <v>20</v>
      </c>
      <c r="F3233" t="s">
        <v>43</v>
      </c>
      <c r="G3233" s="2">
        <v>71.2</v>
      </c>
      <c r="H3233" s="4">
        <v>1</v>
      </c>
      <c r="I3233" s="2">
        <v>3.5600000000000005</v>
      </c>
      <c r="J3233" s="2">
        <v>74.760000000000005</v>
      </c>
      <c r="K3233" s="12">
        <v>43470</v>
      </c>
      <c r="L3233" s="5">
        <v>0.86111111111111116</v>
      </c>
      <c r="M3233" t="s">
        <v>32</v>
      </c>
      <c r="N3233" s="2">
        <v>71.2</v>
      </c>
      <c r="O3233" s="2">
        <v>3.56</v>
      </c>
      <c r="P3233" s="3">
        <v>9.1999999999999993</v>
      </c>
      <c r="Q3233" s="4">
        <f>MONTH(Tabla1[[#This Row],[Fecha]])</f>
        <v>1</v>
      </c>
    </row>
    <row r="3234" spans="1:17" x14ac:dyDescent="0.25">
      <c r="A3234" t="s">
        <v>3006</v>
      </c>
      <c r="B3234" t="s">
        <v>24</v>
      </c>
      <c r="C3234" t="s">
        <v>25</v>
      </c>
      <c r="D3234" t="s">
        <v>26</v>
      </c>
      <c r="E3234" t="s">
        <v>20</v>
      </c>
      <c r="F3234" t="s">
        <v>35</v>
      </c>
      <c r="G3234" s="2">
        <v>83.06</v>
      </c>
      <c r="H3234" s="4">
        <v>7</v>
      </c>
      <c r="I3234" s="2">
        <v>29.071000000000005</v>
      </c>
      <c r="J3234" s="2">
        <v>610.49099999999999</v>
      </c>
      <c r="K3234" s="12">
        <v>43529</v>
      </c>
      <c r="L3234" s="5">
        <v>0.60486111111111118</v>
      </c>
      <c r="M3234" t="s">
        <v>22</v>
      </c>
      <c r="N3234" s="2">
        <v>581.41999999999996</v>
      </c>
      <c r="O3234" s="2">
        <v>29.071000000000002</v>
      </c>
      <c r="P3234" s="3">
        <v>4</v>
      </c>
      <c r="Q3234" s="4">
        <f>MONTH(Tabla1[[#This Row],[Fecha]])</f>
        <v>3</v>
      </c>
    </row>
    <row r="3235" spans="1:17" x14ac:dyDescent="0.25">
      <c r="A3235" t="s">
        <v>1693</v>
      </c>
      <c r="B3235" t="s">
        <v>17</v>
      </c>
      <c r="C3235" t="s">
        <v>18</v>
      </c>
      <c r="D3235" t="s">
        <v>26</v>
      </c>
      <c r="E3235" t="s">
        <v>30</v>
      </c>
      <c r="F3235" t="s">
        <v>31</v>
      </c>
      <c r="G3235" s="2">
        <v>80.08</v>
      </c>
      <c r="H3235" s="4">
        <v>3</v>
      </c>
      <c r="I3235" s="2">
        <v>12.012</v>
      </c>
      <c r="J3235" s="2">
        <v>252.25200000000001</v>
      </c>
      <c r="K3235" s="12">
        <v>43507</v>
      </c>
      <c r="L3235" s="5">
        <v>0.64513888888888882</v>
      </c>
      <c r="M3235" t="s">
        <v>28</v>
      </c>
      <c r="N3235" s="2">
        <v>240.24</v>
      </c>
      <c r="O3235" s="2">
        <v>12.012</v>
      </c>
      <c r="P3235" s="3">
        <v>5.4</v>
      </c>
      <c r="Q3235" s="4">
        <f>MONTH(Tabla1[[#This Row],[Fecha]])</f>
        <v>2</v>
      </c>
    </row>
    <row r="3236" spans="1:17" x14ac:dyDescent="0.25">
      <c r="A3236" t="s">
        <v>3007</v>
      </c>
      <c r="B3236" t="s">
        <v>17</v>
      </c>
      <c r="C3236" t="s">
        <v>18</v>
      </c>
      <c r="D3236" t="s">
        <v>19</v>
      </c>
      <c r="E3236" t="s">
        <v>30</v>
      </c>
      <c r="F3236" t="s">
        <v>31</v>
      </c>
      <c r="G3236" s="2">
        <v>37.69</v>
      </c>
      <c r="H3236" s="4">
        <v>2</v>
      </c>
      <c r="I3236" s="2">
        <v>3.7690000000000001</v>
      </c>
      <c r="J3236" s="2">
        <v>79.149000000000001</v>
      </c>
      <c r="K3236" s="12">
        <v>43516</v>
      </c>
      <c r="L3236" s="5">
        <v>0.64513888888888882</v>
      </c>
      <c r="M3236" t="s">
        <v>22</v>
      </c>
      <c r="N3236" s="2">
        <v>75.38</v>
      </c>
      <c r="O3236" s="2">
        <v>3.7690000000000001</v>
      </c>
      <c r="P3236" s="3">
        <v>9.5</v>
      </c>
      <c r="Q3236" s="4">
        <f>MONTH(Tabla1[[#This Row],[Fecha]])</f>
        <v>2</v>
      </c>
    </row>
    <row r="3237" spans="1:17" x14ac:dyDescent="0.25">
      <c r="A3237" t="s">
        <v>3008</v>
      </c>
      <c r="B3237" t="s">
        <v>24</v>
      </c>
      <c r="C3237" t="s">
        <v>25</v>
      </c>
      <c r="D3237" t="s">
        <v>26</v>
      </c>
      <c r="E3237" t="s">
        <v>20</v>
      </c>
      <c r="F3237" t="s">
        <v>43</v>
      </c>
      <c r="G3237" s="2">
        <v>52.6</v>
      </c>
      <c r="H3237" s="4">
        <v>9</v>
      </c>
      <c r="I3237" s="2">
        <v>23.67</v>
      </c>
      <c r="J3237" s="2">
        <v>497.07</v>
      </c>
      <c r="K3237" s="12">
        <v>43481</v>
      </c>
      <c r="L3237" s="5">
        <v>0.61249999999999993</v>
      </c>
      <c r="M3237" t="s">
        <v>28</v>
      </c>
      <c r="N3237" s="2">
        <v>473.4</v>
      </c>
      <c r="O3237" s="2">
        <v>23.67</v>
      </c>
      <c r="P3237" s="3">
        <v>7.6</v>
      </c>
      <c r="Q3237" s="4">
        <f>MONTH(Tabla1[[#This Row],[Fecha]])</f>
        <v>1</v>
      </c>
    </row>
    <row r="3238" spans="1:17" x14ac:dyDescent="0.25">
      <c r="A3238" t="s">
        <v>3009</v>
      </c>
      <c r="B3238" t="s">
        <v>24</v>
      </c>
      <c r="C3238" t="s">
        <v>25</v>
      </c>
      <c r="D3238" t="s">
        <v>26</v>
      </c>
      <c r="E3238" t="s">
        <v>20</v>
      </c>
      <c r="F3238" t="s">
        <v>45</v>
      </c>
      <c r="G3238" s="2">
        <v>27.02</v>
      </c>
      <c r="H3238" s="4">
        <v>3</v>
      </c>
      <c r="I3238" s="2">
        <v>4.0529999999999999</v>
      </c>
      <c r="J3238" s="2">
        <v>85.113</v>
      </c>
      <c r="K3238" s="12">
        <v>43526</v>
      </c>
      <c r="L3238" s="5">
        <v>0.54236111111111118</v>
      </c>
      <c r="M3238" t="s">
        <v>32</v>
      </c>
      <c r="N3238" s="2">
        <v>81.06</v>
      </c>
      <c r="O3238" s="2">
        <v>4.0529999999999999</v>
      </c>
      <c r="P3238" s="3">
        <v>7.1</v>
      </c>
      <c r="Q3238" s="4">
        <f>MONTH(Tabla1[[#This Row],[Fecha]])</f>
        <v>3</v>
      </c>
    </row>
    <row r="3239" spans="1:17" x14ac:dyDescent="0.25">
      <c r="A3239" t="s">
        <v>1821</v>
      </c>
      <c r="B3239" t="s">
        <v>17</v>
      </c>
      <c r="C3239" t="s">
        <v>18</v>
      </c>
      <c r="D3239" t="s">
        <v>26</v>
      </c>
      <c r="E3239" t="s">
        <v>30</v>
      </c>
      <c r="F3239" t="s">
        <v>45</v>
      </c>
      <c r="G3239" s="2">
        <v>83.24</v>
      </c>
      <c r="H3239" s="4">
        <v>9</v>
      </c>
      <c r="I3239" s="2">
        <v>37.457999999999998</v>
      </c>
      <c r="J3239" s="2">
        <v>786.61800000000005</v>
      </c>
      <c r="K3239" s="12">
        <v>43494</v>
      </c>
      <c r="L3239" s="5">
        <v>0.49722222222222223</v>
      </c>
      <c r="M3239" t="s">
        <v>32</v>
      </c>
      <c r="N3239" s="2">
        <v>749.16</v>
      </c>
      <c r="O3239" s="2">
        <v>37.457999999999998</v>
      </c>
      <c r="P3239" s="3">
        <v>7.4</v>
      </c>
      <c r="Q3239" s="4">
        <f>MONTH(Tabla1[[#This Row],[Fecha]])</f>
        <v>1</v>
      </c>
    </row>
    <row r="3240" spans="1:17" x14ac:dyDescent="0.25">
      <c r="A3240" t="s">
        <v>2771</v>
      </c>
      <c r="B3240" t="s">
        <v>24</v>
      </c>
      <c r="C3240" t="s">
        <v>25</v>
      </c>
      <c r="D3240" t="s">
        <v>26</v>
      </c>
      <c r="E3240" t="s">
        <v>20</v>
      </c>
      <c r="F3240" t="s">
        <v>31</v>
      </c>
      <c r="G3240" s="2">
        <v>44.01</v>
      </c>
      <c r="H3240" s="4">
        <v>8</v>
      </c>
      <c r="I3240" s="2">
        <v>17.603999999999999</v>
      </c>
      <c r="J3240" s="2">
        <v>369.68400000000003</v>
      </c>
      <c r="K3240" s="12">
        <v>43527</v>
      </c>
      <c r="L3240" s="5">
        <v>0.73333333333333339</v>
      </c>
      <c r="M3240" t="s">
        <v>28</v>
      </c>
      <c r="N3240" s="2">
        <v>352.08</v>
      </c>
      <c r="O3240" s="2">
        <v>17.603999999999999</v>
      </c>
      <c r="P3240" s="3">
        <v>8.8000000000000007</v>
      </c>
      <c r="Q3240" s="4">
        <f>MONTH(Tabla1[[#This Row],[Fecha]])</f>
        <v>3</v>
      </c>
    </row>
    <row r="3241" spans="1:17" x14ac:dyDescent="0.25">
      <c r="A3241" t="s">
        <v>3010</v>
      </c>
      <c r="B3241" t="s">
        <v>17</v>
      </c>
      <c r="C3241" t="s">
        <v>18</v>
      </c>
      <c r="D3241" t="s">
        <v>26</v>
      </c>
      <c r="E3241" t="s">
        <v>20</v>
      </c>
      <c r="F3241" t="s">
        <v>45</v>
      </c>
      <c r="G3241" s="2">
        <v>94.67</v>
      </c>
      <c r="H3241" s="4">
        <v>4</v>
      </c>
      <c r="I3241" s="2">
        <v>18.934000000000001</v>
      </c>
      <c r="J3241" s="2">
        <v>397.61399999999998</v>
      </c>
      <c r="K3241" s="12">
        <v>43535</v>
      </c>
      <c r="L3241" s="5">
        <v>0.50277777777777777</v>
      </c>
      <c r="M3241" t="s">
        <v>28</v>
      </c>
      <c r="N3241" s="2">
        <v>378.68</v>
      </c>
      <c r="O3241" s="2">
        <v>18.934000000000001</v>
      </c>
      <c r="P3241" s="3">
        <v>6.8</v>
      </c>
      <c r="Q3241" s="4">
        <f>MONTH(Tabla1[[#This Row],[Fecha]])</f>
        <v>3</v>
      </c>
    </row>
    <row r="3242" spans="1:17" x14ac:dyDescent="0.25">
      <c r="A3242" t="s">
        <v>3011</v>
      </c>
      <c r="B3242" t="s">
        <v>41</v>
      </c>
      <c r="C3242" t="s">
        <v>42</v>
      </c>
      <c r="D3242" t="s">
        <v>26</v>
      </c>
      <c r="E3242" t="s">
        <v>20</v>
      </c>
      <c r="F3242" t="s">
        <v>35</v>
      </c>
      <c r="G3242" s="2">
        <v>42.97</v>
      </c>
      <c r="H3242" s="4">
        <v>3</v>
      </c>
      <c r="I3242" s="2">
        <v>6.4455</v>
      </c>
      <c r="J3242" s="2">
        <v>135.35550000000001</v>
      </c>
      <c r="K3242" s="12">
        <v>43499</v>
      </c>
      <c r="L3242" s="5">
        <v>0.49027777777777781</v>
      </c>
      <c r="M3242" t="s">
        <v>28</v>
      </c>
      <c r="N3242" s="2">
        <v>128.91</v>
      </c>
      <c r="O3242" s="2">
        <v>6.4455</v>
      </c>
      <c r="P3242" s="3">
        <v>9.3000000000000007</v>
      </c>
      <c r="Q3242" s="4">
        <f>MONTH(Tabla1[[#This Row],[Fecha]])</f>
        <v>2</v>
      </c>
    </row>
    <row r="3243" spans="1:17" x14ac:dyDescent="0.25">
      <c r="A3243" t="s">
        <v>3012</v>
      </c>
      <c r="B3243" t="s">
        <v>41</v>
      </c>
      <c r="C3243" t="s">
        <v>42</v>
      </c>
      <c r="D3243" t="s">
        <v>26</v>
      </c>
      <c r="E3243" t="s">
        <v>30</v>
      </c>
      <c r="F3243" t="s">
        <v>21</v>
      </c>
      <c r="G3243" s="2">
        <v>69.510000000000005</v>
      </c>
      <c r="H3243" s="4">
        <v>2</v>
      </c>
      <c r="I3243" s="2">
        <v>6.9510000000000005</v>
      </c>
      <c r="J3243" s="2">
        <v>145.971</v>
      </c>
      <c r="K3243" s="12">
        <v>43525</v>
      </c>
      <c r="L3243" s="5">
        <v>0.51041666666666663</v>
      </c>
      <c r="M3243" t="s">
        <v>22</v>
      </c>
      <c r="N3243" s="2">
        <v>139.02000000000001</v>
      </c>
      <c r="O3243" s="2">
        <v>6.9509999999999996</v>
      </c>
      <c r="P3243" s="3">
        <v>8.1</v>
      </c>
      <c r="Q3243" s="4">
        <f>MONTH(Tabla1[[#This Row],[Fecha]])</f>
        <v>3</v>
      </c>
    </row>
    <row r="3244" spans="1:17" x14ac:dyDescent="0.25">
      <c r="A3244" t="s">
        <v>3013</v>
      </c>
      <c r="B3244" t="s">
        <v>17</v>
      </c>
      <c r="C3244" t="s">
        <v>18</v>
      </c>
      <c r="D3244" t="s">
        <v>19</v>
      </c>
      <c r="E3244" t="s">
        <v>20</v>
      </c>
      <c r="F3244" t="s">
        <v>35</v>
      </c>
      <c r="G3244" s="2">
        <v>24.49</v>
      </c>
      <c r="H3244" s="4">
        <v>10</v>
      </c>
      <c r="I3244" s="2">
        <v>12.244999999999999</v>
      </c>
      <c r="J3244" s="2">
        <v>257.14499999999998</v>
      </c>
      <c r="K3244" s="12">
        <v>43518</v>
      </c>
      <c r="L3244" s="5">
        <v>0.63541666666666663</v>
      </c>
      <c r="M3244" t="s">
        <v>28</v>
      </c>
      <c r="N3244" s="2">
        <v>244.9</v>
      </c>
      <c r="O3244" s="2">
        <v>12.244999999999999</v>
      </c>
      <c r="P3244" s="3">
        <v>8.1</v>
      </c>
      <c r="Q3244" s="4">
        <f>MONTH(Tabla1[[#This Row],[Fecha]])</f>
        <v>2</v>
      </c>
    </row>
    <row r="3245" spans="1:17" x14ac:dyDescent="0.25">
      <c r="A3245" t="s">
        <v>3014</v>
      </c>
      <c r="B3245" t="s">
        <v>17</v>
      </c>
      <c r="C3245" t="s">
        <v>18</v>
      </c>
      <c r="D3245" t="s">
        <v>19</v>
      </c>
      <c r="E3245" t="s">
        <v>30</v>
      </c>
      <c r="F3245" t="s">
        <v>45</v>
      </c>
      <c r="G3245" s="2">
        <v>19.7</v>
      </c>
      <c r="H3245" s="4">
        <v>1</v>
      </c>
      <c r="I3245" s="2">
        <v>0.98499999999999999</v>
      </c>
      <c r="J3245" s="2">
        <v>20.684999999999999</v>
      </c>
      <c r="K3245" s="12">
        <v>43504</v>
      </c>
      <c r="L3245" s="5">
        <v>0.48541666666666666</v>
      </c>
      <c r="M3245" t="s">
        <v>22</v>
      </c>
      <c r="N3245" s="2">
        <v>19.7</v>
      </c>
      <c r="O3245" s="2">
        <v>0.98499999999999999</v>
      </c>
      <c r="P3245" s="3">
        <v>9.5</v>
      </c>
      <c r="Q3245" s="4">
        <f>MONTH(Tabla1[[#This Row],[Fecha]])</f>
        <v>2</v>
      </c>
    </row>
    <row r="3246" spans="1:17" x14ac:dyDescent="0.25">
      <c r="A3246" t="s">
        <v>3015</v>
      </c>
      <c r="B3246" t="s">
        <v>24</v>
      </c>
      <c r="C3246" t="s">
        <v>25</v>
      </c>
      <c r="D3246" t="s">
        <v>26</v>
      </c>
      <c r="E3246" t="s">
        <v>30</v>
      </c>
      <c r="F3246" t="s">
        <v>43</v>
      </c>
      <c r="G3246" s="2">
        <v>99.79</v>
      </c>
      <c r="H3246" s="4">
        <v>2</v>
      </c>
      <c r="I3246" s="2">
        <v>9.979000000000001</v>
      </c>
      <c r="J3246" s="2">
        <v>209.559</v>
      </c>
      <c r="K3246" s="12">
        <v>43531</v>
      </c>
      <c r="L3246" s="5">
        <v>0.85902777777777783</v>
      </c>
      <c r="M3246" t="s">
        <v>22</v>
      </c>
      <c r="N3246" s="2">
        <v>199.58</v>
      </c>
      <c r="O3246" s="2">
        <v>9.9789999999999992</v>
      </c>
      <c r="P3246" s="3">
        <v>8</v>
      </c>
      <c r="Q3246" s="4">
        <f>MONTH(Tabla1[[#This Row],[Fecha]])</f>
        <v>3</v>
      </c>
    </row>
    <row r="3247" spans="1:17" x14ac:dyDescent="0.25">
      <c r="A3247" t="s">
        <v>2000</v>
      </c>
      <c r="B3247" t="s">
        <v>24</v>
      </c>
      <c r="C3247" t="s">
        <v>25</v>
      </c>
      <c r="D3247" t="s">
        <v>26</v>
      </c>
      <c r="E3247" t="s">
        <v>30</v>
      </c>
      <c r="F3247" t="s">
        <v>43</v>
      </c>
      <c r="G3247" s="2">
        <v>27.22</v>
      </c>
      <c r="H3247" s="4">
        <v>3</v>
      </c>
      <c r="I3247" s="2">
        <v>4.0830000000000002</v>
      </c>
      <c r="J3247" s="2">
        <v>85.742999999999995</v>
      </c>
      <c r="K3247" s="12">
        <v>43472</v>
      </c>
      <c r="L3247" s="5">
        <v>0.52569444444444446</v>
      </c>
      <c r="M3247" t="s">
        <v>28</v>
      </c>
      <c r="N3247" s="2">
        <v>81.66</v>
      </c>
      <c r="O3247" s="2">
        <v>4.0830000000000002</v>
      </c>
      <c r="P3247" s="3">
        <v>7.3</v>
      </c>
      <c r="Q3247" s="4">
        <f>MONTH(Tabla1[[#This Row],[Fecha]])</f>
        <v>1</v>
      </c>
    </row>
    <row r="3248" spans="1:17" x14ac:dyDescent="0.25">
      <c r="A3248" t="s">
        <v>3016</v>
      </c>
      <c r="B3248" t="s">
        <v>24</v>
      </c>
      <c r="C3248" t="s">
        <v>25</v>
      </c>
      <c r="D3248" t="s">
        <v>19</v>
      </c>
      <c r="E3248" t="s">
        <v>30</v>
      </c>
      <c r="F3248" t="s">
        <v>21</v>
      </c>
      <c r="G3248" s="2">
        <v>86.8</v>
      </c>
      <c r="H3248" s="4">
        <v>3</v>
      </c>
      <c r="I3248" s="2">
        <v>13.02</v>
      </c>
      <c r="J3248" s="2">
        <v>273.42</v>
      </c>
      <c r="K3248" s="12">
        <v>43493</v>
      </c>
      <c r="L3248" s="5">
        <v>0.69930555555555562</v>
      </c>
      <c r="M3248" t="s">
        <v>22</v>
      </c>
      <c r="N3248" s="2">
        <v>260.39999999999998</v>
      </c>
      <c r="O3248" s="2">
        <v>13.02</v>
      </c>
      <c r="P3248" s="3">
        <v>9.9</v>
      </c>
      <c r="Q3248" s="4">
        <f>MONTH(Tabla1[[#This Row],[Fecha]])</f>
        <v>1</v>
      </c>
    </row>
    <row r="3249" spans="1:17" x14ac:dyDescent="0.25">
      <c r="A3249" t="s">
        <v>3017</v>
      </c>
      <c r="B3249" t="s">
        <v>41</v>
      </c>
      <c r="C3249" t="s">
        <v>42</v>
      </c>
      <c r="D3249" t="s">
        <v>19</v>
      </c>
      <c r="E3249" t="s">
        <v>20</v>
      </c>
      <c r="F3249" t="s">
        <v>35</v>
      </c>
      <c r="G3249" s="2">
        <v>64.08</v>
      </c>
      <c r="H3249" s="4">
        <v>7</v>
      </c>
      <c r="I3249" s="2">
        <v>22.428000000000001</v>
      </c>
      <c r="J3249" s="2">
        <v>470.988</v>
      </c>
      <c r="K3249" s="12">
        <v>43515</v>
      </c>
      <c r="L3249" s="5">
        <v>0.81180555555555556</v>
      </c>
      <c r="M3249" t="s">
        <v>32</v>
      </c>
      <c r="N3249" s="2">
        <v>448.56</v>
      </c>
      <c r="O3249" s="2">
        <v>22.428000000000001</v>
      </c>
      <c r="P3249" s="3">
        <v>7.3</v>
      </c>
      <c r="Q3249" s="4">
        <f>MONTH(Tabla1[[#This Row],[Fecha]])</f>
        <v>2</v>
      </c>
    </row>
    <row r="3250" spans="1:17" x14ac:dyDescent="0.25">
      <c r="A3250" t="s">
        <v>3018</v>
      </c>
      <c r="B3250" t="s">
        <v>24</v>
      </c>
      <c r="C3250" t="s">
        <v>25</v>
      </c>
      <c r="D3250" t="s">
        <v>19</v>
      </c>
      <c r="E3250" t="s">
        <v>20</v>
      </c>
      <c r="F3250" t="s">
        <v>45</v>
      </c>
      <c r="G3250" s="2">
        <v>92.49</v>
      </c>
      <c r="H3250" s="4">
        <v>5</v>
      </c>
      <c r="I3250" s="2">
        <v>23.122500000000002</v>
      </c>
      <c r="J3250" s="2">
        <v>485.57249999999999</v>
      </c>
      <c r="K3250" s="12">
        <v>43526</v>
      </c>
      <c r="L3250" s="5">
        <v>0.69097222222222221</v>
      </c>
      <c r="M3250" t="s">
        <v>32</v>
      </c>
      <c r="N3250" s="2">
        <v>462.45</v>
      </c>
      <c r="O3250" s="2">
        <v>23.122499999999999</v>
      </c>
      <c r="P3250" s="3">
        <v>8.6</v>
      </c>
      <c r="Q3250" s="4">
        <f>MONTH(Tabla1[[#This Row],[Fecha]])</f>
        <v>3</v>
      </c>
    </row>
    <row r="3251" spans="1:17" x14ac:dyDescent="0.25">
      <c r="A3251" t="s">
        <v>3019</v>
      </c>
      <c r="B3251" t="s">
        <v>17</v>
      </c>
      <c r="C3251" t="s">
        <v>18</v>
      </c>
      <c r="D3251" t="s">
        <v>19</v>
      </c>
      <c r="E3251" t="s">
        <v>20</v>
      </c>
      <c r="F3251" t="s">
        <v>27</v>
      </c>
      <c r="G3251" s="2">
        <v>73.47</v>
      </c>
      <c r="H3251" s="4">
        <v>10</v>
      </c>
      <c r="I3251" s="2">
        <v>36.735000000000007</v>
      </c>
      <c r="J3251" s="2">
        <v>771.43499999999995</v>
      </c>
      <c r="K3251" s="12">
        <v>43547</v>
      </c>
      <c r="L3251" s="5">
        <v>0.55138888888888882</v>
      </c>
      <c r="M3251" t="s">
        <v>22</v>
      </c>
      <c r="N3251" s="2">
        <v>734.7</v>
      </c>
      <c r="O3251" s="2">
        <v>36.734999999999999</v>
      </c>
      <c r="P3251" s="3">
        <v>9.5</v>
      </c>
      <c r="Q3251" s="4">
        <f>MONTH(Tabla1[[#This Row],[Fecha]])</f>
        <v>3</v>
      </c>
    </row>
    <row r="3252" spans="1:17" x14ac:dyDescent="0.25">
      <c r="A3252" t="s">
        <v>3020</v>
      </c>
      <c r="B3252" t="s">
        <v>17</v>
      </c>
      <c r="C3252" t="s">
        <v>18</v>
      </c>
      <c r="D3252" t="s">
        <v>19</v>
      </c>
      <c r="E3252" t="s">
        <v>30</v>
      </c>
      <c r="F3252" t="s">
        <v>27</v>
      </c>
      <c r="G3252" s="2">
        <v>76.819999999999993</v>
      </c>
      <c r="H3252" s="4">
        <v>1</v>
      </c>
      <c r="I3252" s="2">
        <v>3.8409999999999997</v>
      </c>
      <c r="J3252" s="2">
        <v>80.661000000000001</v>
      </c>
      <c r="K3252" s="12">
        <v>43509</v>
      </c>
      <c r="L3252" s="5">
        <v>0.76874999999999993</v>
      </c>
      <c r="M3252" t="s">
        <v>22</v>
      </c>
      <c r="N3252" s="2">
        <v>76.819999999999993</v>
      </c>
      <c r="O3252" s="2">
        <v>3.8410000000000002</v>
      </c>
      <c r="P3252" s="3">
        <v>7.2</v>
      </c>
      <c r="Q3252" s="4">
        <f>MONTH(Tabla1[[#This Row],[Fecha]])</f>
        <v>2</v>
      </c>
    </row>
    <row r="3253" spans="1:17" x14ac:dyDescent="0.25">
      <c r="A3253" t="s">
        <v>3021</v>
      </c>
      <c r="B3253" t="s">
        <v>41</v>
      </c>
      <c r="C3253" t="s">
        <v>42</v>
      </c>
      <c r="D3253" t="s">
        <v>26</v>
      </c>
      <c r="E3253" t="s">
        <v>30</v>
      </c>
      <c r="F3253" t="s">
        <v>31</v>
      </c>
      <c r="G3253" s="2">
        <v>13.59</v>
      </c>
      <c r="H3253" s="4">
        <v>9</v>
      </c>
      <c r="I3253" s="2">
        <v>6.1155000000000008</v>
      </c>
      <c r="J3253" s="2">
        <v>128.4255</v>
      </c>
      <c r="K3253" s="12">
        <v>43539</v>
      </c>
      <c r="L3253" s="5">
        <v>0.43472222222222223</v>
      </c>
      <c r="M3253" t="s">
        <v>28</v>
      </c>
      <c r="N3253" s="2">
        <v>122.31</v>
      </c>
      <c r="O3253" s="2">
        <v>6.1154999999999999</v>
      </c>
      <c r="P3253" s="3">
        <v>5.8</v>
      </c>
      <c r="Q3253" s="4">
        <f>MONTH(Tabla1[[#This Row],[Fecha]])</f>
        <v>3</v>
      </c>
    </row>
    <row r="3254" spans="1:17" x14ac:dyDescent="0.25">
      <c r="A3254" t="s">
        <v>3022</v>
      </c>
      <c r="B3254" t="s">
        <v>17</v>
      </c>
      <c r="C3254" t="s">
        <v>18</v>
      </c>
      <c r="D3254" t="s">
        <v>19</v>
      </c>
      <c r="E3254" t="s">
        <v>30</v>
      </c>
      <c r="F3254" t="s">
        <v>43</v>
      </c>
      <c r="G3254" s="2">
        <v>24.82</v>
      </c>
      <c r="H3254" s="4">
        <v>7</v>
      </c>
      <c r="I3254" s="2">
        <v>8.6870000000000012</v>
      </c>
      <c r="J3254" s="2">
        <v>182.42699999999999</v>
      </c>
      <c r="K3254" s="12">
        <v>43512</v>
      </c>
      <c r="L3254" s="5">
        <v>0.43958333333333338</v>
      </c>
      <c r="M3254" t="s">
        <v>32</v>
      </c>
      <c r="N3254" s="2">
        <v>173.74</v>
      </c>
      <c r="O3254" s="2">
        <v>8.6869999999999994</v>
      </c>
      <c r="P3254" s="3">
        <v>7.1</v>
      </c>
      <c r="Q3254" s="4">
        <f>MONTH(Tabla1[[#This Row],[Fecha]])</f>
        <v>2</v>
      </c>
    </row>
    <row r="3255" spans="1:17" x14ac:dyDescent="0.25">
      <c r="A3255" t="s">
        <v>3023</v>
      </c>
      <c r="B3255" t="s">
        <v>17</v>
      </c>
      <c r="C3255" t="s">
        <v>18</v>
      </c>
      <c r="D3255" t="s">
        <v>19</v>
      </c>
      <c r="E3255" t="s">
        <v>30</v>
      </c>
      <c r="F3255" t="s">
        <v>45</v>
      </c>
      <c r="G3255" s="2">
        <v>19.7</v>
      </c>
      <c r="H3255" s="4">
        <v>1</v>
      </c>
      <c r="I3255" s="2">
        <v>0.98499999999999999</v>
      </c>
      <c r="J3255" s="2">
        <v>20.684999999999999</v>
      </c>
      <c r="K3255" s="12">
        <v>43504</v>
      </c>
      <c r="L3255" s="5">
        <v>0.48541666666666666</v>
      </c>
      <c r="M3255" t="s">
        <v>22</v>
      </c>
      <c r="N3255" s="2">
        <v>19.7</v>
      </c>
      <c r="O3255" s="2">
        <v>0.98499999999999999</v>
      </c>
      <c r="P3255" s="3">
        <v>9.5</v>
      </c>
      <c r="Q3255" s="4">
        <f>MONTH(Tabla1[[#This Row],[Fecha]])</f>
        <v>2</v>
      </c>
    </row>
    <row r="3256" spans="1:17" x14ac:dyDescent="0.25">
      <c r="A3256" t="s">
        <v>3024</v>
      </c>
      <c r="B3256" t="s">
        <v>17</v>
      </c>
      <c r="C3256" t="s">
        <v>18</v>
      </c>
      <c r="D3256" t="s">
        <v>26</v>
      </c>
      <c r="E3256" t="s">
        <v>30</v>
      </c>
      <c r="F3256" t="s">
        <v>35</v>
      </c>
      <c r="G3256" s="2">
        <v>98.09</v>
      </c>
      <c r="H3256" s="4">
        <v>9</v>
      </c>
      <c r="I3256" s="2">
        <v>44.140500000000003</v>
      </c>
      <c r="J3256" s="2">
        <v>926.95050000000003</v>
      </c>
      <c r="K3256" s="12">
        <v>43513</v>
      </c>
      <c r="L3256" s="5">
        <v>0.82013888888888886</v>
      </c>
      <c r="M3256" t="s">
        <v>28</v>
      </c>
      <c r="N3256" s="2">
        <v>882.81</v>
      </c>
      <c r="O3256" s="2">
        <v>44.140500000000003</v>
      </c>
      <c r="P3256" s="3">
        <v>9.3000000000000007</v>
      </c>
      <c r="Q3256" s="4">
        <f>MONTH(Tabla1[[#This Row],[Fecha]])</f>
        <v>2</v>
      </c>
    </row>
    <row r="3257" spans="1:17" x14ac:dyDescent="0.25">
      <c r="A3257" t="s">
        <v>3025</v>
      </c>
      <c r="B3257" t="s">
        <v>41</v>
      </c>
      <c r="C3257" t="s">
        <v>42</v>
      </c>
      <c r="D3257" t="s">
        <v>26</v>
      </c>
      <c r="E3257" t="s">
        <v>20</v>
      </c>
      <c r="F3257" t="s">
        <v>45</v>
      </c>
      <c r="G3257" s="2">
        <v>81.37</v>
      </c>
      <c r="H3257" s="4">
        <v>2</v>
      </c>
      <c r="I3257" s="2">
        <v>8.1370000000000005</v>
      </c>
      <c r="J3257" s="2">
        <v>170.87700000000001</v>
      </c>
      <c r="K3257" s="12">
        <v>43491</v>
      </c>
      <c r="L3257" s="5">
        <v>0.81111111111111101</v>
      </c>
      <c r="M3257" t="s">
        <v>28</v>
      </c>
      <c r="N3257" s="2">
        <v>162.74</v>
      </c>
      <c r="O3257" s="2">
        <v>8.1370000000000005</v>
      </c>
      <c r="P3257" s="3">
        <v>6.5</v>
      </c>
      <c r="Q3257" s="4">
        <f>MONTH(Tabla1[[#This Row],[Fecha]])</f>
        <v>1</v>
      </c>
    </row>
    <row r="3258" spans="1:17" x14ac:dyDescent="0.25">
      <c r="A3258" t="s">
        <v>2849</v>
      </c>
      <c r="B3258" t="s">
        <v>17</v>
      </c>
      <c r="C3258" t="s">
        <v>18</v>
      </c>
      <c r="D3258" t="s">
        <v>19</v>
      </c>
      <c r="E3258" t="s">
        <v>30</v>
      </c>
      <c r="F3258" t="s">
        <v>27</v>
      </c>
      <c r="G3258" s="2">
        <v>88.67</v>
      </c>
      <c r="H3258" s="4">
        <v>10</v>
      </c>
      <c r="I3258" s="2">
        <v>44.335000000000008</v>
      </c>
      <c r="J3258" s="2">
        <v>931.03499999999997</v>
      </c>
      <c r="K3258" s="12">
        <v>43477</v>
      </c>
      <c r="L3258" s="5">
        <v>0.61805555555555558</v>
      </c>
      <c r="M3258" t="s">
        <v>22</v>
      </c>
      <c r="N3258" s="2">
        <v>886.7</v>
      </c>
      <c r="O3258" s="2">
        <v>44.335000000000001</v>
      </c>
      <c r="P3258" s="3">
        <v>7.3</v>
      </c>
      <c r="Q3258" s="4">
        <f>MONTH(Tabla1[[#This Row],[Fecha]])</f>
        <v>1</v>
      </c>
    </row>
    <row r="3259" spans="1:17" x14ac:dyDescent="0.25">
      <c r="A3259" t="s">
        <v>3026</v>
      </c>
      <c r="B3259" t="s">
        <v>41</v>
      </c>
      <c r="C3259" t="s">
        <v>42</v>
      </c>
      <c r="D3259" t="s">
        <v>19</v>
      </c>
      <c r="E3259" t="s">
        <v>20</v>
      </c>
      <c r="F3259" t="s">
        <v>27</v>
      </c>
      <c r="G3259" s="2">
        <v>13.22</v>
      </c>
      <c r="H3259" s="4">
        <v>5</v>
      </c>
      <c r="I3259" s="2">
        <v>3.3050000000000006</v>
      </c>
      <c r="J3259" s="2">
        <v>69.405000000000001</v>
      </c>
      <c r="K3259" s="12">
        <v>43526</v>
      </c>
      <c r="L3259" s="5">
        <v>0.80972222222222223</v>
      </c>
      <c r="M3259" t="s">
        <v>28</v>
      </c>
      <c r="N3259" s="2">
        <v>66.099999999999994</v>
      </c>
      <c r="O3259" s="2">
        <v>3.3050000000000002</v>
      </c>
      <c r="P3259" s="3">
        <v>4.3</v>
      </c>
      <c r="Q3259" s="4">
        <f>MONTH(Tabla1[[#This Row],[Fecha]])</f>
        <v>3</v>
      </c>
    </row>
    <row r="3260" spans="1:17" x14ac:dyDescent="0.25">
      <c r="A3260" t="s">
        <v>3027</v>
      </c>
      <c r="B3260" t="s">
        <v>24</v>
      </c>
      <c r="C3260" t="s">
        <v>25</v>
      </c>
      <c r="D3260" t="s">
        <v>19</v>
      </c>
      <c r="E3260" t="s">
        <v>20</v>
      </c>
      <c r="F3260" t="s">
        <v>31</v>
      </c>
      <c r="G3260" s="2">
        <v>47.38</v>
      </c>
      <c r="H3260" s="4">
        <v>4</v>
      </c>
      <c r="I3260" s="2">
        <v>9.4760000000000009</v>
      </c>
      <c r="J3260" s="2">
        <v>198.99600000000001</v>
      </c>
      <c r="K3260" s="12">
        <v>43488</v>
      </c>
      <c r="L3260" s="5">
        <v>0.43402777777777773</v>
      </c>
      <c r="M3260" t="s">
        <v>28</v>
      </c>
      <c r="N3260" s="2">
        <v>189.52</v>
      </c>
      <c r="O3260" s="2">
        <v>9.4760000000000009</v>
      </c>
      <c r="P3260" s="3">
        <v>7.1</v>
      </c>
      <c r="Q3260" s="4">
        <f>MONTH(Tabla1[[#This Row],[Fecha]])</f>
        <v>1</v>
      </c>
    </row>
    <row r="3261" spans="1:17" x14ac:dyDescent="0.25">
      <c r="A3261" t="s">
        <v>3028</v>
      </c>
      <c r="B3261" t="s">
        <v>24</v>
      </c>
      <c r="C3261" t="s">
        <v>25</v>
      </c>
      <c r="D3261" t="s">
        <v>19</v>
      </c>
      <c r="E3261" t="s">
        <v>30</v>
      </c>
      <c r="F3261" t="s">
        <v>27</v>
      </c>
      <c r="G3261" s="2">
        <v>96.82</v>
      </c>
      <c r="H3261" s="4">
        <v>3</v>
      </c>
      <c r="I3261" s="2">
        <v>14.523</v>
      </c>
      <c r="J3261" s="2">
        <v>304.983</v>
      </c>
      <c r="K3261" s="12">
        <v>43554</v>
      </c>
      <c r="L3261" s="5">
        <v>0.85902777777777783</v>
      </c>
      <c r="M3261" t="s">
        <v>28</v>
      </c>
      <c r="N3261" s="2">
        <v>290.45999999999998</v>
      </c>
      <c r="O3261" s="2">
        <v>14.523</v>
      </c>
      <c r="P3261" s="3">
        <v>6.7</v>
      </c>
      <c r="Q3261" s="4">
        <f>MONTH(Tabla1[[#This Row],[Fecha]])</f>
        <v>3</v>
      </c>
    </row>
    <row r="3262" spans="1:17" x14ac:dyDescent="0.25">
      <c r="A3262" t="s">
        <v>3029</v>
      </c>
      <c r="B3262" t="s">
        <v>17</v>
      </c>
      <c r="C3262" t="s">
        <v>18</v>
      </c>
      <c r="D3262" t="s">
        <v>19</v>
      </c>
      <c r="E3262" t="s">
        <v>30</v>
      </c>
      <c r="F3262" t="s">
        <v>27</v>
      </c>
      <c r="G3262" s="2">
        <v>72.2</v>
      </c>
      <c r="H3262" s="4">
        <v>7</v>
      </c>
      <c r="I3262" s="2">
        <v>25.270000000000003</v>
      </c>
      <c r="J3262" s="2">
        <v>530.66999999999996</v>
      </c>
      <c r="K3262" s="12">
        <v>43550</v>
      </c>
      <c r="L3262" s="5">
        <v>0.84305555555555556</v>
      </c>
      <c r="M3262" t="s">
        <v>22</v>
      </c>
      <c r="N3262" s="2">
        <v>505.4</v>
      </c>
      <c r="O3262" s="2">
        <v>25.27</v>
      </c>
      <c r="P3262" s="3">
        <v>4.3</v>
      </c>
      <c r="Q3262" s="4">
        <f>MONTH(Tabla1[[#This Row],[Fecha]])</f>
        <v>3</v>
      </c>
    </row>
    <row r="3263" spans="1:17" x14ac:dyDescent="0.25">
      <c r="A3263" t="s">
        <v>3030</v>
      </c>
      <c r="B3263" t="s">
        <v>24</v>
      </c>
      <c r="C3263" t="s">
        <v>25</v>
      </c>
      <c r="D3263" t="s">
        <v>26</v>
      </c>
      <c r="E3263" t="s">
        <v>30</v>
      </c>
      <c r="F3263" t="s">
        <v>21</v>
      </c>
      <c r="G3263" s="2">
        <v>99.96</v>
      </c>
      <c r="H3263" s="4">
        <v>7</v>
      </c>
      <c r="I3263" s="2">
        <v>34.985999999999997</v>
      </c>
      <c r="J3263" s="2">
        <v>734.70600000000002</v>
      </c>
      <c r="K3263" s="12">
        <v>43488</v>
      </c>
      <c r="L3263" s="5">
        <v>0.43958333333333338</v>
      </c>
      <c r="M3263" t="s">
        <v>28</v>
      </c>
      <c r="N3263" s="2">
        <v>699.72</v>
      </c>
      <c r="O3263" s="2">
        <v>34.985999999999997</v>
      </c>
      <c r="P3263" s="3">
        <v>6.1</v>
      </c>
      <c r="Q3263" s="4">
        <f>MONTH(Tabla1[[#This Row],[Fecha]])</f>
        <v>1</v>
      </c>
    </row>
    <row r="3264" spans="1:17" x14ac:dyDescent="0.25">
      <c r="A3264" t="s">
        <v>3031</v>
      </c>
      <c r="B3264" t="s">
        <v>17</v>
      </c>
      <c r="C3264" t="s">
        <v>18</v>
      </c>
      <c r="D3264" t="s">
        <v>19</v>
      </c>
      <c r="E3264" t="s">
        <v>30</v>
      </c>
      <c r="F3264" t="s">
        <v>27</v>
      </c>
      <c r="G3264" s="2">
        <v>21.5</v>
      </c>
      <c r="H3264" s="4">
        <v>9</v>
      </c>
      <c r="I3264" s="2">
        <v>9.6750000000000007</v>
      </c>
      <c r="J3264" s="2">
        <v>203.17500000000001</v>
      </c>
      <c r="K3264" s="12">
        <v>43530</v>
      </c>
      <c r="L3264" s="5">
        <v>0.53194444444444444</v>
      </c>
      <c r="M3264" t="s">
        <v>32</v>
      </c>
      <c r="N3264" s="2">
        <v>193.5</v>
      </c>
      <c r="O3264" s="2">
        <v>9.6750000000000007</v>
      </c>
      <c r="P3264" s="3">
        <v>7.8</v>
      </c>
      <c r="Q3264" s="4">
        <f>MONTH(Tabla1[[#This Row],[Fecha]])</f>
        <v>3</v>
      </c>
    </row>
    <row r="3265" spans="1:17" x14ac:dyDescent="0.25">
      <c r="A3265" t="s">
        <v>2847</v>
      </c>
      <c r="B3265" t="s">
        <v>41</v>
      </c>
      <c r="C3265" t="s">
        <v>42</v>
      </c>
      <c r="D3265" t="s">
        <v>19</v>
      </c>
      <c r="E3265" t="s">
        <v>20</v>
      </c>
      <c r="F3265" t="s">
        <v>27</v>
      </c>
      <c r="G3265" s="2">
        <v>39.479999999999997</v>
      </c>
      <c r="H3265" s="4">
        <v>1</v>
      </c>
      <c r="I3265" s="2">
        <v>1.974</v>
      </c>
      <c r="J3265" s="2">
        <v>41.454000000000001</v>
      </c>
      <c r="K3265" s="12">
        <v>43508</v>
      </c>
      <c r="L3265" s="5">
        <v>0.82152777777777775</v>
      </c>
      <c r="M3265" t="s">
        <v>28</v>
      </c>
      <c r="N3265" s="2">
        <v>39.479999999999997</v>
      </c>
      <c r="O3265" s="2">
        <v>1.974</v>
      </c>
      <c r="P3265" s="3">
        <v>6.5</v>
      </c>
      <c r="Q3265" s="4">
        <f>MONTH(Tabla1[[#This Row],[Fecha]])</f>
        <v>2</v>
      </c>
    </row>
    <row r="3266" spans="1:17" x14ac:dyDescent="0.25">
      <c r="A3266" t="s">
        <v>3032</v>
      </c>
      <c r="B3266" t="s">
        <v>24</v>
      </c>
      <c r="C3266" t="s">
        <v>25</v>
      </c>
      <c r="D3266" t="s">
        <v>26</v>
      </c>
      <c r="E3266" t="s">
        <v>20</v>
      </c>
      <c r="F3266" t="s">
        <v>21</v>
      </c>
      <c r="G3266" s="2">
        <v>20.38</v>
      </c>
      <c r="H3266" s="4">
        <v>5</v>
      </c>
      <c r="I3266" s="2">
        <v>5.0949999999999998</v>
      </c>
      <c r="J3266" s="2">
        <v>106.995</v>
      </c>
      <c r="K3266" s="12">
        <v>43487</v>
      </c>
      <c r="L3266" s="5">
        <v>0.78888888888888886</v>
      </c>
      <c r="M3266" t="s">
        <v>28</v>
      </c>
      <c r="N3266" s="2">
        <v>101.9</v>
      </c>
      <c r="O3266" s="2">
        <v>5.0949999999999998</v>
      </c>
      <c r="P3266" s="3">
        <v>6</v>
      </c>
      <c r="Q3266" s="4">
        <f>MONTH(Tabla1[[#This Row],[Fecha]])</f>
        <v>1</v>
      </c>
    </row>
    <row r="3267" spans="1:17" x14ac:dyDescent="0.25">
      <c r="A3267" t="s">
        <v>1135</v>
      </c>
      <c r="B3267" t="s">
        <v>24</v>
      </c>
      <c r="C3267" t="s">
        <v>25</v>
      </c>
      <c r="D3267" t="s">
        <v>26</v>
      </c>
      <c r="E3267" t="s">
        <v>20</v>
      </c>
      <c r="F3267" t="s">
        <v>21</v>
      </c>
      <c r="G3267" s="2">
        <v>99.19</v>
      </c>
      <c r="H3267" s="4">
        <v>6</v>
      </c>
      <c r="I3267" s="2">
        <v>29.757000000000001</v>
      </c>
      <c r="J3267" s="2">
        <v>624.89700000000005</v>
      </c>
      <c r="K3267" s="12">
        <v>43486</v>
      </c>
      <c r="L3267" s="5">
        <v>0.61249999999999993</v>
      </c>
      <c r="M3267" t="s">
        <v>32</v>
      </c>
      <c r="N3267" s="2">
        <v>595.14</v>
      </c>
      <c r="O3267" s="2">
        <v>29.757000000000001</v>
      </c>
      <c r="P3267" s="3">
        <v>5.5</v>
      </c>
      <c r="Q3267" s="4">
        <f>MONTH(Tabla1[[#This Row],[Fecha]])</f>
        <v>1</v>
      </c>
    </row>
    <row r="3268" spans="1:17" x14ac:dyDescent="0.25">
      <c r="A3268" t="s">
        <v>1778</v>
      </c>
      <c r="B3268" t="s">
        <v>24</v>
      </c>
      <c r="C3268" t="s">
        <v>25</v>
      </c>
      <c r="D3268" t="s">
        <v>26</v>
      </c>
      <c r="E3268" t="s">
        <v>20</v>
      </c>
      <c r="F3268" t="s">
        <v>31</v>
      </c>
      <c r="G3268" s="2">
        <v>73.56</v>
      </c>
      <c r="H3268" s="4">
        <v>10</v>
      </c>
      <c r="I3268" s="2">
        <v>36.78</v>
      </c>
      <c r="J3268" s="2">
        <v>772.38</v>
      </c>
      <c r="K3268" s="12">
        <v>43520</v>
      </c>
      <c r="L3268" s="5">
        <v>0.48472222222222222</v>
      </c>
      <c r="M3268" t="s">
        <v>22</v>
      </c>
      <c r="N3268" s="2">
        <v>735.6</v>
      </c>
      <c r="O3268" s="2">
        <v>36.78</v>
      </c>
      <c r="P3268" s="3">
        <v>8</v>
      </c>
      <c r="Q3268" s="4">
        <f>MONTH(Tabla1[[#This Row],[Fecha]])</f>
        <v>2</v>
      </c>
    </row>
    <row r="3269" spans="1:17" x14ac:dyDescent="0.25">
      <c r="A3269" t="s">
        <v>3033</v>
      </c>
      <c r="B3269" t="s">
        <v>24</v>
      </c>
      <c r="C3269" t="s">
        <v>25</v>
      </c>
      <c r="D3269" t="s">
        <v>26</v>
      </c>
      <c r="E3269" t="s">
        <v>20</v>
      </c>
      <c r="F3269" t="s">
        <v>45</v>
      </c>
      <c r="G3269" s="2">
        <v>95.42</v>
      </c>
      <c r="H3269" s="4">
        <v>4</v>
      </c>
      <c r="I3269" s="2">
        <v>19.084</v>
      </c>
      <c r="J3269" s="2">
        <v>400.76400000000001</v>
      </c>
      <c r="K3269" s="12">
        <v>43498</v>
      </c>
      <c r="L3269" s="5">
        <v>0.55763888888888891</v>
      </c>
      <c r="M3269" t="s">
        <v>22</v>
      </c>
      <c r="N3269" s="2">
        <v>381.68</v>
      </c>
      <c r="O3269" s="2">
        <v>19.084</v>
      </c>
      <c r="P3269" s="3">
        <v>6.4</v>
      </c>
      <c r="Q3269" s="4">
        <f>MONTH(Tabla1[[#This Row],[Fecha]])</f>
        <v>2</v>
      </c>
    </row>
    <row r="3270" spans="1:17" x14ac:dyDescent="0.25">
      <c r="A3270" t="s">
        <v>3034</v>
      </c>
      <c r="B3270" t="s">
        <v>17</v>
      </c>
      <c r="C3270" t="s">
        <v>18</v>
      </c>
      <c r="D3270" t="s">
        <v>19</v>
      </c>
      <c r="E3270" t="s">
        <v>30</v>
      </c>
      <c r="F3270" t="s">
        <v>21</v>
      </c>
      <c r="G3270" s="2">
        <v>91.3</v>
      </c>
      <c r="H3270" s="4">
        <v>1</v>
      </c>
      <c r="I3270" s="2">
        <v>4.5650000000000004</v>
      </c>
      <c r="J3270" s="2">
        <v>95.864999999999995</v>
      </c>
      <c r="K3270" s="12">
        <v>43510</v>
      </c>
      <c r="L3270" s="5">
        <v>0.61249999999999993</v>
      </c>
      <c r="M3270" t="s">
        <v>22</v>
      </c>
      <c r="N3270" s="2">
        <v>91.3</v>
      </c>
      <c r="O3270" s="2">
        <v>4.5650000000000004</v>
      </c>
      <c r="P3270" s="3">
        <v>9.1999999999999993</v>
      </c>
      <c r="Q3270" s="4">
        <f>MONTH(Tabla1[[#This Row],[Fecha]])</f>
        <v>2</v>
      </c>
    </row>
    <row r="3271" spans="1:17" x14ac:dyDescent="0.25">
      <c r="A3271" t="s">
        <v>2410</v>
      </c>
      <c r="B3271" t="s">
        <v>24</v>
      </c>
      <c r="C3271" t="s">
        <v>25</v>
      </c>
      <c r="D3271" t="s">
        <v>26</v>
      </c>
      <c r="E3271" t="s">
        <v>20</v>
      </c>
      <c r="F3271" t="s">
        <v>35</v>
      </c>
      <c r="G3271" s="2">
        <v>98.8</v>
      </c>
      <c r="H3271" s="4">
        <v>2</v>
      </c>
      <c r="I3271" s="2">
        <v>9.8800000000000008</v>
      </c>
      <c r="J3271" s="2">
        <v>207.48</v>
      </c>
      <c r="K3271" s="12">
        <v>43517</v>
      </c>
      <c r="L3271" s="5">
        <v>0.48541666666666666</v>
      </c>
      <c r="M3271" t="s">
        <v>28</v>
      </c>
      <c r="N3271" s="2">
        <v>197.6</v>
      </c>
      <c r="O3271" s="2">
        <v>9.8800000000000008</v>
      </c>
      <c r="P3271" s="3">
        <v>7.7</v>
      </c>
      <c r="Q3271" s="4">
        <f>MONTH(Tabla1[[#This Row],[Fecha]])</f>
        <v>2</v>
      </c>
    </row>
    <row r="3272" spans="1:17" x14ac:dyDescent="0.25">
      <c r="A3272" t="s">
        <v>3035</v>
      </c>
      <c r="B3272" t="s">
        <v>17</v>
      </c>
      <c r="C3272" t="s">
        <v>18</v>
      </c>
      <c r="D3272" t="s">
        <v>19</v>
      </c>
      <c r="E3272" t="s">
        <v>20</v>
      </c>
      <c r="F3272" t="s">
        <v>21</v>
      </c>
      <c r="G3272" s="2">
        <v>74.69</v>
      </c>
      <c r="H3272" s="4">
        <v>7</v>
      </c>
      <c r="I3272" s="2">
        <v>26.141499999999997</v>
      </c>
      <c r="J3272" s="2">
        <v>548.97149999999999</v>
      </c>
      <c r="K3272" s="12">
        <v>43470</v>
      </c>
      <c r="L3272" s="5">
        <v>0.54722222222222217</v>
      </c>
      <c r="M3272" t="s">
        <v>22</v>
      </c>
      <c r="N3272" s="2">
        <v>522.83000000000004</v>
      </c>
      <c r="O3272" s="2">
        <v>26.141500000000001</v>
      </c>
      <c r="P3272" s="3">
        <v>9.1</v>
      </c>
      <c r="Q3272" s="4">
        <f>MONTH(Tabla1[[#This Row],[Fecha]])</f>
        <v>1</v>
      </c>
    </row>
    <row r="3273" spans="1:17" x14ac:dyDescent="0.25">
      <c r="A3273" t="s">
        <v>3036</v>
      </c>
      <c r="B3273" t="s">
        <v>41</v>
      </c>
      <c r="C3273" t="s">
        <v>42</v>
      </c>
      <c r="D3273" t="s">
        <v>19</v>
      </c>
      <c r="E3273" t="s">
        <v>30</v>
      </c>
      <c r="F3273" t="s">
        <v>31</v>
      </c>
      <c r="G3273" s="2">
        <v>27</v>
      </c>
      <c r="H3273" s="4">
        <v>9</v>
      </c>
      <c r="I3273" s="2">
        <v>12.15</v>
      </c>
      <c r="J3273" s="2">
        <v>255.15</v>
      </c>
      <c r="K3273" s="12">
        <v>43526</v>
      </c>
      <c r="L3273" s="5">
        <v>0.59444444444444444</v>
      </c>
      <c r="M3273" t="s">
        <v>28</v>
      </c>
      <c r="N3273" s="2">
        <v>243</v>
      </c>
      <c r="O3273" s="2">
        <v>12.15</v>
      </c>
      <c r="P3273" s="3">
        <v>4.8</v>
      </c>
      <c r="Q3273" s="4">
        <f>MONTH(Tabla1[[#This Row],[Fecha]])</f>
        <v>3</v>
      </c>
    </row>
    <row r="3274" spans="1:17" x14ac:dyDescent="0.25">
      <c r="A3274" t="s">
        <v>3037</v>
      </c>
      <c r="B3274" t="s">
        <v>41</v>
      </c>
      <c r="C3274" t="s">
        <v>42</v>
      </c>
      <c r="D3274" t="s">
        <v>26</v>
      </c>
      <c r="E3274" t="s">
        <v>20</v>
      </c>
      <c r="F3274" t="s">
        <v>43</v>
      </c>
      <c r="G3274" s="2">
        <v>48.51</v>
      </c>
      <c r="H3274" s="4">
        <v>7</v>
      </c>
      <c r="I3274" s="2">
        <v>16.9785</v>
      </c>
      <c r="J3274" s="2">
        <v>356.54849999999999</v>
      </c>
      <c r="K3274" s="12">
        <v>43490</v>
      </c>
      <c r="L3274" s="5">
        <v>0.5625</v>
      </c>
      <c r="M3274" t="s">
        <v>32</v>
      </c>
      <c r="N3274" s="2">
        <v>339.57</v>
      </c>
      <c r="O3274" s="2">
        <v>16.9785</v>
      </c>
      <c r="P3274" s="3">
        <v>5.2</v>
      </c>
      <c r="Q3274" s="4">
        <f>MONTH(Tabla1[[#This Row],[Fecha]])</f>
        <v>1</v>
      </c>
    </row>
    <row r="3275" spans="1:17" x14ac:dyDescent="0.25">
      <c r="A3275" t="s">
        <v>3038</v>
      </c>
      <c r="B3275" t="s">
        <v>41</v>
      </c>
      <c r="C3275" t="s">
        <v>42</v>
      </c>
      <c r="D3275" t="s">
        <v>26</v>
      </c>
      <c r="E3275" t="s">
        <v>30</v>
      </c>
      <c r="F3275" t="s">
        <v>45</v>
      </c>
      <c r="G3275" s="2">
        <v>94.13</v>
      </c>
      <c r="H3275" s="4">
        <v>5</v>
      </c>
      <c r="I3275" s="2">
        <v>23.532499999999999</v>
      </c>
      <c r="J3275" s="2">
        <v>494.1825</v>
      </c>
      <c r="K3275" s="12">
        <v>43521</v>
      </c>
      <c r="L3275" s="5">
        <v>0.81874999999999998</v>
      </c>
      <c r="M3275" t="s">
        <v>32</v>
      </c>
      <c r="N3275" s="2">
        <v>470.65</v>
      </c>
      <c r="O3275" s="2">
        <v>23.532499999999999</v>
      </c>
      <c r="P3275" s="3">
        <v>4.8</v>
      </c>
      <c r="Q3275" s="4">
        <f>MONTH(Tabla1[[#This Row],[Fecha]])</f>
        <v>2</v>
      </c>
    </row>
    <row r="3276" spans="1:17" x14ac:dyDescent="0.25">
      <c r="A3276" t="s">
        <v>3039</v>
      </c>
      <c r="B3276" t="s">
        <v>41</v>
      </c>
      <c r="C3276" t="s">
        <v>42</v>
      </c>
      <c r="D3276" t="s">
        <v>26</v>
      </c>
      <c r="E3276" t="s">
        <v>20</v>
      </c>
      <c r="F3276" t="s">
        <v>21</v>
      </c>
      <c r="G3276" s="2">
        <v>14.76</v>
      </c>
      <c r="H3276" s="4">
        <v>2</v>
      </c>
      <c r="I3276" s="2">
        <v>1.476</v>
      </c>
      <c r="J3276" s="2">
        <v>30.995999999999999</v>
      </c>
      <c r="K3276" s="12">
        <v>43514</v>
      </c>
      <c r="L3276" s="5">
        <v>0.61249999999999993</v>
      </c>
      <c r="M3276" t="s">
        <v>22</v>
      </c>
      <c r="N3276" s="2">
        <v>29.52</v>
      </c>
      <c r="O3276" s="2">
        <v>1.476</v>
      </c>
      <c r="P3276" s="3">
        <v>4.3</v>
      </c>
      <c r="Q3276" s="4">
        <f>MONTH(Tabla1[[#This Row],[Fecha]])</f>
        <v>2</v>
      </c>
    </row>
    <row r="3277" spans="1:17" x14ac:dyDescent="0.25">
      <c r="A3277" t="s">
        <v>1038</v>
      </c>
      <c r="B3277" t="s">
        <v>24</v>
      </c>
      <c r="C3277" t="s">
        <v>25</v>
      </c>
      <c r="D3277" t="s">
        <v>19</v>
      </c>
      <c r="E3277" t="s">
        <v>30</v>
      </c>
      <c r="F3277" t="s">
        <v>45</v>
      </c>
      <c r="G3277" s="2">
        <v>48.71</v>
      </c>
      <c r="H3277" s="4">
        <v>1</v>
      </c>
      <c r="I3277" s="2">
        <v>2.4355000000000002</v>
      </c>
      <c r="J3277" s="2">
        <v>51.145499999999998</v>
      </c>
      <c r="K3277" s="12">
        <v>43550</v>
      </c>
      <c r="L3277" s="5">
        <v>0.80555555555555547</v>
      </c>
      <c r="M3277" t="s">
        <v>28</v>
      </c>
      <c r="N3277" s="2">
        <v>48.71</v>
      </c>
      <c r="O3277" s="2">
        <v>2.4355000000000002</v>
      </c>
      <c r="P3277" s="3">
        <v>4.0999999999999996</v>
      </c>
      <c r="Q3277" s="4">
        <f>MONTH(Tabla1[[#This Row],[Fecha]])</f>
        <v>3</v>
      </c>
    </row>
    <row r="3278" spans="1:17" x14ac:dyDescent="0.25">
      <c r="A3278" t="s">
        <v>1438</v>
      </c>
      <c r="B3278" t="s">
        <v>17</v>
      </c>
      <c r="C3278" t="s">
        <v>18</v>
      </c>
      <c r="D3278" t="s">
        <v>19</v>
      </c>
      <c r="E3278" t="s">
        <v>20</v>
      </c>
      <c r="F3278" t="s">
        <v>43</v>
      </c>
      <c r="G3278" s="2">
        <v>79.540000000000006</v>
      </c>
      <c r="H3278" s="4">
        <v>2</v>
      </c>
      <c r="I3278" s="2">
        <v>7.9540000000000006</v>
      </c>
      <c r="J3278" s="2">
        <v>167.03399999999999</v>
      </c>
      <c r="K3278" s="12">
        <v>43551</v>
      </c>
      <c r="L3278" s="5">
        <v>0.6875</v>
      </c>
      <c r="M3278" t="s">
        <v>22</v>
      </c>
      <c r="N3278" s="2">
        <v>159.08000000000001</v>
      </c>
      <c r="O3278" s="2">
        <v>7.9539999999999997</v>
      </c>
      <c r="P3278" s="3">
        <v>6.2</v>
      </c>
      <c r="Q3278" s="4">
        <f>MONTH(Tabla1[[#This Row],[Fecha]])</f>
        <v>3</v>
      </c>
    </row>
    <row r="3279" spans="1:17" x14ac:dyDescent="0.25">
      <c r="A3279" t="s">
        <v>3040</v>
      </c>
      <c r="B3279" t="s">
        <v>41</v>
      </c>
      <c r="C3279" t="s">
        <v>42</v>
      </c>
      <c r="D3279" t="s">
        <v>26</v>
      </c>
      <c r="E3279" t="s">
        <v>30</v>
      </c>
      <c r="F3279" t="s">
        <v>21</v>
      </c>
      <c r="G3279" s="2">
        <v>87.87</v>
      </c>
      <c r="H3279" s="4">
        <v>10</v>
      </c>
      <c r="I3279" s="2">
        <v>43.935000000000002</v>
      </c>
      <c r="J3279" s="2">
        <v>922.63499999999999</v>
      </c>
      <c r="K3279" s="12">
        <v>43553</v>
      </c>
      <c r="L3279" s="5">
        <v>0.43402777777777773</v>
      </c>
      <c r="M3279" t="s">
        <v>22</v>
      </c>
      <c r="N3279" s="2">
        <v>878.7</v>
      </c>
      <c r="O3279" s="2">
        <v>43.935000000000002</v>
      </c>
      <c r="P3279" s="3">
        <v>5.0999999999999996</v>
      </c>
      <c r="Q3279" s="4">
        <f>MONTH(Tabla1[[#This Row],[Fecha]])</f>
        <v>3</v>
      </c>
    </row>
    <row r="3280" spans="1:17" x14ac:dyDescent="0.25">
      <c r="A3280" t="s">
        <v>3041</v>
      </c>
      <c r="B3280" t="s">
        <v>17</v>
      </c>
      <c r="C3280" t="s">
        <v>18</v>
      </c>
      <c r="D3280" t="s">
        <v>26</v>
      </c>
      <c r="E3280" t="s">
        <v>30</v>
      </c>
      <c r="F3280" t="s">
        <v>31</v>
      </c>
      <c r="G3280" s="2">
        <v>18.28</v>
      </c>
      <c r="H3280" s="4">
        <v>1</v>
      </c>
      <c r="I3280" s="2">
        <v>0.91400000000000015</v>
      </c>
      <c r="J3280" s="2">
        <v>19.193999999999999</v>
      </c>
      <c r="K3280" s="12">
        <v>43546</v>
      </c>
      <c r="L3280" s="5">
        <v>0.62847222222222221</v>
      </c>
      <c r="M3280" t="s">
        <v>32</v>
      </c>
      <c r="N3280" s="2">
        <v>18.28</v>
      </c>
      <c r="O3280" s="2">
        <v>0.91400000000000003</v>
      </c>
      <c r="P3280" s="3">
        <v>8.3000000000000007</v>
      </c>
      <c r="Q3280" s="4">
        <f>MONTH(Tabla1[[#This Row],[Fecha]])</f>
        <v>3</v>
      </c>
    </row>
    <row r="3281" spans="1:17" x14ac:dyDescent="0.25">
      <c r="A3281" t="s">
        <v>3042</v>
      </c>
      <c r="B3281" t="s">
        <v>24</v>
      </c>
      <c r="C3281" t="s">
        <v>25</v>
      </c>
      <c r="D3281" t="s">
        <v>26</v>
      </c>
      <c r="E3281" t="s">
        <v>30</v>
      </c>
      <c r="F3281" t="s">
        <v>27</v>
      </c>
      <c r="G3281" s="2">
        <v>22.21</v>
      </c>
      <c r="H3281" s="4">
        <v>6</v>
      </c>
      <c r="I3281" s="2">
        <v>6.6630000000000003</v>
      </c>
      <c r="J3281" s="2">
        <v>139.923</v>
      </c>
      <c r="K3281" s="12">
        <v>43531</v>
      </c>
      <c r="L3281" s="5">
        <v>0.43263888888888885</v>
      </c>
      <c r="M3281" t="s">
        <v>32</v>
      </c>
      <c r="N3281" s="2">
        <v>133.26</v>
      </c>
      <c r="O3281" s="2">
        <v>6.6630000000000003</v>
      </c>
      <c r="P3281" s="3">
        <v>8.6</v>
      </c>
      <c r="Q3281" s="4">
        <f>MONTH(Tabla1[[#This Row],[Fecha]])</f>
        <v>3</v>
      </c>
    </row>
    <row r="3282" spans="1:17" x14ac:dyDescent="0.25">
      <c r="A3282" t="s">
        <v>3043</v>
      </c>
      <c r="B3282" t="s">
        <v>41</v>
      </c>
      <c r="C3282" t="s">
        <v>42</v>
      </c>
      <c r="D3282" t="s">
        <v>19</v>
      </c>
      <c r="E3282" t="s">
        <v>20</v>
      </c>
      <c r="F3282" t="s">
        <v>35</v>
      </c>
      <c r="G3282" s="2">
        <v>39.119999999999997</v>
      </c>
      <c r="H3282" s="4">
        <v>1</v>
      </c>
      <c r="I3282" s="2">
        <v>1.956</v>
      </c>
      <c r="J3282" s="2">
        <v>41.076000000000001</v>
      </c>
      <c r="K3282" s="12">
        <v>43550</v>
      </c>
      <c r="L3282" s="5">
        <v>0.4597222222222222</v>
      </c>
      <c r="M3282" t="s">
        <v>32</v>
      </c>
      <c r="N3282" s="2">
        <v>39.119999999999997</v>
      </c>
      <c r="O3282" s="2">
        <v>1.956</v>
      </c>
      <c r="P3282" s="3">
        <v>9.6</v>
      </c>
      <c r="Q3282" s="4">
        <f>MONTH(Tabla1[[#This Row],[Fecha]])</f>
        <v>3</v>
      </c>
    </row>
    <row r="3283" spans="1:17" x14ac:dyDescent="0.25">
      <c r="A3283" t="s">
        <v>3044</v>
      </c>
      <c r="B3283" t="s">
        <v>17</v>
      </c>
      <c r="C3283" t="s">
        <v>18</v>
      </c>
      <c r="D3283" t="s">
        <v>26</v>
      </c>
      <c r="E3283" t="s">
        <v>30</v>
      </c>
      <c r="F3283" t="s">
        <v>27</v>
      </c>
      <c r="G3283" s="2">
        <v>97.16</v>
      </c>
      <c r="H3283" s="4">
        <v>1</v>
      </c>
      <c r="I3283" s="2">
        <v>4.8580000000000005</v>
      </c>
      <c r="J3283" s="2">
        <v>102.018</v>
      </c>
      <c r="K3283" s="12">
        <v>43532</v>
      </c>
      <c r="L3283" s="5">
        <v>0.85972222222222217</v>
      </c>
      <c r="M3283" t="s">
        <v>22</v>
      </c>
      <c r="N3283" s="2">
        <v>97.16</v>
      </c>
      <c r="O3283" s="2">
        <v>4.8579999999999997</v>
      </c>
      <c r="P3283" s="3">
        <v>7.2</v>
      </c>
      <c r="Q3283" s="4">
        <f>MONTH(Tabla1[[#This Row],[Fecha]])</f>
        <v>3</v>
      </c>
    </row>
    <row r="3284" spans="1:17" x14ac:dyDescent="0.25">
      <c r="A3284" t="s">
        <v>3045</v>
      </c>
      <c r="B3284" t="s">
        <v>41</v>
      </c>
      <c r="C3284" t="s">
        <v>42</v>
      </c>
      <c r="D3284" t="s">
        <v>19</v>
      </c>
      <c r="E3284" t="s">
        <v>30</v>
      </c>
      <c r="F3284" t="s">
        <v>21</v>
      </c>
      <c r="G3284" s="2">
        <v>97.22</v>
      </c>
      <c r="H3284" s="4">
        <v>9</v>
      </c>
      <c r="I3284" s="2">
        <v>43.749000000000002</v>
      </c>
      <c r="J3284" s="2">
        <v>918.72900000000004</v>
      </c>
      <c r="K3284" s="12">
        <v>43554</v>
      </c>
      <c r="L3284" s="5">
        <v>0.61319444444444449</v>
      </c>
      <c r="M3284" t="s">
        <v>22</v>
      </c>
      <c r="N3284" s="2">
        <v>874.98</v>
      </c>
      <c r="O3284" s="2">
        <v>43.749000000000002</v>
      </c>
      <c r="P3284" s="3">
        <v>6</v>
      </c>
      <c r="Q3284" s="4">
        <f>MONTH(Tabla1[[#This Row],[Fecha]])</f>
        <v>3</v>
      </c>
    </row>
    <row r="3285" spans="1:17" x14ac:dyDescent="0.25">
      <c r="A3285" t="s">
        <v>3046</v>
      </c>
      <c r="B3285" t="s">
        <v>41</v>
      </c>
      <c r="C3285" t="s">
        <v>42</v>
      </c>
      <c r="D3285" t="s">
        <v>26</v>
      </c>
      <c r="E3285" t="s">
        <v>20</v>
      </c>
      <c r="F3285" t="s">
        <v>21</v>
      </c>
      <c r="G3285" s="2">
        <v>82.88</v>
      </c>
      <c r="H3285" s="4">
        <v>5</v>
      </c>
      <c r="I3285" s="2">
        <v>20.72</v>
      </c>
      <c r="J3285" s="2">
        <v>435.12</v>
      </c>
      <c r="K3285" s="12">
        <v>43548</v>
      </c>
      <c r="L3285" s="5">
        <v>0.58888888888888891</v>
      </c>
      <c r="M3285" t="s">
        <v>32</v>
      </c>
      <c r="N3285" s="2">
        <v>414.4</v>
      </c>
      <c r="O3285" s="2">
        <v>20.72</v>
      </c>
      <c r="P3285" s="3">
        <v>6.6</v>
      </c>
      <c r="Q3285" s="4">
        <f>MONTH(Tabla1[[#This Row],[Fecha]])</f>
        <v>3</v>
      </c>
    </row>
    <row r="3286" spans="1:17" x14ac:dyDescent="0.25">
      <c r="A3286" t="s">
        <v>2198</v>
      </c>
      <c r="B3286" t="s">
        <v>17</v>
      </c>
      <c r="C3286" t="s">
        <v>18</v>
      </c>
      <c r="D3286" t="s">
        <v>26</v>
      </c>
      <c r="E3286" t="s">
        <v>30</v>
      </c>
      <c r="F3286" t="s">
        <v>21</v>
      </c>
      <c r="G3286" s="2">
        <v>59.77</v>
      </c>
      <c r="H3286" s="4">
        <v>2</v>
      </c>
      <c r="I3286" s="2">
        <v>5.9770000000000003</v>
      </c>
      <c r="J3286" s="2">
        <v>125.517</v>
      </c>
      <c r="K3286" s="12">
        <v>43535</v>
      </c>
      <c r="L3286" s="5">
        <v>0.50069444444444444</v>
      </c>
      <c r="M3286" t="s">
        <v>32</v>
      </c>
      <c r="N3286" s="2">
        <v>119.54</v>
      </c>
      <c r="O3286" s="2">
        <v>5.9770000000000003</v>
      </c>
      <c r="P3286" s="3">
        <v>5.8</v>
      </c>
      <c r="Q3286" s="4">
        <f>MONTH(Tabla1[[#This Row],[Fecha]])</f>
        <v>3</v>
      </c>
    </row>
    <row r="3287" spans="1:17" x14ac:dyDescent="0.25">
      <c r="A3287" t="s">
        <v>3047</v>
      </c>
      <c r="B3287" t="s">
        <v>17</v>
      </c>
      <c r="C3287" t="s">
        <v>18</v>
      </c>
      <c r="D3287" t="s">
        <v>19</v>
      </c>
      <c r="E3287" t="s">
        <v>20</v>
      </c>
      <c r="F3287" t="s">
        <v>31</v>
      </c>
      <c r="G3287" s="2">
        <v>72.42</v>
      </c>
      <c r="H3287" s="4">
        <v>3</v>
      </c>
      <c r="I3287" s="2">
        <v>10.863</v>
      </c>
      <c r="J3287" s="2">
        <v>228.12299999999999</v>
      </c>
      <c r="K3287" s="12">
        <v>43553</v>
      </c>
      <c r="L3287" s="5">
        <v>0.70416666666666661</v>
      </c>
      <c r="M3287" t="s">
        <v>22</v>
      </c>
      <c r="N3287" s="2">
        <v>217.26</v>
      </c>
      <c r="O3287" s="2">
        <v>10.863</v>
      </c>
      <c r="P3287" s="3">
        <v>8.1999999999999993</v>
      </c>
      <c r="Q3287" s="4">
        <f>MONTH(Tabla1[[#This Row],[Fecha]])</f>
        <v>3</v>
      </c>
    </row>
    <row r="3288" spans="1:17" x14ac:dyDescent="0.25">
      <c r="A3288" t="s">
        <v>3048</v>
      </c>
      <c r="B3288" t="s">
        <v>17</v>
      </c>
      <c r="C3288" t="s">
        <v>18</v>
      </c>
      <c r="D3288" t="s">
        <v>19</v>
      </c>
      <c r="E3288" t="s">
        <v>20</v>
      </c>
      <c r="F3288" t="s">
        <v>31</v>
      </c>
      <c r="G3288" s="2">
        <v>52.59</v>
      </c>
      <c r="H3288" s="4">
        <v>8</v>
      </c>
      <c r="I3288" s="2">
        <v>21.036000000000001</v>
      </c>
      <c r="J3288" s="2">
        <v>441.75599999999997</v>
      </c>
      <c r="K3288" s="12">
        <v>43546</v>
      </c>
      <c r="L3288" s="5">
        <v>0.80555555555555547</v>
      </c>
      <c r="M3288" t="s">
        <v>32</v>
      </c>
      <c r="N3288" s="2">
        <v>420.72</v>
      </c>
      <c r="O3288" s="2">
        <v>21.036000000000001</v>
      </c>
      <c r="P3288" s="3">
        <v>8.5</v>
      </c>
      <c r="Q3288" s="4">
        <f>MONTH(Tabla1[[#This Row],[Fecha]])</f>
        <v>3</v>
      </c>
    </row>
    <row r="3289" spans="1:17" x14ac:dyDescent="0.25">
      <c r="A3289" t="s">
        <v>2859</v>
      </c>
      <c r="B3289" t="s">
        <v>24</v>
      </c>
      <c r="C3289" t="s">
        <v>25</v>
      </c>
      <c r="D3289" t="s">
        <v>26</v>
      </c>
      <c r="E3289" t="s">
        <v>20</v>
      </c>
      <c r="F3289" t="s">
        <v>21</v>
      </c>
      <c r="G3289" s="2">
        <v>20.38</v>
      </c>
      <c r="H3289" s="4">
        <v>5</v>
      </c>
      <c r="I3289" s="2">
        <v>5.0949999999999998</v>
      </c>
      <c r="J3289" s="2">
        <v>106.995</v>
      </c>
      <c r="K3289" s="12">
        <v>43487</v>
      </c>
      <c r="L3289" s="5">
        <v>0.78888888888888886</v>
      </c>
      <c r="M3289" t="s">
        <v>28</v>
      </c>
      <c r="N3289" s="2">
        <v>101.9</v>
      </c>
      <c r="O3289" s="2">
        <v>5.0949999999999998</v>
      </c>
      <c r="P3289" s="3">
        <v>6</v>
      </c>
      <c r="Q3289" s="4">
        <f>MONTH(Tabla1[[#This Row],[Fecha]])</f>
        <v>1</v>
      </c>
    </row>
    <row r="3290" spans="1:17" x14ac:dyDescent="0.25">
      <c r="A3290" t="s">
        <v>3049</v>
      </c>
      <c r="B3290" t="s">
        <v>24</v>
      </c>
      <c r="C3290" t="s">
        <v>25</v>
      </c>
      <c r="D3290" t="s">
        <v>26</v>
      </c>
      <c r="E3290" t="s">
        <v>20</v>
      </c>
      <c r="F3290" t="s">
        <v>35</v>
      </c>
      <c r="G3290" s="2">
        <v>23.75</v>
      </c>
      <c r="H3290" s="4">
        <v>9</v>
      </c>
      <c r="I3290" s="2">
        <v>10.6875</v>
      </c>
      <c r="J3290" s="2">
        <v>224.4375</v>
      </c>
      <c r="K3290" s="12">
        <v>43496</v>
      </c>
      <c r="L3290" s="5">
        <v>0.50138888888888888</v>
      </c>
      <c r="M3290" t="s">
        <v>28</v>
      </c>
      <c r="N3290" s="2">
        <v>213.75</v>
      </c>
      <c r="O3290" s="2">
        <v>10.6875</v>
      </c>
      <c r="P3290" s="3">
        <v>9.5</v>
      </c>
      <c r="Q3290" s="4">
        <f>MONTH(Tabla1[[#This Row],[Fecha]])</f>
        <v>1</v>
      </c>
    </row>
    <row r="3291" spans="1:17" x14ac:dyDescent="0.25">
      <c r="A3291" t="s">
        <v>3050</v>
      </c>
      <c r="B3291" t="s">
        <v>24</v>
      </c>
      <c r="C3291" t="s">
        <v>25</v>
      </c>
      <c r="D3291" t="s">
        <v>26</v>
      </c>
      <c r="E3291" t="s">
        <v>20</v>
      </c>
      <c r="F3291" t="s">
        <v>27</v>
      </c>
      <c r="G3291" s="2">
        <v>84.05</v>
      </c>
      <c r="H3291" s="4">
        <v>3</v>
      </c>
      <c r="I3291" s="2">
        <v>12.6075</v>
      </c>
      <c r="J3291" s="2">
        <v>264.75749999999999</v>
      </c>
      <c r="K3291" s="12">
        <v>43488</v>
      </c>
      <c r="L3291" s="5">
        <v>0.56180555555555556</v>
      </c>
      <c r="M3291" t="s">
        <v>28</v>
      </c>
      <c r="N3291" s="2">
        <v>252.15</v>
      </c>
      <c r="O3291" s="2">
        <v>12.6075</v>
      </c>
      <c r="P3291" s="3">
        <v>9.8000000000000007</v>
      </c>
      <c r="Q3291" s="4">
        <f>MONTH(Tabla1[[#This Row],[Fecha]])</f>
        <v>1</v>
      </c>
    </row>
    <row r="3292" spans="1:17" x14ac:dyDescent="0.25">
      <c r="A3292" t="s">
        <v>1260</v>
      </c>
      <c r="B3292" t="s">
        <v>17</v>
      </c>
      <c r="C3292" t="s">
        <v>18</v>
      </c>
      <c r="D3292" t="s">
        <v>19</v>
      </c>
      <c r="E3292" t="s">
        <v>30</v>
      </c>
      <c r="F3292" t="s">
        <v>35</v>
      </c>
      <c r="G3292" s="2">
        <v>76.92</v>
      </c>
      <c r="H3292" s="4">
        <v>10</v>
      </c>
      <c r="I3292" s="2">
        <v>38.460000000000008</v>
      </c>
      <c r="J3292" s="2">
        <v>807.66</v>
      </c>
      <c r="K3292" s="12">
        <v>43541</v>
      </c>
      <c r="L3292" s="5">
        <v>0.82847222222222217</v>
      </c>
      <c r="M3292" t="s">
        <v>22</v>
      </c>
      <c r="N3292" s="2">
        <v>769.2</v>
      </c>
      <c r="O3292" s="2">
        <v>38.46</v>
      </c>
      <c r="P3292" s="3">
        <v>5.6</v>
      </c>
      <c r="Q3292" s="4">
        <f>MONTH(Tabla1[[#This Row],[Fecha]])</f>
        <v>3</v>
      </c>
    </row>
    <row r="3293" spans="1:17" x14ac:dyDescent="0.25">
      <c r="A3293" t="s">
        <v>2265</v>
      </c>
      <c r="B3293" t="s">
        <v>24</v>
      </c>
      <c r="C3293" t="s">
        <v>25</v>
      </c>
      <c r="D3293" t="s">
        <v>26</v>
      </c>
      <c r="E3293" t="s">
        <v>30</v>
      </c>
      <c r="F3293" t="s">
        <v>31</v>
      </c>
      <c r="G3293" s="2">
        <v>69.400000000000006</v>
      </c>
      <c r="H3293" s="4">
        <v>2</v>
      </c>
      <c r="I3293" s="2">
        <v>6.9400000000000013</v>
      </c>
      <c r="J3293" s="2">
        <v>145.74</v>
      </c>
      <c r="K3293" s="12">
        <v>43492</v>
      </c>
      <c r="L3293" s="5">
        <v>0.82500000000000007</v>
      </c>
      <c r="M3293" t="s">
        <v>22</v>
      </c>
      <c r="N3293" s="2">
        <v>138.80000000000001</v>
      </c>
      <c r="O3293" s="2">
        <v>6.94</v>
      </c>
      <c r="P3293" s="3">
        <v>9</v>
      </c>
      <c r="Q3293" s="4">
        <f>MONTH(Tabla1[[#This Row],[Fecha]])</f>
        <v>1</v>
      </c>
    </row>
    <row r="3294" spans="1:17" x14ac:dyDescent="0.25">
      <c r="A3294" t="s">
        <v>3051</v>
      </c>
      <c r="B3294" t="s">
        <v>17</v>
      </c>
      <c r="C3294" t="s">
        <v>18</v>
      </c>
      <c r="D3294" t="s">
        <v>19</v>
      </c>
      <c r="E3294" t="s">
        <v>20</v>
      </c>
      <c r="F3294" t="s">
        <v>21</v>
      </c>
      <c r="G3294" s="2">
        <v>47.67</v>
      </c>
      <c r="H3294" s="4">
        <v>4</v>
      </c>
      <c r="I3294" s="2">
        <v>9.5340000000000007</v>
      </c>
      <c r="J3294" s="2">
        <v>200.214</v>
      </c>
      <c r="K3294" s="12">
        <v>43536</v>
      </c>
      <c r="L3294" s="5">
        <v>0.59791666666666665</v>
      </c>
      <c r="M3294" t="s">
        <v>28</v>
      </c>
      <c r="N3294" s="2">
        <v>190.68</v>
      </c>
      <c r="O3294" s="2">
        <v>9.5340000000000007</v>
      </c>
      <c r="P3294" s="3">
        <v>9.1</v>
      </c>
      <c r="Q3294" s="4">
        <f>MONTH(Tabla1[[#This Row],[Fecha]])</f>
        <v>3</v>
      </c>
    </row>
    <row r="3295" spans="1:17" x14ac:dyDescent="0.25">
      <c r="A3295" t="s">
        <v>3052</v>
      </c>
      <c r="B3295" t="s">
        <v>17</v>
      </c>
      <c r="C3295" t="s">
        <v>18</v>
      </c>
      <c r="D3295" t="s">
        <v>26</v>
      </c>
      <c r="E3295" t="s">
        <v>20</v>
      </c>
      <c r="F3295" t="s">
        <v>43</v>
      </c>
      <c r="G3295" s="2">
        <v>63.61</v>
      </c>
      <c r="H3295" s="4">
        <v>5</v>
      </c>
      <c r="I3295" s="2">
        <v>15.902500000000002</v>
      </c>
      <c r="J3295" s="2">
        <v>333.95249999999999</v>
      </c>
      <c r="K3295" s="12">
        <v>43540</v>
      </c>
      <c r="L3295" s="5">
        <v>0.52986111111111112</v>
      </c>
      <c r="M3295" t="s">
        <v>22</v>
      </c>
      <c r="N3295" s="2">
        <v>318.05</v>
      </c>
      <c r="O3295" s="2">
        <v>15.9025</v>
      </c>
      <c r="P3295" s="3">
        <v>4.8</v>
      </c>
      <c r="Q3295" s="4">
        <f>MONTH(Tabla1[[#This Row],[Fecha]])</f>
        <v>3</v>
      </c>
    </row>
    <row r="3296" spans="1:17" x14ac:dyDescent="0.25">
      <c r="A3296" t="s">
        <v>3053</v>
      </c>
      <c r="B3296" t="s">
        <v>17</v>
      </c>
      <c r="C3296" t="s">
        <v>18</v>
      </c>
      <c r="D3296" t="s">
        <v>26</v>
      </c>
      <c r="E3296" t="s">
        <v>20</v>
      </c>
      <c r="F3296" t="s">
        <v>31</v>
      </c>
      <c r="G3296" s="2">
        <v>33.299999999999997</v>
      </c>
      <c r="H3296" s="4">
        <v>9</v>
      </c>
      <c r="I3296" s="2">
        <v>14.984999999999999</v>
      </c>
      <c r="J3296" s="2">
        <v>314.685</v>
      </c>
      <c r="K3296" s="12">
        <v>43528</v>
      </c>
      <c r="L3296" s="5">
        <v>0.64374999999999993</v>
      </c>
      <c r="M3296" t="s">
        <v>22</v>
      </c>
      <c r="N3296" s="2">
        <v>299.7</v>
      </c>
      <c r="O3296" s="2">
        <v>14.984999999999999</v>
      </c>
      <c r="P3296" s="3">
        <v>7.2</v>
      </c>
      <c r="Q3296" s="4">
        <f>MONTH(Tabla1[[#This Row],[Fecha]])</f>
        <v>3</v>
      </c>
    </row>
    <row r="3297" spans="1:17" x14ac:dyDescent="0.25">
      <c r="A3297" t="s">
        <v>3054</v>
      </c>
      <c r="B3297" t="s">
        <v>41</v>
      </c>
      <c r="C3297" t="s">
        <v>42</v>
      </c>
      <c r="D3297" t="s">
        <v>19</v>
      </c>
      <c r="E3297" t="s">
        <v>30</v>
      </c>
      <c r="F3297" t="s">
        <v>45</v>
      </c>
      <c r="G3297" s="2">
        <v>21.94</v>
      </c>
      <c r="H3297" s="4">
        <v>5</v>
      </c>
      <c r="I3297" s="2">
        <v>5.4850000000000003</v>
      </c>
      <c r="J3297" s="2">
        <v>115.185</v>
      </c>
      <c r="K3297" s="12">
        <v>43529</v>
      </c>
      <c r="L3297" s="5">
        <v>0.52013888888888882</v>
      </c>
      <c r="M3297" t="s">
        <v>22</v>
      </c>
      <c r="N3297" s="2">
        <v>109.7</v>
      </c>
      <c r="O3297" s="2">
        <v>5.4850000000000003</v>
      </c>
      <c r="P3297" s="3">
        <v>5.3</v>
      </c>
      <c r="Q3297" s="4">
        <f>MONTH(Tabla1[[#This Row],[Fecha]])</f>
        <v>3</v>
      </c>
    </row>
    <row r="3298" spans="1:17" x14ac:dyDescent="0.25">
      <c r="A3298" t="s">
        <v>3055</v>
      </c>
      <c r="B3298" t="s">
        <v>17</v>
      </c>
      <c r="C3298" t="s">
        <v>18</v>
      </c>
      <c r="D3298" t="s">
        <v>26</v>
      </c>
      <c r="E3298" t="s">
        <v>30</v>
      </c>
      <c r="F3298" t="s">
        <v>31</v>
      </c>
      <c r="G3298" s="2">
        <v>33.99</v>
      </c>
      <c r="H3298" s="4">
        <v>6</v>
      </c>
      <c r="I3298" s="2">
        <v>10.197000000000001</v>
      </c>
      <c r="J3298" s="2">
        <v>214.137</v>
      </c>
      <c r="K3298" s="12">
        <v>43532</v>
      </c>
      <c r="L3298" s="5">
        <v>0.65069444444444446</v>
      </c>
      <c r="M3298" t="s">
        <v>32</v>
      </c>
      <c r="N3298" s="2">
        <v>203.94</v>
      </c>
      <c r="O3298" s="2">
        <v>10.196999999999999</v>
      </c>
      <c r="P3298" s="3">
        <v>7.7</v>
      </c>
      <c r="Q3298" s="4">
        <f>MONTH(Tabla1[[#This Row],[Fecha]])</f>
        <v>3</v>
      </c>
    </row>
    <row r="3299" spans="1:17" x14ac:dyDescent="0.25">
      <c r="A3299" t="s">
        <v>2425</v>
      </c>
      <c r="B3299" t="s">
        <v>41</v>
      </c>
      <c r="C3299" t="s">
        <v>42</v>
      </c>
      <c r="D3299" t="s">
        <v>26</v>
      </c>
      <c r="E3299" t="s">
        <v>30</v>
      </c>
      <c r="F3299" t="s">
        <v>31</v>
      </c>
      <c r="G3299" s="2">
        <v>62.19</v>
      </c>
      <c r="H3299" s="4">
        <v>4</v>
      </c>
      <c r="I3299" s="2">
        <v>12.438000000000001</v>
      </c>
      <c r="J3299" s="2">
        <v>261.19799999999998</v>
      </c>
      <c r="K3299" s="12">
        <v>43471</v>
      </c>
      <c r="L3299" s="5">
        <v>0.82361111111111107</v>
      </c>
      <c r="M3299" t="s">
        <v>22</v>
      </c>
      <c r="N3299" s="2">
        <v>248.76</v>
      </c>
      <c r="O3299" s="2">
        <v>12.438000000000001</v>
      </c>
      <c r="P3299" s="3">
        <v>4.3</v>
      </c>
      <c r="Q3299" s="4">
        <f>MONTH(Tabla1[[#This Row],[Fecha]])</f>
        <v>1</v>
      </c>
    </row>
    <row r="3300" spans="1:17" x14ac:dyDescent="0.25">
      <c r="A3300" t="s">
        <v>3056</v>
      </c>
      <c r="B3300" t="s">
        <v>17</v>
      </c>
      <c r="C3300" t="s">
        <v>18</v>
      </c>
      <c r="D3300" t="s">
        <v>26</v>
      </c>
      <c r="E3300" t="s">
        <v>20</v>
      </c>
      <c r="F3300" t="s">
        <v>31</v>
      </c>
      <c r="G3300" s="2">
        <v>93.69</v>
      </c>
      <c r="H3300" s="4">
        <v>7</v>
      </c>
      <c r="I3300" s="2">
        <v>32.791499999999999</v>
      </c>
      <c r="J3300" s="2">
        <v>688.62149999999997</v>
      </c>
      <c r="K3300" s="12">
        <v>43534</v>
      </c>
      <c r="L3300" s="5">
        <v>0.78055555555555556</v>
      </c>
      <c r="M3300" t="s">
        <v>32</v>
      </c>
      <c r="N3300" s="2">
        <v>655.83</v>
      </c>
      <c r="O3300" s="2">
        <v>32.791499999999999</v>
      </c>
      <c r="P3300" s="3">
        <v>4.5</v>
      </c>
      <c r="Q3300" s="4">
        <f>MONTH(Tabla1[[#This Row],[Fecha]])</f>
        <v>3</v>
      </c>
    </row>
    <row r="3301" spans="1:17" x14ac:dyDescent="0.25">
      <c r="A3301" t="s">
        <v>3057</v>
      </c>
      <c r="B3301" t="s">
        <v>24</v>
      </c>
      <c r="C3301" t="s">
        <v>25</v>
      </c>
      <c r="D3301" t="s">
        <v>19</v>
      </c>
      <c r="E3301" t="s">
        <v>30</v>
      </c>
      <c r="F3301" t="s">
        <v>21</v>
      </c>
      <c r="G3301" s="2">
        <v>90.5</v>
      </c>
      <c r="H3301" s="4">
        <v>10</v>
      </c>
      <c r="I3301" s="2">
        <v>45.25</v>
      </c>
      <c r="J3301" s="2">
        <v>950.25</v>
      </c>
      <c r="K3301" s="12">
        <v>43490</v>
      </c>
      <c r="L3301" s="5">
        <v>0.57500000000000007</v>
      </c>
      <c r="M3301" t="s">
        <v>28</v>
      </c>
      <c r="N3301" s="2">
        <v>905</v>
      </c>
      <c r="O3301" s="2">
        <v>45.25</v>
      </c>
      <c r="P3301" s="3">
        <v>8.1</v>
      </c>
      <c r="Q3301" s="4">
        <f>MONTH(Tabla1[[#This Row],[Fecha]])</f>
        <v>1</v>
      </c>
    </row>
    <row r="3302" spans="1:17" x14ac:dyDescent="0.25">
      <c r="A3302" t="s">
        <v>3058</v>
      </c>
      <c r="B3302" t="s">
        <v>17</v>
      </c>
      <c r="C3302" t="s">
        <v>18</v>
      </c>
      <c r="D3302" t="s">
        <v>26</v>
      </c>
      <c r="E3302" t="s">
        <v>20</v>
      </c>
      <c r="F3302" t="s">
        <v>43</v>
      </c>
      <c r="G3302" s="2">
        <v>81.209999999999994</v>
      </c>
      <c r="H3302" s="4">
        <v>10</v>
      </c>
      <c r="I3302" s="2">
        <v>40.604999999999997</v>
      </c>
      <c r="J3302" s="2">
        <v>852.70500000000004</v>
      </c>
      <c r="K3302" s="12">
        <v>43482</v>
      </c>
      <c r="L3302" s="5">
        <v>0.54236111111111118</v>
      </c>
      <c r="M3302" t="s">
        <v>32</v>
      </c>
      <c r="N3302" s="2">
        <v>812.1</v>
      </c>
      <c r="O3302" s="2">
        <v>40.604999999999997</v>
      </c>
      <c r="P3302" s="3">
        <v>6.3</v>
      </c>
      <c r="Q3302" s="4">
        <f>MONTH(Tabla1[[#This Row],[Fecha]])</f>
        <v>1</v>
      </c>
    </row>
    <row r="3303" spans="1:17" x14ac:dyDescent="0.25">
      <c r="A3303" t="s">
        <v>3059</v>
      </c>
      <c r="B3303" t="s">
        <v>24</v>
      </c>
      <c r="C3303" t="s">
        <v>25</v>
      </c>
      <c r="D3303" t="s">
        <v>26</v>
      </c>
      <c r="E3303" t="s">
        <v>30</v>
      </c>
      <c r="F3303" t="s">
        <v>27</v>
      </c>
      <c r="G3303" s="2">
        <v>64.95</v>
      </c>
      <c r="H3303" s="4">
        <v>10</v>
      </c>
      <c r="I3303" s="2">
        <v>32.475000000000001</v>
      </c>
      <c r="J3303" s="2">
        <v>681.97500000000002</v>
      </c>
      <c r="K3303" s="12">
        <v>43548</v>
      </c>
      <c r="L3303" s="5">
        <v>0.76874999999999993</v>
      </c>
      <c r="M3303" t="s">
        <v>28</v>
      </c>
      <c r="N3303" s="2">
        <v>649.5</v>
      </c>
      <c r="O3303" s="2">
        <v>32.475000000000001</v>
      </c>
      <c r="P3303" s="3">
        <v>5.2</v>
      </c>
      <c r="Q3303" s="4">
        <f>MONTH(Tabla1[[#This Row],[Fecha]])</f>
        <v>3</v>
      </c>
    </row>
    <row r="3304" spans="1:17" x14ac:dyDescent="0.25">
      <c r="A3304" t="s">
        <v>3060</v>
      </c>
      <c r="B3304" t="s">
        <v>24</v>
      </c>
      <c r="C3304" t="s">
        <v>25</v>
      </c>
      <c r="D3304" t="s">
        <v>19</v>
      </c>
      <c r="E3304" t="s">
        <v>20</v>
      </c>
      <c r="F3304" t="s">
        <v>45</v>
      </c>
      <c r="G3304" s="2">
        <v>82.63</v>
      </c>
      <c r="H3304" s="4">
        <v>10</v>
      </c>
      <c r="I3304" s="2">
        <v>41.314999999999998</v>
      </c>
      <c r="J3304" s="2">
        <v>867.61500000000001</v>
      </c>
      <c r="K3304" s="12">
        <v>43543</v>
      </c>
      <c r="L3304" s="5">
        <v>0.71388888888888891</v>
      </c>
      <c r="M3304" t="s">
        <v>22</v>
      </c>
      <c r="N3304" s="2">
        <v>826.3</v>
      </c>
      <c r="O3304" s="2">
        <v>41.314999999999998</v>
      </c>
      <c r="P3304" s="3">
        <v>7.9</v>
      </c>
      <c r="Q3304" s="4">
        <f>MONTH(Tabla1[[#This Row],[Fecha]])</f>
        <v>3</v>
      </c>
    </row>
    <row r="3305" spans="1:17" x14ac:dyDescent="0.25">
      <c r="A3305" t="s">
        <v>1216</v>
      </c>
      <c r="B3305" t="s">
        <v>24</v>
      </c>
      <c r="C3305" t="s">
        <v>25</v>
      </c>
      <c r="D3305" t="s">
        <v>19</v>
      </c>
      <c r="E3305" t="s">
        <v>20</v>
      </c>
      <c r="F3305" t="s">
        <v>45</v>
      </c>
      <c r="G3305" s="2">
        <v>92.49</v>
      </c>
      <c r="H3305" s="4">
        <v>5</v>
      </c>
      <c r="I3305" s="2">
        <v>23.122500000000002</v>
      </c>
      <c r="J3305" s="2">
        <v>485.57249999999999</v>
      </c>
      <c r="K3305" s="12">
        <v>43526</v>
      </c>
      <c r="L3305" s="5">
        <v>0.69097222222222221</v>
      </c>
      <c r="M3305" t="s">
        <v>32</v>
      </c>
      <c r="N3305" s="2">
        <v>462.45</v>
      </c>
      <c r="O3305" s="2">
        <v>23.122499999999999</v>
      </c>
      <c r="P3305" s="3">
        <v>8.6</v>
      </c>
      <c r="Q3305" s="4">
        <f>MONTH(Tabla1[[#This Row],[Fecha]])</f>
        <v>3</v>
      </c>
    </row>
    <row r="3306" spans="1:17" x14ac:dyDescent="0.25">
      <c r="A3306" t="s">
        <v>2191</v>
      </c>
      <c r="B3306" t="s">
        <v>17</v>
      </c>
      <c r="C3306" t="s">
        <v>18</v>
      </c>
      <c r="D3306" t="s">
        <v>19</v>
      </c>
      <c r="E3306" t="s">
        <v>30</v>
      </c>
      <c r="F3306" t="s">
        <v>27</v>
      </c>
      <c r="G3306" s="2">
        <v>32.25</v>
      </c>
      <c r="H3306" s="4">
        <v>4</v>
      </c>
      <c r="I3306" s="2">
        <v>6.45</v>
      </c>
      <c r="J3306" s="2">
        <v>135.44999999999999</v>
      </c>
      <c r="K3306" s="12">
        <v>43509</v>
      </c>
      <c r="L3306" s="5">
        <v>0.52638888888888891</v>
      </c>
      <c r="M3306" t="s">
        <v>22</v>
      </c>
      <c r="N3306" s="2">
        <v>129</v>
      </c>
      <c r="O3306" s="2">
        <v>6.45</v>
      </c>
      <c r="P3306" s="3">
        <v>6.5</v>
      </c>
      <c r="Q3306" s="4">
        <f>MONTH(Tabla1[[#This Row],[Fecha]])</f>
        <v>2</v>
      </c>
    </row>
    <row r="3307" spans="1:17" x14ac:dyDescent="0.25">
      <c r="A3307" t="s">
        <v>3061</v>
      </c>
      <c r="B3307" t="s">
        <v>41</v>
      </c>
      <c r="C3307" t="s">
        <v>42</v>
      </c>
      <c r="D3307" t="s">
        <v>19</v>
      </c>
      <c r="E3307" t="s">
        <v>30</v>
      </c>
      <c r="F3307" t="s">
        <v>43</v>
      </c>
      <c r="G3307" s="2">
        <v>57.74</v>
      </c>
      <c r="H3307" s="4">
        <v>3</v>
      </c>
      <c r="I3307" s="2">
        <v>8.6609999999999996</v>
      </c>
      <c r="J3307" s="2">
        <v>181.881</v>
      </c>
      <c r="K3307" s="12">
        <v>43516</v>
      </c>
      <c r="L3307" s="5">
        <v>0.54583333333333328</v>
      </c>
      <c r="M3307" t="s">
        <v>22</v>
      </c>
      <c r="N3307" s="2">
        <v>173.22</v>
      </c>
      <c r="O3307" s="2">
        <v>8.6609999999999996</v>
      </c>
      <c r="P3307" s="3">
        <v>7.7</v>
      </c>
      <c r="Q3307" s="4">
        <f>MONTH(Tabla1[[#This Row],[Fecha]])</f>
        <v>2</v>
      </c>
    </row>
    <row r="3308" spans="1:17" x14ac:dyDescent="0.25">
      <c r="A3308" t="s">
        <v>3062</v>
      </c>
      <c r="B3308" t="s">
        <v>41</v>
      </c>
      <c r="C3308" t="s">
        <v>42</v>
      </c>
      <c r="D3308" t="s">
        <v>19</v>
      </c>
      <c r="E3308" t="s">
        <v>30</v>
      </c>
      <c r="F3308" t="s">
        <v>43</v>
      </c>
      <c r="G3308" s="2">
        <v>79.91</v>
      </c>
      <c r="H3308" s="4">
        <v>3</v>
      </c>
      <c r="I3308" s="2">
        <v>11.986499999999999</v>
      </c>
      <c r="J3308" s="2">
        <v>251.7165</v>
      </c>
      <c r="K3308" s="12">
        <v>43544</v>
      </c>
      <c r="L3308" s="5">
        <v>0.81111111111111101</v>
      </c>
      <c r="M3308" t="s">
        <v>32</v>
      </c>
      <c r="N3308" s="2">
        <v>239.73</v>
      </c>
      <c r="O3308" s="2">
        <v>11.986499999999999</v>
      </c>
      <c r="P3308" s="3">
        <v>5</v>
      </c>
      <c r="Q3308" s="4">
        <f>MONTH(Tabla1[[#This Row],[Fecha]])</f>
        <v>3</v>
      </c>
    </row>
    <row r="3309" spans="1:17" x14ac:dyDescent="0.25">
      <c r="A3309" t="s">
        <v>3063</v>
      </c>
      <c r="B3309" t="s">
        <v>24</v>
      </c>
      <c r="C3309" t="s">
        <v>25</v>
      </c>
      <c r="D3309" t="s">
        <v>19</v>
      </c>
      <c r="E3309" t="s">
        <v>30</v>
      </c>
      <c r="F3309" t="s">
        <v>43</v>
      </c>
      <c r="G3309" s="2">
        <v>99.37</v>
      </c>
      <c r="H3309" s="4">
        <v>2</v>
      </c>
      <c r="I3309" s="2">
        <v>9.9370000000000012</v>
      </c>
      <c r="J3309" s="2">
        <v>208.67699999999999</v>
      </c>
      <c r="K3309" s="12">
        <v>43510</v>
      </c>
      <c r="L3309" s="5">
        <v>0.7284722222222223</v>
      </c>
      <c r="M3309" t="s">
        <v>28</v>
      </c>
      <c r="N3309" s="2">
        <v>198.74</v>
      </c>
      <c r="O3309" s="2">
        <v>9.9369999999999994</v>
      </c>
      <c r="P3309" s="3">
        <v>5.2</v>
      </c>
      <c r="Q3309" s="4">
        <f>MONTH(Tabla1[[#This Row],[Fecha]])</f>
        <v>2</v>
      </c>
    </row>
    <row r="3310" spans="1:17" x14ac:dyDescent="0.25">
      <c r="A3310" t="s">
        <v>3064</v>
      </c>
      <c r="B3310" t="s">
        <v>17</v>
      </c>
      <c r="C3310" t="s">
        <v>18</v>
      </c>
      <c r="D3310" t="s">
        <v>19</v>
      </c>
      <c r="E3310" t="s">
        <v>30</v>
      </c>
      <c r="F3310" t="s">
        <v>45</v>
      </c>
      <c r="G3310" s="2">
        <v>51.34</v>
      </c>
      <c r="H3310" s="4">
        <v>8</v>
      </c>
      <c r="I3310" s="2">
        <v>20.536000000000001</v>
      </c>
      <c r="J3310" s="2">
        <v>431.25599999999997</v>
      </c>
      <c r="K3310" s="12">
        <v>43496</v>
      </c>
      <c r="L3310" s="5">
        <v>0.41666666666666669</v>
      </c>
      <c r="M3310" t="s">
        <v>22</v>
      </c>
      <c r="N3310" s="2">
        <v>410.72</v>
      </c>
      <c r="O3310" s="2">
        <v>20.536000000000001</v>
      </c>
      <c r="P3310" s="3">
        <v>7.6</v>
      </c>
      <c r="Q3310" s="4">
        <f>MONTH(Tabla1[[#This Row],[Fecha]])</f>
        <v>1</v>
      </c>
    </row>
    <row r="3311" spans="1:17" x14ac:dyDescent="0.25">
      <c r="A3311" t="s">
        <v>3065</v>
      </c>
      <c r="B3311" t="s">
        <v>17</v>
      </c>
      <c r="C3311" t="s">
        <v>18</v>
      </c>
      <c r="D3311" t="s">
        <v>26</v>
      </c>
      <c r="E3311" t="s">
        <v>30</v>
      </c>
      <c r="F3311" t="s">
        <v>43</v>
      </c>
      <c r="G3311" s="2">
        <v>33.880000000000003</v>
      </c>
      <c r="H3311" s="4">
        <v>8</v>
      </c>
      <c r="I3311" s="2">
        <v>13.552000000000001</v>
      </c>
      <c r="J3311" s="2">
        <v>284.59199999999998</v>
      </c>
      <c r="K3311" s="12">
        <v>43484</v>
      </c>
      <c r="L3311" s="5">
        <v>0.8534722222222223</v>
      </c>
      <c r="M3311" t="s">
        <v>22</v>
      </c>
      <c r="N3311" s="2">
        <v>271.04000000000002</v>
      </c>
      <c r="O3311" s="2">
        <v>13.552</v>
      </c>
      <c r="P3311" s="3">
        <v>9.6</v>
      </c>
      <c r="Q3311" s="4">
        <f>MONTH(Tabla1[[#This Row],[Fecha]])</f>
        <v>1</v>
      </c>
    </row>
    <row r="3312" spans="1:17" x14ac:dyDescent="0.25">
      <c r="A3312" t="s">
        <v>3066</v>
      </c>
      <c r="B3312" t="s">
        <v>41</v>
      </c>
      <c r="C3312" t="s">
        <v>42</v>
      </c>
      <c r="D3312" t="s">
        <v>19</v>
      </c>
      <c r="E3312" t="s">
        <v>30</v>
      </c>
      <c r="F3312" t="s">
        <v>27</v>
      </c>
      <c r="G3312" s="2">
        <v>40.299999999999997</v>
      </c>
      <c r="H3312" s="4">
        <v>10</v>
      </c>
      <c r="I3312" s="2">
        <v>20.150000000000002</v>
      </c>
      <c r="J3312" s="2">
        <v>423.15</v>
      </c>
      <c r="K3312" s="12">
        <v>43489</v>
      </c>
      <c r="L3312" s="5">
        <v>0.73402777777777783</v>
      </c>
      <c r="M3312" t="s">
        <v>32</v>
      </c>
      <c r="N3312" s="2">
        <v>403</v>
      </c>
      <c r="O3312" s="2">
        <v>20.149999999999999</v>
      </c>
      <c r="P3312" s="3">
        <v>7</v>
      </c>
      <c r="Q3312" s="4">
        <f>MONTH(Tabla1[[#This Row],[Fecha]])</f>
        <v>1</v>
      </c>
    </row>
    <row r="3313" spans="1:17" x14ac:dyDescent="0.25">
      <c r="A3313" t="s">
        <v>3067</v>
      </c>
      <c r="B3313" t="s">
        <v>17</v>
      </c>
      <c r="C3313" t="s">
        <v>18</v>
      </c>
      <c r="D3313" t="s">
        <v>19</v>
      </c>
      <c r="E3313" t="s">
        <v>30</v>
      </c>
      <c r="F3313" t="s">
        <v>35</v>
      </c>
      <c r="G3313" s="2">
        <v>62.62</v>
      </c>
      <c r="H3313" s="4">
        <v>5</v>
      </c>
      <c r="I3313" s="2">
        <v>15.654999999999999</v>
      </c>
      <c r="J3313" s="2">
        <v>328.755</v>
      </c>
      <c r="K3313" s="12">
        <v>43534</v>
      </c>
      <c r="L3313" s="5">
        <v>0.80208333333333337</v>
      </c>
      <c r="M3313" t="s">
        <v>22</v>
      </c>
      <c r="N3313" s="2">
        <v>313.10000000000002</v>
      </c>
      <c r="O3313" s="2">
        <v>15.654999999999999</v>
      </c>
      <c r="P3313" s="3">
        <v>7</v>
      </c>
      <c r="Q3313" s="4">
        <f>MONTH(Tabla1[[#This Row],[Fecha]])</f>
        <v>3</v>
      </c>
    </row>
    <row r="3314" spans="1:17" x14ac:dyDescent="0.25">
      <c r="A3314" t="s">
        <v>3068</v>
      </c>
      <c r="B3314" t="s">
        <v>17</v>
      </c>
      <c r="C3314" t="s">
        <v>18</v>
      </c>
      <c r="D3314" t="s">
        <v>19</v>
      </c>
      <c r="E3314" t="s">
        <v>30</v>
      </c>
      <c r="F3314" t="s">
        <v>45</v>
      </c>
      <c r="G3314" s="2">
        <v>56.04</v>
      </c>
      <c r="H3314" s="4">
        <v>10</v>
      </c>
      <c r="I3314" s="2">
        <v>28.02</v>
      </c>
      <c r="J3314" s="2">
        <v>588.41999999999996</v>
      </c>
      <c r="K3314" s="12">
        <v>43479</v>
      </c>
      <c r="L3314" s="5">
        <v>0.8125</v>
      </c>
      <c r="M3314" t="s">
        <v>22</v>
      </c>
      <c r="N3314" s="2">
        <v>560.4</v>
      </c>
      <c r="O3314" s="2">
        <v>28.02</v>
      </c>
      <c r="P3314" s="3">
        <v>4.4000000000000004</v>
      </c>
      <c r="Q3314" s="4">
        <f>MONTH(Tabla1[[#This Row],[Fecha]])</f>
        <v>1</v>
      </c>
    </row>
    <row r="3315" spans="1:17" x14ac:dyDescent="0.25">
      <c r="A3315" t="s">
        <v>3069</v>
      </c>
      <c r="B3315" t="s">
        <v>24</v>
      </c>
      <c r="C3315" t="s">
        <v>25</v>
      </c>
      <c r="D3315" t="s">
        <v>26</v>
      </c>
      <c r="E3315" t="s">
        <v>20</v>
      </c>
      <c r="F3315" t="s">
        <v>45</v>
      </c>
      <c r="G3315" s="2">
        <v>23.82</v>
      </c>
      <c r="H3315" s="4">
        <v>5</v>
      </c>
      <c r="I3315" s="2">
        <v>5.9550000000000001</v>
      </c>
      <c r="J3315" s="2">
        <v>125.05500000000001</v>
      </c>
      <c r="K3315" s="12">
        <v>43493</v>
      </c>
      <c r="L3315" s="5">
        <v>0.80833333333333324</v>
      </c>
      <c r="M3315" t="s">
        <v>22</v>
      </c>
      <c r="N3315" s="2">
        <v>119.1</v>
      </c>
      <c r="O3315" s="2">
        <v>5.9550000000000001</v>
      </c>
      <c r="P3315" s="3">
        <v>5.4</v>
      </c>
      <c r="Q3315" s="4">
        <f>MONTH(Tabla1[[#This Row],[Fecha]])</f>
        <v>1</v>
      </c>
    </row>
    <row r="3316" spans="1:17" x14ac:dyDescent="0.25">
      <c r="A3316" t="s">
        <v>3070</v>
      </c>
      <c r="B3316" t="s">
        <v>17</v>
      </c>
      <c r="C3316" t="s">
        <v>18</v>
      </c>
      <c r="D3316" t="s">
        <v>26</v>
      </c>
      <c r="E3316" t="s">
        <v>30</v>
      </c>
      <c r="F3316" t="s">
        <v>21</v>
      </c>
      <c r="G3316" s="2">
        <v>25</v>
      </c>
      <c r="H3316" s="4">
        <v>1</v>
      </c>
      <c r="I3316" s="2">
        <v>1.25</v>
      </c>
      <c r="J3316" s="2">
        <v>26.25</v>
      </c>
      <c r="K3316" s="12">
        <v>43527</v>
      </c>
      <c r="L3316" s="5">
        <v>0.63124999999999998</v>
      </c>
      <c r="M3316" t="s">
        <v>22</v>
      </c>
      <c r="N3316" s="2">
        <v>25</v>
      </c>
      <c r="O3316" s="2">
        <v>1.25</v>
      </c>
      <c r="P3316" s="3">
        <v>5.5</v>
      </c>
      <c r="Q3316" s="4">
        <f>MONTH(Tabla1[[#This Row],[Fecha]])</f>
        <v>3</v>
      </c>
    </row>
    <row r="3317" spans="1:17" x14ac:dyDescent="0.25">
      <c r="A3317" t="s">
        <v>3071</v>
      </c>
      <c r="B3317" t="s">
        <v>24</v>
      </c>
      <c r="C3317" t="s">
        <v>25</v>
      </c>
      <c r="D3317" t="s">
        <v>26</v>
      </c>
      <c r="E3317" t="s">
        <v>30</v>
      </c>
      <c r="F3317" t="s">
        <v>43</v>
      </c>
      <c r="G3317" s="2">
        <v>46.77</v>
      </c>
      <c r="H3317" s="4">
        <v>6</v>
      </c>
      <c r="I3317" s="2">
        <v>14.031000000000001</v>
      </c>
      <c r="J3317" s="2">
        <v>294.65100000000001</v>
      </c>
      <c r="K3317" s="12">
        <v>43535</v>
      </c>
      <c r="L3317" s="5">
        <v>0.56736111111111109</v>
      </c>
      <c r="M3317" t="s">
        <v>28</v>
      </c>
      <c r="N3317" s="2">
        <v>280.62</v>
      </c>
      <c r="O3317" s="2">
        <v>14.031000000000001</v>
      </c>
      <c r="P3317" s="3">
        <v>6</v>
      </c>
      <c r="Q3317" s="4">
        <f>MONTH(Tabla1[[#This Row],[Fecha]])</f>
        <v>3</v>
      </c>
    </row>
    <row r="3318" spans="1:17" x14ac:dyDescent="0.25">
      <c r="A3318" t="s">
        <v>3072</v>
      </c>
      <c r="B3318" t="s">
        <v>24</v>
      </c>
      <c r="C3318" t="s">
        <v>25</v>
      </c>
      <c r="D3318" t="s">
        <v>26</v>
      </c>
      <c r="E3318" t="s">
        <v>20</v>
      </c>
      <c r="F3318" t="s">
        <v>27</v>
      </c>
      <c r="G3318" s="2">
        <v>41.65</v>
      </c>
      <c r="H3318" s="4">
        <v>10</v>
      </c>
      <c r="I3318" s="2">
        <v>20.825000000000003</v>
      </c>
      <c r="J3318" s="2">
        <v>437.32499999999999</v>
      </c>
      <c r="K3318" s="12">
        <v>43478</v>
      </c>
      <c r="L3318" s="5">
        <v>0.71111111111111114</v>
      </c>
      <c r="M3318" t="s">
        <v>32</v>
      </c>
      <c r="N3318" s="2">
        <v>416.5</v>
      </c>
      <c r="O3318" s="2">
        <v>20.824999999999999</v>
      </c>
      <c r="P3318" s="3">
        <v>5.4</v>
      </c>
      <c r="Q3318" s="4">
        <f>MONTH(Tabla1[[#This Row],[Fecha]])</f>
        <v>1</v>
      </c>
    </row>
    <row r="3319" spans="1:17" x14ac:dyDescent="0.25">
      <c r="A3319" t="s">
        <v>1256</v>
      </c>
      <c r="B3319" t="s">
        <v>24</v>
      </c>
      <c r="C3319" t="s">
        <v>25</v>
      </c>
      <c r="D3319" t="s">
        <v>19</v>
      </c>
      <c r="E3319" t="s">
        <v>20</v>
      </c>
      <c r="F3319" t="s">
        <v>21</v>
      </c>
      <c r="G3319" s="2">
        <v>29.67</v>
      </c>
      <c r="H3319" s="4">
        <v>7</v>
      </c>
      <c r="I3319" s="2">
        <v>10.384500000000001</v>
      </c>
      <c r="J3319" s="2">
        <v>218.0745</v>
      </c>
      <c r="K3319" s="12">
        <v>43535</v>
      </c>
      <c r="L3319" s="5">
        <v>0.79027777777777775</v>
      </c>
      <c r="M3319" t="s">
        <v>32</v>
      </c>
      <c r="N3319" s="2">
        <v>207.69</v>
      </c>
      <c r="O3319" s="2">
        <v>10.384499999999999</v>
      </c>
      <c r="P3319" s="3">
        <v>8.1</v>
      </c>
      <c r="Q3319" s="4">
        <f>MONTH(Tabla1[[#This Row],[Fecha]])</f>
        <v>3</v>
      </c>
    </row>
    <row r="3320" spans="1:17" x14ac:dyDescent="0.25">
      <c r="A3320" t="s">
        <v>3073</v>
      </c>
      <c r="B3320" t="s">
        <v>17</v>
      </c>
      <c r="C3320" t="s">
        <v>18</v>
      </c>
      <c r="D3320" t="s">
        <v>26</v>
      </c>
      <c r="E3320" t="s">
        <v>30</v>
      </c>
      <c r="F3320" t="s">
        <v>43</v>
      </c>
      <c r="G3320" s="2">
        <v>33.880000000000003</v>
      </c>
      <c r="H3320" s="4">
        <v>8</v>
      </c>
      <c r="I3320" s="2">
        <v>13.552000000000001</v>
      </c>
      <c r="J3320" s="2">
        <v>284.59199999999998</v>
      </c>
      <c r="K3320" s="12">
        <v>43484</v>
      </c>
      <c r="L3320" s="5">
        <v>0.8534722222222223</v>
      </c>
      <c r="M3320" t="s">
        <v>22</v>
      </c>
      <c r="N3320" s="2">
        <v>271.04000000000002</v>
      </c>
      <c r="O3320" s="2">
        <v>13.552</v>
      </c>
      <c r="P3320" s="3">
        <v>9.6</v>
      </c>
      <c r="Q3320" s="4">
        <f>MONTH(Tabla1[[#This Row],[Fecha]])</f>
        <v>1</v>
      </c>
    </row>
    <row r="3321" spans="1:17" x14ac:dyDescent="0.25">
      <c r="A3321" t="s">
        <v>3074</v>
      </c>
      <c r="B3321" t="s">
        <v>17</v>
      </c>
      <c r="C3321" t="s">
        <v>18</v>
      </c>
      <c r="D3321" t="s">
        <v>19</v>
      </c>
      <c r="E3321" t="s">
        <v>30</v>
      </c>
      <c r="F3321" t="s">
        <v>35</v>
      </c>
      <c r="G3321" s="2">
        <v>76.92</v>
      </c>
      <c r="H3321" s="4">
        <v>10</v>
      </c>
      <c r="I3321" s="2">
        <v>38.460000000000008</v>
      </c>
      <c r="J3321" s="2">
        <v>807.66</v>
      </c>
      <c r="K3321" s="12">
        <v>43541</v>
      </c>
      <c r="L3321" s="5">
        <v>0.82847222222222217</v>
      </c>
      <c r="M3321" t="s">
        <v>22</v>
      </c>
      <c r="N3321" s="2">
        <v>769.2</v>
      </c>
      <c r="O3321" s="2">
        <v>38.46</v>
      </c>
      <c r="P3321" s="3">
        <v>5.6</v>
      </c>
      <c r="Q3321" s="4">
        <f>MONTH(Tabla1[[#This Row],[Fecha]])</f>
        <v>3</v>
      </c>
    </row>
    <row r="3322" spans="1:17" x14ac:dyDescent="0.25">
      <c r="A3322" t="s">
        <v>1448</v>
      </c>
      <c r="B3322" t="s">
        <v>17</v>
      </c>
      <c r="C3322" t="s">
        <v>18</v>
      </c>
      <c r="D3322" t="s">
        <v>19</v>
      </c>
      <c r="E3322" t="s">
        <v>30</v>
      </c>
      <c r="F3322" t="s">
        <v>43</v>
      </c>
      <c r="G3322" s="2">
        <v>23.48</v>
      </c>
      <c r="H3322" s="4">
        <v>2</v>
      </c>
      <c r="I3322" s="2">
        <v>2.3480000000000003</v>
      </c>
      <c r="J3322" s="2">
        <v>49.308</v>
      </c>
      <c r="K3322" s="12">
        <v>43538</v>
      </c>
      <c r="L3322" s="5">
        <v>0.47291666666666665</v>
      </c>
      <c r="M3322" t="s">
        <v>32</v>
      </c>
      <c r="N3322" s="2">
        <v>46.96</v>
      </c>
      <c r="O3322" s="2">
        <v>2.3479999999999999</v>
      </c>
      <c r="P3322" s="3">
        <v>7.9</v>
      </c>
      <c r="Q3322" s="4">
        <f>MONTH(Tabla1[[#This Row],[Fecha]])</f>
        <v>3</v>
      </c>
    </row>
    <row r="3323" spans="1:17" x14ac:dyDescent="0.25">
      <c r="A3323" t="s">
        <v>2014</v>
      </c>
      <c r="B3323" t="s">
        <v>41</v>
      </c>
      <c r="C3323" t="s">
        <v>42</v>
      </c>
      <c r="D3323" t="s">
        <v>26</v>
      </c>
      <c r="E3323" t="s">
        <v>30</v>
      </c>
      <c r="F3323" t="s">
        <v>21</v>
      </c>
      <c r="G3323" s="2">
        <v>10.75</v>
      </c>
      <c r="H3323" s="4">
        <v>8</v>
      </c>
      <c r="I3323" s="2">
        <v>4.3</v>
      </c>
      <c r="J3323" s="2">
        <v>90.3</v>
      </c>
      <c r="K3323" s="12">
        <v>43539</v>
      </c>
      <c r="L3323" s="5">
        <v>0.60972222222222217</v>
      </c>
      <c r="M3323" t="s">
        <v>22</v>
      </c>
      <c r="N3323" s="2">
        <v>86</v>
      </c>
      <c r="O3323" s="2">
        <v>4.3</v>
      </c>
      <c r="P3323" s="3">
        <v>6.2</v>
      </c>
      <c r="Q3323" s="4">
        <f>MONTH(Tabla1[[#This Row],[Fecha]])</f>
        <v>3</v>
      </c>
    </row>
    <row r="3324" spans="1:17" x14ac:dyDescent="0.25">
      <c r="A3324" t="s">
        <v>3075</v>
      </c>
      <c r="B3324" t="s">
        <v>41</v>
      </c>
      <c r="C3324" t="s">
        <v>42</v>
      </c>
      <c r="D3324" t="s">
        <v>19</v>
      </c>
      <c r="E3324" t="s">
        <v>30</v>
      </c>
      <c r="F3324" t="s">
        <v>45</v>
      </c>
      <c r="G3324" s="2">
        <v>59.86</v>
      </c>
      <c r="H3324" s="4">
        <v>2</v>
      </c>
      <c r="I3324" s="2">
        <v>5.9860000000000007</v>
      </c>
      <c r="J3324" s="2">
        <v>125.706</v>
      </c>
      <c r="K3324" s="12">
        <v>43478</v>
      </c>
      <c r="L3324" s="5">
        <v>0.62152777777777779</v>
      </c>
      <c r="M3324" t="s">
        <v>22</v>
      </c>
      <c r="N3324" s="2">
        <v>119.72</v>
      </c>
      <c r="O3324" s="2">
        <v>5.9859999999999998</v>
      </c>
      <c r="P3324" s="3">
        <v>6.7</v>
      </c>
      <c r="Q3324" s="4">
        <f>MONTH(Tabla1[[#This Row],[Fecha]])</f>
        <v>1</v>
      </c>
    </row>
    <row r="3325" spans="1:17" x14ac:dyDescent="0.25">
      <c r="A3325" t="s">
        <v>3076</v>
      </c>
      <c r="B3325" t="s">
        <v>24</v>
      </c>
      <c r="C3325" t="s">
        <v>25</v>
      </c>
      <c r="D3325" t="s">
        <v>19</v>
      </c>
      <c r="E3325" t="s">
        <v>30</v>
      </c>
      <c r="F3325" t="s">
        <v>45</v>
      </c>
      <c r="G3325" s="2">
        <v>35.19</v>
      </c>
      <c r="H3325" s="4">
        <v>10</v>
      </c>
      <c r="I3325" s="2">
        <v>17.594999999999999</v>
      </c>
      <c r="J3325" s="2">
        <v>369.495</v>
      </c>
      <c r="K3325" s="12">
        <v>43541</v>
      </c>
      <c r="L3325" s="5">
        <v>0.79583333333333339</v>
      </c>
      <c r="M3325" t="s">
        <v>32</v>
      </c>
      <c r="N3325" s="2">
        <v>351.9</v>
      </c>
      <c r="O3325" s="2">
        <v>17.594999999999999</v>
      </c>
      <c r="P3325" s="3">
        <v>8.4</v>
      </c>
      <c r="Q3325" s="4">
        <f>MONTH(Tabla1[[#This Row],[Fecha]])</f>
        <v>3</v>
      </c>
    </row>
    <row r="3326" spans="1:17" x14ac:dyDescent="0.25">
      <c r="A3326" t="s">
        <v>3077</v>
      </c>
      <c r="B3326" t="s">
        <v>41</v>
      </c>
      <c r="C3326" t="s">
        <v>42</v>
      </c>
      <c r="D3326" t="s">
        <v>26</v>
      </c>
      <c r="E3326" t="s">
        <v>30</v>
      </c>
      <c r="F3326" t="s">
        <v>35</v>
      </c>
      <c r="G3326" s="2">
        <v>13.69</v>
      </c>
      <c r="H3326" s="4">
        <v>6</v>
      </c>
      <c r="I3326" s="2">
        <v>4.1070000000000002</v>
      </c>
      <c r="J3326" s="2">
        <v>86.247</v>
      </c>
      <c r="K3326" s="12">
        <v>43509</v>
      </c>
      <c r="L3326" s="5">
        <v>0.58263888888888882</v>
      </c>
      <c r="M3326" t="s">
        <v>28</v>
      </c>
      <c r="N3326" s="2">
        <v>82.14</v>
      </c>
      <c r="O3326" s="2">
        <v>4.1070000000000002</v>
      </c>
      <c r="P3326" s="3">
        <v>6.3</v>
      </c>
      <c r="Q3326" s="4">
        <f>MONTH(Tabla1[[#This Row],[Fecha]])</f>
        <v>2</v>
      </c>
    </row>
    <row r="3327" spans="1:17" x14ac:dyDescent="0.25">
      <c r="A3327" t="s">
        <v>3078</v>
      </c>
      <c r="B3327" t="s">
        <v>24</v>
      </c>
      <c r="C3327" t="s">
        <v>25</v>
      </c>
      <c r="D3327" t="s">
        <v>26</v>
      </c>
      <c r="E3327" t="s">
        <v>20</v>
      </c>
      <c r="F3327" t="s">
        <v>27</v>
      </c>
      <c r="G3327" s="2">
        <v>26.61</v>
      </c>
      <c r="H3327" s="4">
        <v>2</v>
      </c>
      <c r="I3327" s="2">
        <v>2.661</v>
      </c>
      <c r="J3327" s="2">
        <v>55.881</v>
      </c>
      <c r="K3327" s="12">
        <v>43543</v>
      </c>
      <c r="L3327" s="5">
        <v>0.60763888888888895</v>
      </c>
      <c r="M3327" t="s">
        <v>28</v>
      </c>
      <c r="N3327" s="2">
        <v>53.22</v>
      </c>
      <c r="O3327" s="2">
        <v>2.661</v>
      </c>
      <c r="P3327" s="3">
        <v>4.2</v>
      </c>
      <c r="Q3327" s="4">
        <f>MONTH(Tabla1[[#This Row],[Fecha]])</f>
        <v>3</v>
      </c>
    </row>
    <row r="3328" spans="1:17" x14ac:dyDescent="0.25">
      <c r="A3328" t="s">
        <v>3079</v>
      </c>
      <c r="B3328" t="s">
        <v>24</v>
      </c>
      <c r="C3328" t="s">
        <v>25</v>
      </c>
      <c r="D3328" t="s">
        <v>19</v>
      </c>
      <c r="E3328" t="s">
        <v>20</v>
      </c>
      <c r="F3328" t="s">
        <v>31</v>
      </c>
      <c r="G3328" s="2">
        <v>89.25</v>
      </c>
      <c r="H3328" s="4">
        <v>8</v>
      </c>
      <c r="I3328" s="2">
        <v>35.700000000000003</v>
      </c>
      <c r="J3328" s="2">
        <v>749.7</v>
      </c>
      <c r="K3328" s="12">
        <v>43485</v>
      </c>
      <c r="L3328" s="5">
        <v>0.42569444444444443</v>
      </c>
      <c r="M3328" t="s">
        <v>28</v>
      </c>
      <c r="N3328" s="2">
        <v>714</v>
      </c>
      <c r="O3328" s="2">
        <v>35.700000000000003</v>
      </c>
      <c r="P3328" s="3">
        <v>4.7</v>
      </c>
      <c r="Q3328" s="4">
        <f>MONTH(Tabla1[[#This Row],[Fecha]])</f>
        <v>1</v>
      </c>
    </row>
    <row r="3329" spans="1:17" x14ac:dyDescent="0.25">
      <c r="A3329" t="s">
        <v>3080</v>
      </c>
      <c r="B3329" t="s">
        <v>41</v>
      </c>
      <c r="C3329" t="s">
        <v>42</v>
      </c>
      <c r="D3329" t="s">
        <v>19</v>
      </c>
      <c r="E3329" t="s">
        <v>30</v>
      </c>
      <c r="F3329" t="s">
        <v>21</v>
      </c>
      <c r="G3329" s="2">
        <v>75.739999999999995</v>
      </c>
      <c r="H3329" s="4">
        <v>4</v>
      </c>
      <c r="I3329" s="2">
        <v>15.148</v>
      </c>
      <c r="J3329" s="2">
        <v>318.108</v>
      </c>
      <c r="K3329" s="12">
        <v>43510</v>
      </c>
      <c r="L3329" s="5">
        <v>0.60763888888888895</v>
      </c>
      <c r="M3329" t="s">
        <v>28</v>
      </c>
      <c r="N3329" s="2">
        <v>302.95999999999998</v>
      </c>
      <c r="O3329" s="2">
        <v>15.148</v>
      </c>
      <c r="P3329" s="3">
        <v>7.6</v>
      </c>
      <c r="Q3329" s="4">
        <f>MONTH(Tabla1[[#This Row],[Fecha]])</f>
        <v>2</v>
      </c>
    </row>
    <row r="3330" spans="1:17" x14ac:dyDescent="0.25">
      <c r="A3330" t="s">
        <v>3081</v>
      </c>
      <c r="B3330" t="s">
        <v>41</v>
      </c>
      <c r="C3330" t="s">
        <v>42</v>
      </c>
      <c r="D3330" t="s">
        <v>26</v>
      </c>
      <c r="E3330" t="s">
        <v>30</v>
      </c>
      <c r="F3330" t="s">
        <v>43</v>
      </c>
      <c r="G3330" s="2">
        <v>60.3</v>
      </c>
      <c r="H3330" s="4">
        <v>4</v>
      </c>
      <c r="I3330" s="2">
        <v>12.06</v>
      </c>
      <c r="J3330" s="2">
        <v>253.26</v>
      </c>
      <c r="K3330" s="12">
        <v>43516</v>
      </c>
      <c r="L3330" s="5">
        <v>0.77986111111111101</v>
      </c>
      <c r="M3330" t="s">
        <v>28</v>
      </c>
      <c r="N3330" s="2">
        <v>241.2</v>
      </c>
      <c r="O3330" s="2">
        <v>12.06</v>
      </c>
      <c r="P3330" s="3">
        <v>5.8</v>
      </c>
      <c r="Q3330" s="4">
        <f>MONTH(Tabla1[[#This Row],[Fecha]])</f>
        <v>2</v>
      </c>
    </row>
    <row r="3331" spans="1:17" x14ac:dyDescent="0.25">
      <c r="A3331" t="s">
        <v>3082</v>
      </c>
      <c r="B3331" t="s">
        <v>41</v>
      </c>
      <c r="C3331" t="s">
        <v>42</v>
      </c>
      <c r="D3331" t="s">
        <v>19</v>
      </c>
      <c r="E3331" t="s">
        <v>20</v>
      </c>
      <c r="F3331" t="s">
        <v>21</v>
      </c>
      <c r="G3331" s="2">
        <v>27.07</v>
      </c>
      <c r="H3331" s="4">
        <v>1</v>
      </c>
      <c r="I3331" s="2">
        <v>1.3535000000000001</v>
      </c>
      <c r="J3331" s="2">
        <v>28.423500000000001</v>
      </c>
      <c r="K3331" s="12">
        <v>43477</v>
      </c>
      <c r="L3331" s="5">
        <v>0.83819444444444446</v>
      </c>
      <c r="M3331" t="s">
        <v>32</v>
      </c>
      <c r="N3331" s="2">
        <v>27.07</v>
      </c>
      <c r="O3331" s="2">
        <v>1.3534999999999999</v>
      </c>
      <c r="P3331" s="3">
        <v>5.3</v>
      </c>
      <c r="Q3331" s="4">
        <f>MONTH(Tabla1[[#This Row],[Fecha]])</f>
        <v>1</v>
      </c>
    </row>
    <row r="3332" spans="1:17" x14ac:dyDescent="0.25">
      <c r="A3332" t="s">
        <v>3083</v>
      </c>
      <c r="B3332" t="s">
        <v>24</v>
      </c>
      <c r="C3332" t="s">
        <v>25</v>
      </c>
      <c r="D3332" t="s">
        <v>26</v>
      </c>
      <c r="E3332" t="s">
        <v>30</v>
      </c>
      <c r="F3332" t="s">
        <v>43</v>
      </c>
      <c r="G3332" s="2">
        <v>19.25</v>
      </c>
      <c r="H3332" s="4">
        <v>8</v>
      </c>
      <c r="I3332" s="2">
        <v>7.7</v>
      </c>
      <c r="J3332" s="2">
        <v>161.69999999999999</v>
      </c>
      <c r="K3332" s="12">
        <v>43488</v>
      </c>
      <c r="L3332" s="5">
        <v>0.77569444444444446</v>
      </c>
      <c r="M3332" t="s">
        <v>22</v>
      </c>
      <c r="N3332" s="2">
        <v>154</v>
      </c>
      <c r="O3332" s="2">
        <v>7.7</v>
      </c>
      <c r="P3332" s="3">
        <v>6.6</v>
      </c>
      <c r="Q3332" s="4">
        <f>MONTH(Tabla1[[#This Row],[Fecha]])</f>
        <v>1</v>
      </c>
    </row>
    <row r="3333" spans="1:17" x14ac:dyDescent="0.25">
      <c r="A3333" t="s">
        <v>3084</v>
      </c>
      <c r="B3333" t="s">
        <v>41</v>
      </c>
      <c r="C3333" t="s">
        <v>42</v>
      </c>
      <c r="D3333" t="s">
        <v>26</v>
      </c>
      <c r="E3333" t="s">
        <v>20</v>
      </c>
      <c r="F3333" t="s">
        <v>21</v>
      </c>
      <c r="G3333" s="2">
        <v>13.5</v>
      </c>
      <c r="H3333" s="4">
        <v>10</v>
      </c>
      <c r="I3333" s="2">
        <v>6.75</v>
      </c>
      <c r="J3333" s="2">
        <v>141.75</v>
      </c>
      <c r="K3333" s="12">
        <v>43523</v>
      </c>
      <c r="L3333" s="5">
        <v>0.46249999999999997</v>
      </c>
      <c r="M3333" t="s">
        <v>32</v>
      </c>
      <c r="N3333" s="2">
        <v>135</v>
      </c>
      <c r="O3333" s="2">
        <v>6.75</v>
      </c>
      <c r="P3333" s="3">
        <v>4.8</v>
      </c>
      <c r="Q3333" s="4">
        <f>MONTH(Tabla1[[#This Row],[Fecha]])</f>
        <v>2</v>
      </c>
    </row>
    <row r="3334" spans="1:17" x14ac:dyDescent="0.25">
      <c r="A3334" t="s">
        <v>3085</v>
      </c>
      <c r="B3334" t="s">
        <v>17</v>
      </c>
      <c r="C3334" t="s">
        <v>18</v>
      </c>
      <c r="D3334" t="s">
        <v>19</v>
      </c>
      <c r="E3334" t="s">
        <v>30</v>
      </c>
      <c r="F3334" t="s">
        <v>21</v>
      </c>
      <c r="G3334" s="2">
        <v>10.08</v>
      </c>
      <c r="H3334" s="4">
        <v>7</v>
      </c>
      <c r="I3334" s="2">
        <v>3.5280000000000005</v>
      </c>
      <c r="J3334" s="2">
        <v>74.087999999999994</v>
      </c>
      <c r="K3334" s="12">
        <v>43552</v>
      </c>
      <c r="L3334" s="5">
        <v>0.84305555555555556</v>
      </c>
      <c r="M3334" t="s">
        <v>28</v>
      </c>
      <c r="N3334" s="2">
        <v>70.56</v>
      </c>
      <c r="O3334" s="2">
        <v>3.528</v>
      </c>
      <c r="P3334" s="3">
        <v>4.2</v>
      </c>
      <c r="Q3334" s="4">
        <f>MONTH(Tabla1[[#This Row],[Fecha]])</f>
        <v>3</v>
      </c>
    </row>
    <row r="3335" spans="1:17" x14ac:dyDescent="0.25">
      <c r="A3335" t="s">
        <v>3086</v>
      </c>
      <c r="B3335" t="s">
        <v>17</v>
      </c>
      <c r="C3335" t="s">
        <v>18</v>
      </c>
      <c r="D3335" t="s">
        <v>19</v>
      </c>
      <c r="E3335" t="s">
        <v>30</v>
      </c>
      <c r="F3335" t="s">
        <v>31</v>
      </c>
      <c r="G3335" s="2">
        <v>70.739999999999995</v>
      </c>
      <c r="H3335" s="4">
        <v>4</v>
      </c>
      <c r="I3335" s="2">
        <v>14.148</v>
      </c>
      <c r="J3335" s="2">
        <v>297.108</v>
      </c>
      <c r="K3335" s="12">
        <v>43470</v>
      </c>
      <c r="L3335" s="5">
        <v>0.67013888888888884</v>
      </c>
      <c r="M3335" t="s">
        <v>32</v>
      </c>
      <c r="N3335" s="2">
        <v>282.95999999999998</v>
      </c>
      <c r="O3335" s="2">
        <v>14.148</v>
      </c>
      <c r="P3335" s="3">
        <v>4.4000000000000004</v>
      </c>
      <c r="Q3335" s="4">
        <f>MONTH(Tabla1[[#This Row],[Fecha]])</f>
        <v>1</v>
      </c>
    </row>
    <row r="3336" spans="1:17" x14ac:dyDescent="0.25">
      <c r="A3336" t="s">
        <v>3087</v>
      </c>
      <c r="B3336" t="s">
        <v>17</v>
      </c>
      <c r="C3336" t="s">
        <v>18</v>
      </c>
      <c r="D3336" t="s">
        <v>26</v>
      </c>
      <c r="E3336" t="s">
        <v>30</v>
      </c>
      <c r="F3336" t="s">
        <v>45</v>
      </c>
      <c r="G3336" s="2">
        <v>21.32</v>
      </c>
      <c r="H3336" s="4">
        <v>1</v>
      </c>
      <c r="I3336" s="2">
        <v>1.0660000000000001</v>
      </c>
      <c r="J3336" s="2">
        <v>22.385999999999999</v>
      </c>
      <c r="K3336" s="12">
        <v>43491</v>
      </c>
      <c r="L3336" s="5">
        <v>0.52986111111111112</v>
      </c>
      <c r="M3336" t="s">
        <v>28</v>
      </c>
      <c r="N3336" s="2">
        <v>21.32</v>
      </c>
      <c r="O3336" s="2">
        <v>1.0660000000000001</v>
      </c>
      <c r="P3336" s="3">
        <v>5.9</v>
      </c>
      <c r="Q3336" s="4">
        <f>MONTH(Tabla1[[#This Row],[Fecha]])</f>
        <v>1</v>
      </c>
    </row>
    <row r="3337" spans="1:17" x14ac:dyDescent="0.25">
      <c r="A3337" t="s">
        <v>3088</v>
      </c>
      <c r="B3337" t="s">
        <v>24</v>
      </c>
      <c r="C3337" t="s">
        <v>25</v>
      </c>
      <c r="D3337" t="s">
        <v>19</v>
      </c>
      <c r="E3337" t="s">
        <v>20</v>
      </c>
      <c r="F3337" t="s">
        <v>27</v>
      </c>
      <c r="G3337" s="2">
        <v>60.95</v>
      </c>
      <c r="H3337" s="4">
        <v>1</v>
      </c>
      <c r="I3337" s="2">
        <v>3.0475000000000003</v>
      </c>
      <c r="J3337" s="2">
        <v>63.997500000000002</v>
      </c>
      <c r="K3337" s="12">
        <v>43514</v>
      </c>
      <c r="L3337" s="5">
        <v>0.4861111111111111</v>
      </c>
      <c r="M3337" t="s">
        <v>22</v>
      </c>
      <c r="N3337" s="2">
        <v>60.95</v>
      </c>
      <c r="O3337" s="2">
        <v>3.0474999999999999</v>
      </c>
      <c r="P3337" s="3">
        <v>5.9</v>
      </c>
      <c r="Q3337" s="4">
        <f>MONTH(Tabla1[[#This Row],[Fecha]])</f>
        <v>2</v>
      </c>
    </row>
    <row r="3338" spans="1:17" x14ac:dyDescent="0.25">
      <c r="A3338" t="s">
        <v>1051</v>
      </c>
      <c r="B3338" t="s">
        <v>17</v>
      </c>
      <c r="C3338" t="s">
        <v>18</v>
      </c>
      <c r="D3338" t="s">
        <v>19</v>
      </c>
      <c r="E3338" t="s">
        <v>20</v>
      </c>
      <c r="F3338" t="s">
        <v>45</v>
      </c>
      <c r="G3338" s="2">
        <v>63.88</v>
      </c>
      <c r="H3338" s="4">
        <v>8</v>
      </c>
      <c r="I3338" s="2">
        <v>25.552000000000003</v>
      </c>
      <c r="J3338" s="2">
        <v>536.59199999999998</v>
      </c>
      <c r="K3338" s="12">
        <v>43485</v>
      </c>
      <c r="L3338" s="5">
        <v>0.7416666666666667</v>
      </c>
      <c r="M3338" t="s">
        <v>22</v>
      </c>
      <c r="N3338" s="2">
        <v>511.04</v>
      </c>
      <c r="O3338" s="2">
        <v>25.552</v>
      </c>
      <c r="P3338" s="3">
        <v>9.9</v>
      </c>
      <c r="Q3338" s="4">
        <f>MONTH(Tabla1[[#This Row],[Fecha]])</f>
        <v>1</v>
      </c>
    </row>
    <row r="3339" spans="1:17" x14ac:dyDescent="0.25">
      <c r="A3339" t="s">
        <v>3089</v>
      </c>
      <c r="B3339" t="s">
        <v>24</v>
      </c>
      <c r="C3339" t="s">
        <v>25</v>
      </c>
      <c r="D3339" t="s">
        <v>19</v>
      </c>
      <c r="E3339" t="s">
        <v>30</v>
      </c>
      <c r="F3339" t="s">
        <v>43</v>
      </c>
      <c r="G3339" s="2">
        <v>50.49</v>
      </c>
      <c r="H3339" s="4">
        <v>9</v>
      </c>
      <c r="I3339" s="2">
        <v>22.720500000000001</v>
      </c>
      <c r="J3339" s="2">
        <v>477.13049999999998</v>
      </c>
      <c r="K3339" s="12">
        <v>43475</v>
      </c>
      <c r="L3339" s="5">
        <v>0.71944444444444444</v>
      </c>
      <c r="M3339" t="s">
        <v>28</v>
      </c>
      <c r="N3339" s="2">
        <v>454.41</v>
      </c>
      <c r="O3339" s="2">
        <v>22.720500000000001</v>
      </c>
      <c r="P3339" s="3">
        <v>5.4</v>
      </c>
      <c r="Q3339" s="4">
        <f>MONTH(Tabla1[[#This Row],[Fecha]])</f>
        <v>1</v>
      </c>
    </row>
    <row r="3340" spans="1:17" x14ac:dyDescent="0.25">
      <c r="A3340" t="s">
        <v>3090</v>
      </c>
      <c r="B3340" t="s">
        <v>41</v>
      </c>
      <c r="C3340" t="s">
        <v>42</v>
      </c>
      <c r="D3340" t="s">
        <v>26</v>
      </c>
      <c r="E3340" t="s">
        <v>30</v>
      </c>
      <c r="F3340" t="s">
        <v>27</v>
      </c>
      <c r="G3340" s="2">
        <v>75.88</v>
      </c>
      <c r="H3340" s="4">
        <v>7</v>
      </c>
      <c r="I3340" s="2">
        <v>26.558</v>
      </c>
      <c r="J3340" s="2">
        <v>557.71799999999996</v>
      </c>
      <c r="K3340" s="12">
        <v>43489</v>
      </c>
      <c r="L3340" s="5">
        <v>0.44305555555555554</v>
      </c>
      <c r="M3340" t="s">
        <v>22</v>
      </c>
      <c r="N3340" s="2">
        <v>531.16</v>
      </c>
      <c r="O3340" s="2">
        <v>26.558</v>
      </c>
      <c r="P3340" s="3">
        <v>8.9</v>
      </c>
      <c r="Q3340" s="4">
        <f>MONTH(Tabla1[[#This Row],[Fecha]])</f>
        <v>1</v>
      </c>
    </row>
    <row r="3341" spans="1:17" x14ac:dyDescent="0.25">
      <c r="A3341" t="s">
        <v>3091</v>
      </c>
      <c r="B3341" t="s">
        <v>41</v>
      </c>
      <c r="C3341" t="s">
        <v>42</v>
      </c>
      <c r="D3341" t="s">
        <v>26</v>
      </c>
      <c r="E3341" t="s">
        <v>20</v>
      </c>
      <c r="F3341" t="s">
        <v>45</v>
      </c>
      <c r="G3341" s="2">
        <v>73.52</v>
      </c>
      <c r="H3341" s="4">
        <v>2</v>
      </c>
      <c r="I3341" s="2">
        <v>7.3520000000000003</v>
      </c>
      <c r="J3341" s="2">
        <v>154.392</v>
      </c>
      <c r="K3341" s="12">
        <v>43480</v>
      </c>
      <c r="L3341" s="5">
        <v>0.57013888888888886</v>
      </c>
      <c r="M3341" t="s">
        <v>22</v>
      </c>
      <c r="N3341" s="2">
        <v>147.04</v>
      </c>
      <c r="O3341" s="2">
        <v>7.3520000000000003</v>
      </c>
      <c r="P3341" s="3">
        <v>4.5999999999999996</v>
      </c>
      <c r="Q3341" s="4">
        <f>MONTH(Tabla1[[#This Row],[Fecha]])</f>
        <v>1</v>
      </c>
    </row>
    <row r="3342" spans="1:17" x14ac:dyDescent="0.25">
      <c r="A3342" t="s">
        <v>3092</v>
      </c>
      <c r="B3342" t="s">
        <v>17</v>
      </c>
      <c r="C3342" t="s">
        <v>18</v>
      </c>
      <c r="D3342" t="s">
        <v>26</v>
      </c>
      <c r="E3342" t="s">
        <v>30</v>
      </c>
      <c r="F3342" t="s">
        <v>43</v>
      </c>
      <c r="G3342" s="2">
        <v>11.53</v>
      </c>
      <c r="H3342" s="4">
        <v>7</v>
      </c>
      <c r="I3342" s="2">
        <v>4.0354999999999999</v>
      </c>
      <c r="J3342" s="2">
        <v>84.745500000000007</v>
      </c>
      <c r="K3342" s="12">
        <v>43493</v>
      </c>
      <c r="L3342" s="5">
        <v>0.73263888888888884</v>
      </c>
      <c r="M3342" t="s">
        <v>28</v>
      </c>
      <c r="N3342" s="2">
        <v>80.709999999999994</v>
      </c>
      <c r="O3342" s="2">
        <v>4.0354999999999999</v>
      </c>
      <c r="P3342" s="3">
        <v>8.1</v>
      </c>
      <c r="Q3342" s="4">
        <f>MONTH(Tabla1[[#This Row],[Fecha]])</f>
        <v>1</v>
      </c>
    </row>
    <row r="3343" spans="1:17" x14ac:dyDescent="0.25">
      <c r="A3343" t="s">
        <v>3093</v>
      </c>
      <c r="B3343" t="s">
        <v>41</v>
      </c>
      <c r="C3343" t="s">
        <v>42</v>
      </c>
      <c r="D3343" t="s">
        <v>26</v>
      </c>
      <c r="E3343" t="s">
        <v>20</v>
      </c>
      <c r="F3343" t="s">
        <v>21</v>
      </c>
      <c r="G3343" s="2">
        <v>34.21</v>
      </c>
      <c r="H3343" s="4">
        <v>10</v>
      </c>
      <c r="I3343" s="2">
        <v>17.105</v>
      </c>
      <c r="J3343" s="2">
        <v>359.20499999999998</v>
      </c>
      <c r="K3343" s="12">
        <v>43467</v>
      </c>
      <c r="L3343" s="5">
        <v>0.54166666666666663</v>
      </c>
      <c r="M3343" t="s">
        <v>28</v>
      </c>
      <c r="N3343" s="2">
        <v>342.1</v>
      </c>
      <c r="O3343" s="2">
        <v>17.105</v>
      </c>
      <c r="P3343" s="3">
        <v>5.0999999999999996</v>
      </c>
      <c r="Q3343" s="4">
        <f>MONTH(Tabla1[[#This Row],[Fecha]])</f>
        <v>1</v>
      </c>
    </row>
    <row r="3344" spans="1:17" x14ac:dyDescent="0.25">
      <c r="A3344" t="s">
        <v>3094</v>
      </c>
      <c r="B3344" t="s">
        <v>17</v>
      </c>
      <c r="C3344" t="s">
        <v>18</v>
      </c>
      <c r="D3344" t="s">
        <v>19</v>
      </c>
      <c r="E3344" t="s">
        <v>30</v>
      </c>
      <c r="F3344" t="s">
        <v>27</v>
      </c>
      <c r="G3344" s="2">
        <v>74.510000000000005</v>
      </c>
      <c r="H3344" s="4">
        <v>6</v>
      </c>
      <c r="I3344" s="2">
        <v>22.353000000000005</v>
      </c>
      <c r="J3344" s="2">
        <v>469.41300000000001</v>
      </c>
      <c r="K3344" s="12">
        <v>43544</v>
      </c>
      <c r="L3344" s="5">
        <v>0.63055555555555554</v>
      </c>
      <c r="M3344" t="s">
        <v>22</v>
      </c>
      <c r="N3344" s="2">
        <v>447.06</v>
      </c>
      <c r="O3344" s="2">
        <v>22.353000000000002</v>
      </c>
      <c r="P3344" s="3">
        <v>5</v>
      </c>
      <c r="Q3344" s="4">
        <f>MONTH(Tabla1[[#This Row],[Fecha]])</f>
        <v>3</v>
      </c>
    </row>
    <row r="3345" spans="1:17" x14ac:dyDescent="0.25">
      <c r="A3345" t="s">
        <v>3095</v>
      </c>
      <c r="B3345" t="s">
        <v>24</v>
      </c>
      <c r="C3345" t="s">
        <v>25</v>
      </c>
      <c r="D3345" t="s">
        <v>19</v>
      </c>
      <c r="E3345" t="s">
        <v>20</v>
      </c>
      <c r="F3345" t="s">
        <v>45</v>
      </c>
      <c r="G3345" s="2">
        <v>74.290000000000006</v>
      </c>
      <c r="H3345" s="4">
        <v>1</v>
      </c>
      <c r="I3345" s="2">
        <v>3.7145000000000006</v>
      </c>
      <c r="J3345" s="2">
        <v>78.004499999999993</v>
      </c>
      <c r="K3345" s="12">
        <v>43478</v>
      </c>
      <c r="L3345" s="5">
        <v>0.8125</v>
      </c>
      <c r="M3345" t="s">
        <v>28</v>
      </c>
      <c r="N3345" s="2">
        <v>74.290000000000006</v>
      </c>
      <c r="O3345" s="2">
        <v>3.7145000000000001</v>
      </c>
      <c r="P3345" s="3">
        <v>5</v>
      </c>
      <c r="Q3345" s="4">
        <f>MONTH(Tabla1[[#This Row],[Fecha]])</f>
        <v>1</v>
      </c>
    </row>
    <row r="3346" spans="1:17" x14ac:dyDescent="0.25">
      <c r="A3346" t="s">
        <v>2211</v>
      </c>
      <c r="B3346" t="s">
        <v>17</v>
      </c>
      <c r="C3346" t="s">
        <v>18</v>
      </c>
      <c r="D3346" t="s">
        <v>26</v>
      </c>
      <c r="E3346" t="s">
        <v>30</v>
      </c>
      <c r="F3346" t="s">
        <v>27</v>
      </c>
      <c r="G3346" s="2">
        <v>74.58</v>
      </c>
      <c r="H3346" s="4">
        <v>7</v>
      </c>
      <c r="I3346" s="2">
        <v>26.102999999999998</v>
      </c>
      <c r="J3346" s="2">
        <v>548.16300000000001</v>
      </c>
      <c r="K3346" s="12">
        <v>43500</v>
      </c>
      <c r="L3346" s="5">
        <v>0.67291666666666661</v>
      </c>
      <c r="M3346" t="s">
        <v>32</v>
      </c>
      <c r="N3346" s="2">
        <v>522.05999999999995</v>
      </c>
      <c r="O3346" s="2">
        <v>26.103000000000002</v>
      </c>
      <c r="P3346" s="3">
        <v>9</v>
      </c>
      <c r="Q3346" s="4">
        <f>MONTH(Tabla1[[#This Row],[Fecha]])</f>
        <v>2</v>
      </c>
    </row>
    <row r="3347" spans="1:17" x14ac:dyDescent="0.25">
      <c r="A3347" t="s">
        <v>3096</v>
      </c>
      <c r="B3347" t="s">
        <v>41</v>
      </c>
      <c r="C3347" t="s">
        <v>42</v>
      </c>
      <c r="D3347" t="s">
        <v>26</v>
      </c>
      <c r="E3347" t="s">
        <v>20</v>
      </c>
      <c r="F3347" t="s">
        <v>43</v>
      </c>
      <c r="G3347" s="2">
        <v>99.69</v>
      </c>
      <c r="H3347" s="4">
        <v>5</v>
      </c>
      <c r="I3347" s="2">
        <v>24.922499999999999</v>
      </c>
      <c r="J3347" s="2">
        <v>523.37249999999995</v>
      </c>
      <c r="K3347" s="12">
        <v>43479</v>
      </c>
      <c r="L3347" s="5">
        <v>0.50624999999999998</v>
      </c>
      <c r="M3347" t="s">
        <v>28</v>
      </c>
      <c r="N3347" s="2">
        <v>498.45</v>
      </c>
      <c r="O3347" s="2">
        <v>24.922499999999999</v>
      </c>
      <c r="P3347" s="3">
        <v>9.9</v>
      </c>
      <c r="Q3347" s="4">
        <f>MONTH(Tabla1[[#This Row],[Fecha]])</f>
        <v>1</v>
      </c>
    </row>
    <row r="3348" spans="1:17" x14ac:dyDescent="0.25">
      <c r="A3348" t="s">
        <v>3097</v>
      </c>
      <c r="B3348" t="s">
        <v>24</v>
      </c>
      <c r="C3348" t="s">
        <v>25</v>
      </c>
      <c r="D3348" t="s">
        <v>26</v>
      </c>
      <c r="E3348" t="s">
        <v>20</v>
      </c>
      <c r="F3348" t="s">
        <v>21</v>
      </c>
      <c r="G3348" s="2">
        <v>78.89</v>
      </c>
      <c r="H3348" s="4">
        <v>7</v>
      </c>
      <c r="I3348" s="2">
        <v>27.611500000000003</v>
      </c>
      <c r="J3348" s="2">
        <v>579.8415</v>
      </c>
      <c r="K3348" s="12">
        <v>43470</v>
      </c>
      <c r="L3348" s="5">
        <v>0.82500000000000007</v>
      </c>
      <c r="M3348" t="s">
        <v>22</v>
      </c>
      <c r="N3348" s="2">
        <v>552.23</v>
      </c>
      <c r="O3348" s="2">
        <v>27.611499999999999</v>
      </c>
      <c r="P3348" s="3">
        <v>7.5</v>
      </c>
      <c r="Q3348" s="4">
        <f>MONTH(Tabla1[[#This Row],[Fecha]])</f>
        <v>1</v>
      </c>
    </row>
    <row r="3349" spans="1:17" x14ac:dyDescent="0.25">
      <c r="A3349" t="s">
        <v>3026</v>
      </c>
      <c r="B3349" t="s">
        <v>41</v>
      </c>
      <c r="C3349" t="s">
        <v>42</v>
      </c>
      <c r="D3349" t="s">
        <v>19</v>
      </c>
      <c r="E3349" t="s">
        <v>30</v>
      </c>
      <c r="F3349" t="s">
        <v>21</v>
      </c>
      <c r="G3349" s="2">
        <v>62</v>
      </c>
      <c r="H3349" s="4">
        <v>8</v>
      </c>
      <c r="I3349" s="2">
        <v>24.8</v>
      </c>
      <c r="J3349" s="2">
        <v>520.79999999999995</v>
      </c>
      <c r="K3349" s="12">
        <v>43468</v>
      </c>
      <c r="L3349" s="5">
        <v>0.79722222222222217</v>
      </c>
      <c r="M3349" t="s">
        <v>32</v>
      </c>
      <c r="N3349" s="2">
        <v>496</v>
      </c>
      <c r="O3349" s="2">
        <v>24.8</v>
      </c>
      <c r="P3349" s="3">
        <v>6.2</v>
      </c>
      <c r="Q3349" s="4">
        <f>MONTH(Tabla1[[#This Row],[Fecha]])</f>
        <v>1</v>
      </c>
    </row>
    <row r="3350" spans="1:17" x14ac:dyDescent="0.25">
      <c r="A3350" t="s">
        <v>3098</v>
      </c>
      <c r="B3350" t="s">
        <v>41</v>
      </c>
      <c r="C3350" t="s">
        <v>42</v>
      </c>
      <c r="D3350" t="s">
        <v>26</v>
      </c>
      <c r="E3350" t="s">
        <v>30</v>
      </c>
      <c r="F3350" t="s">
        <v>27</v>
      </c>
      <c r="G3350" s="2">
        <v>60.3</v>
      </c>
      <c r="H3350" s="4">
        <v>1</v>
      </c>
      <c r="I3350" s="2">
        <v>3.0150000000000001</v>
      </c>
      <c r="J3350" s="2">
        <v>63.314999999999998</v>
      </c>
      <c r="K3350" s="12">
        <v>43524</v>
      </c>
      <c r="L3350" s="5">
        <v>0.73472222222222217</v>
      </c>
      <c r="M3350" t="s">
        <v>28</v>
      </c>
      <c r="N3350" s="2">
        <v>60.3</v>
      </c>
      <c r="O3350" s="2">
        <v>3.0150000000000001</v>
      </c>
      <c r="P3350" s="3">
        <v>6</v>
      </c>
      <c r="Q3350" s="4">
        <f>MONTH(Tabla1[[#This Row],[Fecha]])</f>
        <v>2</v>
      </c>
    </row>
    <row r="3351" spans="1:17" x14ac:dyDescent="0.25">
      <c r="A3351" t="s">
        <v>3099</v>
      </c>
      <c r="B3351" t="s">
        <v>41</v>
      </c>
      <c r="C3351" t="s">
        <v>42</v>
      </c>
      <c r="D3351" t="s">
        <v>26</v>
      </c>
      <c r="E3351" t="s">
        <v>20</v>
      </c>
      <c r="F3351" t="s">
        <v>45</v>
      </c>
      <c r="G3351" s="2">
        <v>39.619999999999997</v>
      </c>
      <c r="H3351" s="4">
        <v>7</v>
      </c>
      <c r="I3351" s="2">
        <v>13.866999999999999</v>
      </c>
      <c r="J3351" s="2">
        <v>291.20699999999999</v>
      </c>
      <c r="K3351" s="12">
        <v>43490</v>
      </c>
      <c r="L3351" s="5">
        <v>0.5541666666666667</v>
      </c>
      <c r="M3351" t="s">
        <v>28</v>
      </c>
      <c r="N3351" s="2">
        <v>277.33999999999997</v>
      </c>
      <c r="O3351" s="2">
        <v>13.867000000000001</v>
      </c>
      <c r="P3351" s="3">
        <v>7.5</v>
      </c>
      <c r="Q3351" s="4">
        <f>MONTH(Tabla1[[#This Row],[Fecha]])</f>
        <v>1</v>
      </c>
    </row>
    <row r="3352" spans="1:17" x14ac:dyDescent="0.25">
      <c r="A3352" t="s">
        <v>1506</v>
      </c>
      <c r="B3352" t="s">
        <v>17</v>
      </c>
      <c r="C3352" t="s">
        <v>18</v>
      </c>
      <c r="D3352" t="s">
        <v>19</v>
      </c>
      <c r="E3352" t="s">
        <v>30</v>
      </c>
      <c r="F3352" t="s">
        <v>31</v>
      </c>
      <c r="G3352" s="2">
        <v>81.010000000000005</v>
      </c>
      <c r="H3352" s="4">
        <v>3</v>
      </c>
      <c r="I3352" s="2">
        <v>12.151500000000002</v>
      </c>
      <c r="J3352" s="2">
        <v>255.1815</v>
      </c>
      <c r="K3352" s="12">
        <v>43478</v>
      </c>
      <c r="L3352" s="5">
        <v>0.53819444444444442</v>
      </c>
      <c r="M3352" t="s">
        <v>32</v>
      </c>
      <c r="N3352" s="2">
        <v>243.03</v>
      </c>
      <c r="O3352" s="2">
        <v>12.1515</v>
      </c>
      <c r="P3352" s="3">
        <v>9.3000000000000007</v>
      </c>
      <c r="Q3352" s="4">
        <f>MONTH(Tabla1[[#This Row],[Fecha]])</f>
        <v>1</v>
      </c>
    </row>
    <row r="3353" spans="1:17" x14ac:dyDescent="0.25">
      <c r="A3353" t="s">
        <v>3100</v>
      </c>
      <c r="B3353" t="s">
        <v>17</v>
      </c>
      <c r="C3353" t="s">
        <v>18</v>
      </c>
      <c r="D3353" t="s">
        <v>26</v>
      </c>
      <c r="E3353" t="s">
        <v>20</v>
      </c>
      <c r="F3353" t="s">
        <v>27</v>
      </c>
      <c r="G3353" s="2">
        <v>23.46</v>
      </c>
      <c r="H3353" s="4">
        <v>6</v>
      </c>
      <c r="I3353" s="2">
        <v>7.0380000000000003</v>
      </c>
      <c r="J3353" s="2">
        <v>147.798</v>
      </c>
      <c r="K3353" s="12">
        <v>43478</v>
      </c>
      <c r="L3353" s="5">
        <v>0.80138888888888893</v>
      </c>
      <c r="M3353" t="s">
        <v>22</v>
      </c>
      <c r="N3353" s="2">
        <v>140.76</v>
      </c>
      <c r="O3353" s="2">
        <v>7.0380000000000003</v>
      </c>
      <c r="P3353" s="3">
        <v>6.4</v>
      </c>
      <c r="Q3353" s="4">
        <f>MONTH(Tabla1[[#This Row],[Fecha]])</f>
        <v>1</v>
      </c>
    </row>
    <row r="3354" spans="1:17" x14ac:dyDescent="0.25">
      <c r="A3354" t="s">
        <v>3101</v>
      </c>
      <c r="B3354" t="s">
        <v>17</v>
      </c>
      <c r="C3354" t="s">
        <v>18</v>
      </c>
      <c r="D3354" t="s">
        <v>19</v>
      </c>
      <c r="E3354" t="s">
        <v>20</v>
      </c>
      <c r="F3354" t="s">
        <v>31</v>
      </c>
      <c r="G3354" s="2">
        <v>89.21</v>
      </c>
      <c r="H3354" s="4">
        <v>9</v>
      </c>
      <c r="I3354" s="2">
        <v>40.144500000000001</v>
      </c>
      <c r="J3354" s="2">
        <v>843.03449999999998</v>
      </c>
      <c r="K3354" s="12">
        <v>43480</v>
      </c>
      <c r="L3354" s="5">
        <v>0.65416666666666667</v>
      </c>
      <c r="M3354" t="s">
        <v>32</v>
      </c>
      <c r="N3354" s="2">
        <v>802.89</v>
      </c>
      <c r="O3354" s="2">
        <v>40.144500000000001</v>
      </c>
      <c r="P3354" s="3">
        <v>6.5</v>
      </c>
      <c r="Q3354" s="4">
        <f>MONTH(Tabla1[[#This Row],[Fecha]])</f>
        <v>1</v>
      </c>
    </row>
    <row r="3355" spans="1:17" x14ac:dyDescent="0.25">
      <c r="A3355" t="s">
        <v>3102</v>
      </c>
      <c r="B3355" t="s">
        <v>17</v>
      </c>
      <c r="C3355" t="s">
        <v>18</v>
      </c>
      <c r="D3355" t="s">
        <v>26</v>
      </c>
      <c r="E3355" t="s">
        <v>30</v>
      </c>
      <c r="F3355" t="s">
        <v>21</v>
      </c>
      <c r="G3355" s="2">
        <v>56</v>
      </c>
      <c r="H3355" s="4">
        <v>3</v>
      </c>
      <c r="I3355" s="2">
        <v>8.4</v>
      </c>
      <c r="J3355" s="2">
        <v>176.4</v>
      </c>
      <c r="K3355" s="12">
        <v>43524</v>
      </c>
      <c r="L3355" s="5">
        <v>0.81458333333333333</v>
      </c>
      <c r="M3355" t="s">
        <v>22</v>
      </c>
      <c r="N3355" s="2">
        <v>168</v>
      </c>
      <c r="O3355" s="2">
        <v>8.4</v>
      </c>
      <c r="P3355" s="3">
        <v>4.8</v>
      </c>
      <c r="Q3355" s="4">
        <f>MONTH(Tabla1[[#This Row],[Fecha]])</f>
        <v>2</v>
      </c>
    </row>
    <row r="3356" spans="1:17" x14ac:dyDescent="0.25">
      <c r="A3356" t="s">
        <v>3103</v>
      </c>
      <c r="B3356" t="s">
        <v>24</v>
      </c>
      <c r="C3356" t="s">
        <v>25</v>
      </c>
      <c r="D3356" t="s">
        <v>26</v>
      </c>
      <c r="E3356" t="s">
        <v>20</v>
      </c>
      <c r="F3356" t="s">
        <v>21</v>
      </c>
      <c r="G3356" s="2">
        <v>39.42</v>
      </c>
      <c r="H3356" s="4">
        <v>1</v>
      </c>
      <c r="I3356" s="2">
        <v>1.9710000000000001</v>
      </c>
      <c r="J3356" s="2">
        <v>41.390999999999998</v>
      </c>
      <c r="K3356" s="12">
        <v>43483</v>
      </c>
      <c r="L3356" s="5">
        <v>0.63055555555555554</v>
      </c>
      <c r="M3356" t="s">
        <v>28</v>
      </c>
      <c r="N3356" s="2">
        <v>39.42</v>
      </c>
      <c r="O3356" s="2">
        <v>1.9710000000000001</v>
      </c>
      <c r="P3356" s="3">
        <v>8.4</v>
      </c>
      <c r="Q3356" s="4">
        <f>MONTH(Tabla1[[#This Row],[Fecha]])</f>
        <v>1</v>
      </c>
    </row>
    <row r="3357" spans="1:17" x14ac:dyDescent="0.25">
      <c r="A3357" t="s">
        <v>3104</v>
      </c>
      <c r="B3357" t="s">
        <v>41</v>
      </c>
      <c r="C3357" t="s">
        <v>42</v>
      </c>
      <c r="D3357" t="s">
        <v>26</v>
      </c>
      <c r="E3357" t="s">
        <v>30</v>
      </c>
      <c r="F3357" t="s">
        <v>31</v>
      </c>
      <c r="G3357" s="2">
        <v>44.12</v>
      </c>
      <c r="H3357" s="4">
        <v>3</v>
      </c>
      <c r="I3357" s="2">
        <v>6.6179999999999994</v>
      </c>
      <c r="J3357" s="2">
        <v>138.97800000000001</v>
      </c>
      <c r="K3357" s="12">
        <v>43542</v>
      </c>
      <c r="L3357" s="5">
        <v>0.57291666666666663</v>
      </c>
      <c r="M3357" t="s">
        <v>32</v>
      </c>
      <c r="N3357" s="2">
        <v>132.36000000000001</v>
      </c>
      <c r="O3357" s="2">
        <v>6.6180000000000003</v>
      </c>
      <c r="P3357" s="3">
        <v>7.9</v>
      </c>
      <c r="Q3357" s="4">
        <f>MONTH(Tabla1[[#This Row],[Fecha]])</f>
        <v>3</v>
      </c>
    </row>
    <row r="3358" spans="1:17" x14ac:dyDescent="0.25">
      <c r="A3358" t="s">
        <v>3105</v>
      </c>
      <c r="B3358" t="s">
        <v>41</v>
      </c>
      <c r="C3358" t="s">
        <v>42</v>
      </c>
      <c r="D3358" t="s">
        <v>19</v>
      </c>
      <c r="E3358" t="s">
        <v>30</v>
      </c>
      <c r="F3358" t="s">
        <v>35</v>
      </c>
      <c r="G3358" s="2">
        <v>96.8</v>
      </c>
      <c r="H3358" s="4">
        <v>3</v>
      </c>
      <c r="I3358" s="2">
        <v>14.52</v>
      </c>
      <c r="J3358" s="2">
        <v>304.92</v>
      </c>
      <c r="K3358" s="12">
        <v>43539</v>
      </c>
      <c r="L3358" s="5">
        <v>0.54513888888888895</v>
      </c>
      <c r="M3358" t="s">
        <v>28</v>
      </c>
      <c r="N3358" s="2">
        <v>290.39999999999998</v>
      </c>
      <c r="O3358" s="2">
        <v>14.52</v>
      </c>
      <c r="P3358" s="3">
        <v>5.3</v>
      </c>
      <c r="Q3358" s="4">
        <f>MONTH(Tabla1[[#This Row],[Fecha]])</f>
        <v>3</v>
      </c>
    </row>
    <row r="3359" spans="1:17" x14ac:dyDescent="0.25">
      <c r="A3359" t="s">
        <v>2097</v>
      </c>
      <c r="B3359" t="s">
        <v>17</v>
      </c>
      <c r="C3359" t="s">
        <v>18</v>
      </c>
      <c r="D3359" t="s">
        <v>26</v>
      </c>
      <c r="E3359" t="s">
        <v>30</v>
      </c>
      <c r="F3359" t="s">
        <v>31</v>
      </c>
      <c r="G3359" s="2">
        <v>33.99</v>
      </c>
      <c r="H3359" s="4">
        <v>6</v>
      </c>
      <c r="I3359" s="2">
        <v>10.197000000000001</v>
      </c>
      <c r="J3359" s="2">
        <v>214.137</v>
      </c>
      <c r="K3359" s="12">
        <v>43532</v>
      </c>
      <c r="L3359" s="5">
        <v>0.65069444444444446</v>
      </c>
      <c r="M3359" t="s">
        <v>32</v>
      </c>
      <c r="N3359" s="2">
        <v>203.94</v>
      </c>
      <c r="O3359" s="2">
        <v>10.196999999999999</v>
      </c>
      <c r="P3359" s="3">
        <v>7.7</v>
      </c>
      <c r="Q3359" s="4">
        <f>MONTH(Tabla1[[#This Row],[Fecha]])</f>
        <v>3</v>
      </c>
    </row>
    <row r="3360" spans="1:17" x14ac:dyDescent="0.25">
      <c r="A3360" t="s">
        <v>1361</v>
      </c>
      <c r="B3360" t="s">
        <v>24</v>
      </c>
      <c r="C3360" t="s">
        <v>25</v>
      </c>
      <c r="D3360" t="s">
        <v>19</v>
      </c>
      <c r="E3360" t="s">
        <v>20</v>
      </c>
      <c r="F3360" t="s">
        <v>45</v>
      </c>
      <c r="G3360" s="2">
        <v>10.18</v>
      </c>
      <c r="H3360" s="4">
        <v>8</v>
      </c>
      <c r="I3360" s="2">
        <v>4.0720000000000001</v>
      </c>
      <c r="J3360" s="2">
        <v>85.512</v>
      </c>
      <c r="K3360" s="12">
        <v>43554</v>
      </c>
      <c r="L3360" s="5">
        <v>0.53541666666666665</v>
      </c>
      <c r="M3360" t="s">
        <v>32</v>
      </c>
      <c r="N3360" s="2">
        <v>81.44</v>
      </c>
      <c r="O3360" s="2">
        <v>4.0720000000000001</v>
      </c>
      <c r="P3360" s="3">
        <v>9.5</v>
      </c>
      <c r="Q3360" s="4">
        <f>MONTH(Tabla1[[#This Row],[Fecha]])</f>
        <v>3</v>
      </c>
    </row>
    <row r="3361" spans="1:17" x14ac:dyDescent="0.25">
      <c r="A3361" t="s">
        <v>3106</v>
      </c>
      <c r="B3361" t="s">
        <v>24</v>
      </c>
      <c r="C3361" t="s">
        <v>25</v>
      </c>
      <c r="D3361" t="s">
        <v>19</v>
      </c>
      <c r="E3361" t="s">
        <v>20</v>
      </c>
      <c r="F3361" t="s">
        <v>45</v>
      </c>
      <c r="G3361" s="2">
        <v>73.38</v>
      </c>
      <c r="H3361" s="4">
        <v>7</v>
      </c>
      <c r="I3361" s="2">
        <v>25.683</v>
      </c>
      <c r="J3361" s="2">
        <v>539.34299999999996</v>
      </c>
      <c r="K3361" s="12">
        <v>43506</v>
      </c>
      <c r="L3361" s="5">
        <v>0.5805555555555556</v>
      </c>
      <c r="M3361" t="s">
        <v>28</v>
      </c>
      <c r="N3361" s="2">
        <v>513.66</v>
      </c>
      <c r="O3361" s="2">
        <v>25.683</v>
      </c>
      <c r="P3361" s="3">
        <v>9.5</v>
      </c>
      <c r="Q3361" s="4">
        <f>MONTH(Tabla1[[#This Row],[Fecha]])</f>
        <v>2</v>
      </c>
    </row>
    <row r="3362" spans="1:17" x14ac:dyDescent="0.25">
      <c r="A3362" t="s">
        <v>3107</v>
      </c>
      <c r="B3362" t="s">
        <v>17</v>
      </c>
      <c r="C3362" t="s">
        <v>18</v>
      </c>
      <c r="D3362" t="s">
        <v>26</v>
      </c>
      <c r="E3362" t="s">
        <v>20</v>
      </c>
      <c r="F3362" t="s">
        <v>35</v>
      </c>
      <c r="G3362" s="2">
        <v>93.18</v>
      </c>
      <c r="H3362" s="4">
        <v>2</v>
      </c>
      <c r="I3362" s="2">
        <v>9.3180000000000014</v>
      </c>
      <c r="J3362" s="2">
        <v>195.678</v>
      </c>
      <c r="K3362" s="12">
        <v>43481</v>
      </c>
      <c r="L3362" s="5">
        <v>0.77847222222222223</v>
      </c>
      <c r="M3362" t="s">
        <v>32</v>
      </c>
      <c r="N3362" s="2">
        <v>186.36</v>
      </c>
      <c r="O3362" s="2">
        <v>9.3179999999999996</v>
      </c>
      <c r="P3362" s="3">
        <v>8.5</v>
      </c>
      <c r="Q3362" s="4">
        <f>MONTH(Tabla1[[#This Row],[Fecha]])</f>
        <v>1</v>
      </c>
    </row>
    <row r="3363" spans="1:17" x14ac:dyDescent="0.25">
      <c r="A3363" t="s">
        <v>3108</v>
      </c>
      <c r="B3363" t="s">
        <v>41</v>
      </c>
      <c r="C3363" t="s">
        <v>42</v>
      </c>
      <c r="D3363" t="s">
        <v>19</v>
      </c>
      <c r="E3363" t="s">
        <v>30</v>
      </c>
      <c r="F3363" t="s">
        <v>21</v>
      </c>
      <c r="G3363" s="2">
        <v>54.86</v>
      </c>
      <c r="H3363" s="4">
        <v>5</v>
      </c>
      <c r="I3363" s="2">
        <v>13.715000000000002</v>
      </c>
      <c r="J3363" s="2">
        <v>288.01499999999999</v>
      </c>
      <c r="K3363" s="12">
        <v>43553</v>
      </c>
      <c r="L3363" s="5">
        <v>0.70000000000000007</v>
      </c>
      <c r="M3363" t="s">
        <v>22</v>
      </c>
      <c r="N3363" s="2">
        <v>274.3</v>
      </c>
      <c r="O3363" s="2">
        <v>13.715</v>
      </c>
      <c r="P3363" s="3">
        <v>9.8000000000000007</v>
      </c>
      <c r="Q3363" s="4">
        <f>MONTH(Tabla1[[#This Row],[Fecha]])</f>
        <v>3</v>
      </c>
    </row>
    <row r="3364" spans="1:17" x14ac:dyDescent="0.25">
      <c r="A3364" t="s">
        <v>2016</v>
      </c>
      <c r="B3364" t="s">
        <v>17</v>
      </c>
      <c r="C3364" t="s">
        <v>18</v>
      </c>
      <c r="D3364" t="s">
        <v>19</v>
      </c>
      <c r="E3364" t="s">
        <v>30</v>
      </c>
      <c r="F3364" t="s">
        <v>27</v>
      </c>
      <c r="G3364" s="2">
        <v>66.349999999999994</v>
      </c>
      <c r="H3364" s="4">
        <v>1</v>
      </c>
      <c r="I3364" s="2">
        <v>3.3174999999999999</v>
      </c>
      <c r="J3364" s="2">
        <v>69.667500000000004</v>
      </c>
      <c r="K3364" s="12">
        <v>43496</v>
      </c>
      <c r="L3364" s="5">
        <v>0.44861111111111113</v>
      </c>
      <c r="M3364" t="s">
        <v>32</v>
      </c>
      <c r="N3364" s="2">
        <v>66.349999999999994</v>
      </c>
      <c r="O3364" s="2">
        <v>3.3174999999999999</v>
      </c>
      <c r="P3364" s="3">
        <v>9.6999999999999993</v>
      </c>
      <c r="Q3364" s="4">
        <f>MONTH(Tabla1[[#This Row],[Fecha]])</f>
        <v>1</v>
      </c>
    </row>
    <row r="3365" spans="1:17" x14ac:dyDescent="0.25">
      <c r="A3365" t="s">
        <v>3109</v>
      </c>
      <c r="B3365" t="s">
        <v>41</v>
      </c>
      <c r="C3365" t="s">
        <v>42</v>
      </c>
      <c r="D3365" t="s">
        <v>19</v>
      </c>
      <c r="E3365" t="s">
        <v>30</v>
      </c>
      <c r="F3365" t="s">
        <v>45</v>
      </c>
      <c r="G3365" s="2">
        <v>51.36</v>
      </c>
      <c r="H3365" s="4">
        <v>1</v>
      </c>
      <c r="I3365" s="2">
        <v>2.5680000000000001</v>
      </c>
      <c r="J3365" s="2">
        <v>53.927999999999997</v>
      </c>
      <c r="K3365" s="12">
        <v>43481</v>
      </c>
      <c r="L3365" s="5">
        <v>0.6430555555555556</v>
      </c>
      <c r="M3365" t="s">
        <v>22</v>
      </c>
      <c r="N3365" s="2">
        <v>51.36</v>
      </c>
      <c r="O3365" s="2">
        <v>2.5680000000000001</v>
      </c>
      <c r="P3365" s="3">
        <v>5.2</v>
      </c>
      <c r="Q3365" s="4">
        <f>MONTH(Tabla1[[#This Row],[Fecha]])</f>
        <v>1</v>
      </c>
    </row>
    <row r="3366" spans="1:17" x14ac:dyDescent="0.25">
      <c r="A3366" t="s">
        <v>2563</v>
      </c>
      <c r="B3366" t="s">
        <v>24</v>
      </c>
      <c r="C3366" t="s">
        <v>25</v>
      </c>
      <c r="D3366" t="s">
        <v>19</v>
      </c>
      <c r="E3366" t="s">
        <v>20</v>
      </c>
      <c r="F3366" t="s">
        <v>45</v>
      </c>
      <c r="G3366" s="2">
        <v>44.22</v>
      </c>
      <c r="H3366" s="4">
        <v>5</v>
      </c>
      <c r="I3366" s="2">
        <v>11.055</v>
      </c>
      <c r="J3366" s="2">
        <v>232.155</v>
      </c>
      <c r="K3366" s="12">
        <v>43529</v>
      </c>
      <c r="L3366" s="5">
        <v>0.71319444444444446</v>
      </c>
      <c r="M3366" t="s">
        <v>32</v>
      </c>
      <c r="N3366" s="2">
        <v>221.1</v>
      </c>
      <c r="O3366" s="2">
        <v>11.055</v>
      </c>
      <c r="P3366" s="3">
        <v>8.6</v>
      </c>
      <c r="Q3366" s="4">
        <f>MONTH(Tabla1[[#This Row],[Fecha]])</f>
        <v>3</v>
      </c>
    </row>
    <row r="3367" spans="1:17" x14ac:dyDescent="0.25">
      <c r="A3367" t="s">
        <v>3110</v>
      </c>
      <c r="B3367" t="s">
        <v>17</v>
      </c>
      <c r="C3367" t="s">
        <v>18</v>
      </c>
      <c r="D3367" t="s">
        <v>19</v>
      </c>
      <c r="E3367" t="s">
        <v>30</v>
      </c>
      <c r="F3367" t="s">
        <v>27</v>
      </c>
      <c r="G3367" s="2">
        <v>77.72</v>
      </c>
      <c r="H3367" s="4">
        <v>4</v>
      </c>
      <c r="I3367" s="2">
        <v>15.544</v>
      </c>
      <c r="J3367" s="2">
        <v>326.42399999999998</v>
      </c>
      <c r="K3367" s="12">
        <v>43472</v>
      </c>
      <c r="L3367" s="5">
        <v>0.6743055555555556</v>
      </c>
      <c r="M3367" t="s">
        <v>32</v>
      </c>
      <c r="N3367" s="2">
        <v>310.88</v>
      </c>
      <c r="O3367" s="2">
        <v>15.544</v>
      </c>
      <c r="P3367" s="3">
        <v>8.8000000000000007</v>
      </c>
      <c r="Q3367" s="4">
        <f>MONTH(Tabla1[[#This Row],[Fecha]])</f>
        <v>1</v>
      </c>
    </row>
    <row r="3368" spans="1:17" x14ac:dyDescent="0.25">
      <c r="A3368" t="s">
        <v>3111</v>
      </c>
      <c r="B3368" t="s">
        <v>17</v>
      </c>
      <c r="C3368" t="s">
        <v>18</v>
      </c>
      <c r="D3368" t="s">
        <v>19</v>
      </c>
      <c r="E3368" t="s">
        <v>30</v>
      </c>
      <c r="F3368" t="s">
        <v>43</v>
      </c>
      <c r="G3368" s="2">
        <v>22.17</v>
      </c>
      <c r="H3368" s="4">
        <v>8</v>
      </c>
      <c r="I3368" s="2">
        <v>8.8680000000000003</v>
      </c>
      <c r="J3368" s="2">
        <v>186.22800000000001</v>
      </c>
      <c r="K3368" s="12">
        <v>43527</v>
      </c>
      <c r="L3368" s="5">
        <v>0.7090277777777777</v>
      </c>
      <c r="M3368" t="s">
        <v>32</v>
      </c>
      <c r="N3368" s="2">
        <v>177.36</v>
      </c>
      <c r="O3368" s="2">
        <v>8.8680000000000003</v>
      </c>
      <c r="P3368" s="3">
        <v>9.6</v>
      </c>
      <c r="Q3368" s="4">
        <f>MONTH(Tabla1[[#This Row],[Fecha]])</f>
        <v>3</v>
      </c>
    </row>
    <row r="3369" spans="1:17" x14ac:dyDescent="0.25">
      <c r="A3369" t="s">
        <v>3112</v>
      </c>
      <c r="B3369" t="s">
        <v>41</v>
      </c>
      <c r="C3369" t="s">
        <v>42</v>
      </c>
      <c r="D3369" t="s">
        <v>26</v>
      </c>
      <c r="E3369" t="s">
        <v>20</v>
      </c>
      <c r="F3369" t="s">
        <v>27</v>
      </c>
      <c r="G3369" s="2">
        <v>43</v>
      </c>
      <c r="H3369" s="4">
        <v>4</v>
      </c>
      <c r="I3369" s="2">
        <v>8.6</v>
      </c>
      <c r="J3369" s="2">
        <v>180.6</v>
      </c>
      <c r="K3369" s="12">
        <v>43496</v>
      </c>
      <c r="L3369" s="5">
        <v>0.8666666666666667</v>
      </c>
      <c r="M3369" t="s">
        <v>22</v>
      </c>
      <c r="N3369" s="2">
        <v>172</v>
      </c>
      <c r="O3369" s="2">
        <v>8.6</v>
      </c>
      <c r="P3369" s="3">
        <v>7.6</v>
      </c>
      <c r="Q3369" s="4">
        <f>MONTH(Tabla1[[#This Row],[Fecha]])</f>
        <v>1</v>
      </c>
    </row>
    <row r="3370" spans="1:17" x14ac:dyDescent="0.25">
      <c r="A3370" t="s">
        <v>3113</v>
      </c>
      <c r="B3370" t="s">
        <v>17</v>
      </c>
      <c r="C3370" t="s">
        <v>18</v>
      </c>
      <c r="D3370" t="s">
        <v>19</v>
      </c>
      <c r="E3370" t="s">
        <v>30</v>
      </c>
      <c r="F3370" t="s">
        <v>43</v>
      </c>
      <c r="G3370" s="2">
        <v>80.62</v>
      </c>
      <c r="H3370" s="4">
        <v>6</v>
      </c>
      <c r="I3370" s="2">
        <v>24.186000000000003</v>
      </c>
      <c r="J3370" s="2">
        <v>507.90600000000001</v>
      </c>
      <c r="K3370" s="12">
        <v>43524</v>
      </c>
      <c r="L3370" s="5">
        <v>0.84583333333333333</v>
      </c>
      <c r="M3370" t="s">
        <v>28</v>
      </c>
      <c r="N3370" s="2">
        <v>483.72</v>
      </c>
      <c r="O3370" s="2">
        <v>24.186</v>
      </c>
      <c r="P3370" s="3">
        <v>9.1</v>
      </c>
      <c r="Q3370" s="4">
        <f>MONTH(Tabla1[[#This Row],[Fecha]])</f>
        <v>2</v>
      </c>
    </row>
    <row r="3371" spans="1:17" x14ac:dyDescent="0.25">
      <c r="A3371" t="s">
        <v>3114</v>
      </c>
      <c r="B3371" t="s">
        <v>24</v>
      </c>
      <c r="C3371" t="s">
        <v>25</v>
      </c>
      <c r="D3371" t="s">
        <v>26</v>
      </c>
      <c r="E3371" t="s">
        <v>20</v>
      </c>
      <c r="F3371" t="s">
        <v>35</v>
      </c>
      <c r="G3371" s="2">
        <v>83.14</v>
      </c>
      <c r="H3371" s="4">
        <v>7</v>
      </c>
      <c r="I3371" s="2">
        <v>29.099000000000004</v>
      </c>
      <c r="J3371" s="2">
        <v>611.07899999999995</v>
      </c>
      <c r="K3371" s="12">
        <v>43475</v>
      </c>
      <c r="L3371" s="5">
        <v>0.4381944444444445</v>
      </c>
      <c r="M3371" t="s">
        <v>32</v>
      </c>
      <c r="N3371" s="2">
        <v>581.98</v>
      </c>
      <c r="O3371" s="2">
        <v>29.099</v>
      </c>
      <c r="P3371" s="3">
        <v>6.6</v>
      </c>
      <c r="Q3371" s="4">
        <f>MONTH(Tabla1[[#This Row],[Fecha]])</f>
        <v>1</v>
      </c>
    </row>
    <row r="3372" spans="1:17" x14ac:dyDescent="0.25">
      <c r="A3372" t="s">
        <v>3115</v>
      </c>
      <c r="B3372" t="s">
        <v>17</v>
      </c>
      <c r="C3372" t="s">
        <v>18</v>
      </c>
      <c r="D3372" t="s">
        <v>26</v>
      </c>
      <c r="E3372" t="s">
        <v>30</v>
      </c>
      <c r="F3372" t="s">
        <v>27</v>
      </c>
      <c r="G3372" s="2">
        <v>38.6</v>
      </c>
      <c r="H3372" s="4">
        <v>1</v>
      </c>
      <c r="I3372" s="2">
        <v>1.9300000000000002</v>
      </c>
      <c r="J3372" s="2">
        <v>40.53</v>
      </c>
      <c r="K3372" s="12">
        <v>43494</v>
      </c>
      <c r="L3372" s="5">
        <v>0.47638888888888892</v>
      </c>
      <c r="M3372" t="s">
        <v>22</v>
      </c>
      <c r="N3372" s="2">
        <v>38.6</v>
      </c>
      <c r="O3372" s="2">
        <v>1.93</v>
      </c>
      <c r="P3372" s="3">
        <v>6.7</v>
      </c>
      <c r="Q3372" s="4">
        <f>MONTH(Tabla1[[#This Row],[Fecha]])</f>
        <v>1</v>
      </c>
    </row>
    <row r="3373" spans="1:17" x14ac:dyDescent="0.25">
      <c r="A3373" t="s">
        <v>3116</v>
      </c>
      <c r="B3373" t="s">
        <v>41</v>
      </c>
      <c r="C3373" t="s">
        <v>42</v>
      </c>
      <c r="D3373" t="s">
        <v>19</v>
      </c>
      <c r="E3373" t="s">
        <v>30</v>
      </c>
      <c r="F3373" t="s">
        <v>45</v>
      </c>
      <c r="G3373" s="2">
        <v>83.77</v>
      </c>
      <c r="H3373" s="4">
        <v>2</v>
      </c>
      <c r="I3373" s="2">
        <v>8.3770000000000007</v>
      </c>
      <c r="J3373" s="2">
        <v>175.917</v>
      </c>
      <c r="K3373" s="12">
        <v>43520</v>
      </c>
      <c r="L3373" s="5">
        <v>0.83124999999999993</v>
      </c>
      <c r="M3373" t="s">
        <v>28</v>
      </c>
      <c r="N3373" s="2">
        <v>167.54</v>
      </c>
      <c r="O3373" s="2">
        <v>8.3770000000000007</v>
      </c>
      <c r="P3373" s="3">
        <v>4.5999999999999996</v>
      </c>
      <c r="Q3373" s="4">
        <f>MONTH(Tabla1[[#This Row],[Fecha]])</f>
        <v>2</v>
      </c>
    </row>
    <row r="3374" spans="1:17" x14ac:dyDescent="0.25">
      <c r="A3374" t="s">
        <v>3117</v>
      </c>
      <c r="B3374" t="s">
        <v>41</v>
      </c>
      <c r="C3374" t="s">
        <v>42</v>
      </c>
      <c r="D3374" t="s">
        <v>19</v>
      </c>
      <c r="E3374" t="s">
        <v>20</v>
      </c>
      <c r="F3374" t="s">
        <v>45</v>
      </c>
      <c r="G3374" s="2">
        <v>17.48</v>
      </c>
      <c r="H3374" s="4">
        <v>6</v>
      </c>
      <c r="I3374" s="2">
        <v>5.2439999999999998</v>
      </c>
      <c r="J3374" s="2">
        <v>110.124</v>
      </c>
      <c r="K3374" s="12">
        <v>43483</v>
      </c>
      <c r="L3374" s="5">
        <v>0.62777777777777777</v>
      </c>
      <c r="M3374" t="s">
        <v>32</v>
      </c>
      <c r="N3374" s="2">
        <v>104.88</v>
      </c>
      <c r="O3374" s="2">
        <v>5.2439999999999998</v>
      </c>
      <c r="P3374" s="3">
        <v>6.1</v>
      </c>
      <c r="Q3374" s="4">
        <f>MONTH(Tabla1[[#This Row],[Fecha]])</f>
        <v>1</v>
      </c>
    </row>
    <row r="3375" spans="1:17" x14ac:dyDescent="0.25">
      <c r="A3375" t="s">
        <v>3118</v>
      </c>
      <c r="B3375" t="s">
        <v>41</v>
      </c>
      <c r="C3375" t="s">
        <v>42</v>
      </c>
      <c r="D3375" t="s">
        <v>26</v>
      </c>
      <c r="E3375" t="s">
        <v>20</v>
      </c>
      <c r="F3375" t="s">
        <v>43</v>
      </c>
      <c r="G3375" s="2">
        <v>48.51</v>
      </c>
      <c r="H3375" s="4">
        <v>7</v>
      </c>
      <c r="I3375" s="2">
        <v>16.9785</v>
      </c>
      <c r="J3375" s="2">
        <v>356.54849999999999</v>
      </c>
      <c r="K3375" s="12">
        <v>43490</v>
      </c>
      <c r="L3375" s="5">
        <v>0.5625</v>
      </c>
      <c r="M3375" t="s">
        <v>32</v>
      </c>
      <c r="N3375" s="2">
        <v>339.57</v>
      </c>
      <c r="O3375" s="2">
        <v>16.9785</v>
      </c>
      <c r="P3375" s="3">
        <v>5.2</v>
      </c>
      <c r="Q3375" s="4">
        <f>MONTH(Tabla1[[#This Row],[Fecha]])</f>
        <v>1</v>
      </c>
    </row>
    <row r="3376" spans="1:17" x14ac:dyDescent="0.25">
      <c r="A3376" t="s">
        <v>3119</v>
      </c>
      <c r="B3376" t="s">
        <v>41</v>
      </c>
      <c r="C3376" t="s">
        <v>42</v>
      </c>
      <c r="D3376" t="s">
        <v>19</v>
      </c>
      <c r="E3376" t="s">
        <v>20</v>
      </c>
      <c r="F3376" t="s">
        <v>31</v>
      </c>
      <c r="G3376" s="2">
        <v>40.729999999999997</v>
      </c>
      <c r="H3376" s="4">
        <v>7</v>
      </c>
      <c r="I3376" s="2">
        <v>14.255499999999998</v>
      </c>
      <c r="J3376" s="2">
        <v>299.3655</v>
      </c>
      <c r="K3376" s="12">
        <v>43536</v>
      </c>
      <c r="L3376" s="5">
        <v>0.45902777777777781</v>
      </c>
      <c r="M3376" t="s">
        <v>22</v>
      </c>
      <c r="N3376" s="2">
        <v>285.11</v>
      </c>
      <c r="O3376" s="2">
        <v>14.2555</v>
      </c>
      <c r="P3376" s="3">
        <v>5.4</v>
      </c>
      <c r="Q3376" s="4">
        <f>MONTH(Tabla1[[#This Row],[Fecha]])</f>
        <v>3</v>
      </c>
    </row>
    <row r="3377" spans="1:17" x14ac:dyDescent="0.25">
      <c r="A3377" t="s">
        <v>1848</v>
      </c>
      <c r="B3377" t="s">
        <v>24</v>
      </c>
      <c r="C3377" t="s">
        <v>25</v>
      </c>
      <c r="D3377" t="s">
        <v>19</v>
      </c>
      <c r="E3377" t="s">
        <v>30</v>
      </c>
      <c r="F3377" t="s">
        <v>35</v>
      </c>
      <c r="G3377" s="2">
        <v>58.39</v>
      </c>
      <c r="H3377" s="4">
        <v>7</v>
      </c>
      <c r="I3377" s="2">
        <v>20.436500000000002</v>
      </c>
      <c r="J3377" s="2">
        <v>429.16649999999998</v>
      </c>
      <c r="K3377" s="12">
        <v>43519</v>
      </c>
      <c r="L3377" s="5">
        <v>0.8256944444444444</v>
      </c>
      <c r="M3377" t="s">
        <v>32</v>
      </c>
      <c r="N3377" s="2">
        <v>408.73</v>
      </c>
      <c r="O3377" s="2">
        <v>20.436499999999999</v>
      </c>
      <c r="P3377" s="3">
        <v>8.1999999999999993</v>
      </c>
      <c r="Q3377" s="4">
        <f>MONTH(Tabla1[[#This Row],[Fecha]])</f>
        <v>2</v>
      </c>
    </row>
    <row r="3378" spans="1:17" x14ac:dyDescent="0.25">
      <c r="A3378" t="s">
        <v>1385</v>
      </c>
      <c r="B3378" t="s">
        <v>41</v>
      </c>
      <c r="C3378" t="s">
        <v>42</v>
      </c>
      <c r="D3378" t="s">
        <v>26</v>
      </c>
      <c r="E3378" t="s">
        <v>30</v>
      </c>
      <c r="F3378" t="s">
        <v>21</v>
      </c>
      <c r="G3378" s="2">
        <v>71.77</v>
      </c>
      <c r="H3378" s="4">
        <v>7</v>
      </c>
      <c r="I3378" s="2">
        <v>25.119500000000002</v>
      </c>
      <c r="J3378" s="2">
        <v>527.5095</v>
      </c>
      <c r="K3378" s="12">
        <v>43553</v>
      </c>
      <c r="L3378" s="5">
        <v>0.58750000000000002</v>
      </c>
      <c r="M3378" t="s">
        <v>28</v>
      </c>
      <c r="N3378" s="2">
        <v>502.39</v>
      </c>
      <c r="O3378" s="2">
        <v>25.119499999999999</v>
      </c>
      <c r="P3378" s="3">
        <v>8.9</v>
      </c>
      <c r="Q3378" s="4">
        <f>MONTH(Tabla1[[#This Row],[Fecha]])</f>
        <v>3</v>
      </c>
    </row>
    <row r="3379" spans="1:17" x14ac:dyDescent="0.25">
      <c r="A3379" t="s">
        <v>3120</v>
      </c>
      <c r="B3379" t="s">
        <v>41</v>
      </c>
      <c r="C3379" t="s">
        <v>42</v>
      </c>
      <c r="D3379" t="s">
        <v>26</v>
      </c>
      <c r="E3379" t="s">
        <v>30</v>
      </c>
      <c r="F3379" t="s">
        <v>27</v>
      </c>
      <c r="G3379" s="2">
        <v>79.39</v>
      </c>
      <c r="H3379" s="4">
        <v>10</v>
      </c>
      <c r="I3379" s="2">
        <v>39.695</v>
      </c>
      <c r="J3379" s="2">
        <v>833.59500000000003</v>
      </c>
      <c r="K3379" s="12">
        <v>43503</v>
      </c>
      <c r="L3379" s="5">
        <v>0.85</v>
      </c>
      <c r="M3379" t="s">
        <v>28</v>
      </c>
      <c r="N3379" s="2">
        <v>793.9</v>
      </c>
      <c r="O3379" s="2">
        <v>39.695</v>
      </c>
      <c r="P3379" s="3">
        <v>6.2</v>
      </c>
      <c r="Q3379" s="4">
        <f>MONTH(Tabla1[[#This Row],[Fecha]])</f>
        <v>2</v>
      </c>
    </row>
    <row r="3380" spans="1:17" x14ac:dyDescent="0.25">
      <c r="A3380" t="s">
        <v>3121</v>
      </c>
      <c r="B3380" t="s">
        <v>17</v>
      </c>
      <c r="C3380" t="s">
        <v>18</v>
      </c>
      <c r="D3380" t="s">
        <v>26</v>
      </c>
      <c r="E3380" t="s">
        <v>30</v>
      </c>
      <c r="F3380" t="s">
        <v>35</v>
      </c>
      <c r="G3380" s="2">
        <v>44.65</v>
      </c>
      <c r="H3380" s="4">
        <v>3</v>
      </c>
      <c r="I3380" s="2">
        <v>6.6974999999999998</v>
      </c>
      <c r="J3380" s="2">
        <v>140.64750000000001</v>
      </c>
      <c r="K3380" s="12">
        <v>43510</v>
      </c>
      <c r="L3380" s="5">
        <v>0.62777777777777777</v>
      </c>
      <c r="M3380" t="s">
        <v>28</v>
      </c>
      <c r="N3380" s="2">
        <v>133.94999999999999</v>
      </c>
      <c r="O3380" s="2">
        <v>6.6974999999999998</v>
      </c>
      <c r="P3380" s="3">
        <v>6.2</v>
      </c>
      <c r="Q3380" s="4">
        <f>MONTH(Tabla1[[#This Row],[Fecha]])</f>
        <v>2</v>
      </c>
    </row>
    <row r="3381" spans="1:17" x14ac:dyDescent="0.25">
      <c r="A3381" t="s">
        <v>3122</v>
      </c>
      <c r="B3381" t="s">
        <v>24</v>
      </c>
      <c r="C3381" t="s">
        <v>25</v>
      </c>
      <c r="D3381" t="s">
        <v>19</v>
      </c>
      <c r="E3381" t="s">
        <v>20</v>
      </c>
      <c r="F3381" t="s">
        <v>27</v>
      </c>
      <c r="G3381" s="2">
        <v>66.650000000000006</v>
      </c>
      <c r="H3381" s="4">
        <v>9</v>
      </c>
      <c r="I3381" s="2">
        <v>29.992500000000003</v>
      </c>
      <c r="J3381" s="2">
        <v>629.84249999999997</v>
      </c>
      <c r="K3381" s="12">
        <v>43469</v>
      </c>
      <c r="L3381" s="5">
        <v>0.7631944444444444</v>
      </c>
      <c r="M3381" t="s">
        <v>32</v>
      </c>
      <c r="N3381" s="2">
        <v>599.85</v>
      </c>
      <c r="O3381" s="2">
        <v>29.9925</v>
      </c>
      <c r="P3381" s="3">
        <v>9.6999999999999993</v>
      </c>
      <c r="Q3381" s="4">
        <f>MONTH(Tabla1[[#This Row],[Fecha]])</f>
        <v>1</v>
      </c>
    </row>
    <row r="3382" spans="1:17" x14ac:dyDescent="0.25">
      <c r="A3382" t="s">
        <v>3123</v>
      </c>
      <c r="B3382" t="s">
        <v>24</v>
      </c>
      <c r="C3382" t="s">
        <v>25</v>
      </c>
      <c r="D3382" t="s">
        <v>19</v>
      </c>
      <c r="E3382" t="s">
        <v>20</v>
      </c>
      <c r="F3382" t="s">
        <v>45</v>
      </c>
      <c r="G3382" s="2">
        <v>74.290000000000006</v>
      </c>
      <c r="H3382" s="4">
        <v>1</v>
      </c>
      <c r="I3382" s="2">
        <v>3.7145000000000006</v>
      </c>
      <c r="J3382" s="2">
        <v>78.004499999999993</v>
      </c>
      <c r="K3382" s="12">
        <v>43478</v>
      </c>
      <c r="L3382" s="5">
        <v>0.8125</v>
      </c>
      <c r="M3382" t="s">
        <v>28</v>
      </c>
      <c r="N3382" s="2">
        <v>74.290000000000006</v>
      </c>
      <c r="O3382" s="2">
        <v>3.7145000000000001</v>
      </c>
      <c r="P3382" s="3">
        <v>5</v>
      </c>
      <c r="Q3382" s="4">
        <f>MONTH(Tabla1[[#This Row],[Fecha]])</f>
        <v>1</v>
      </c>
    </row>
    <row r="3383" spans="1:17" x14ac:dyDescent="0.25">
      <c r="A3383" t="s">
        <v>3047</v>
      </c>
      <c r="B3383" t="s">
        <v>24</v>
      </c>
      <c r="C3383" t="s">
        <v>25</v>
      </c>
      <c r="D3383" t="s">
        <v>19</v>
      </c>
      <c r="E3383" t="s">
        <v>30</v>
      </c>
      <c r="F3383" t="s">
        <v>43</v>
      </c>
      <c r="G3383" s="2">
        <v>27.66</v>
      </c>
      <c r="H3383" s="4">
        <v>10</v>
      </c>
      <c r="I3383" s="2">
        <v>13.830000000000002</v>
      </c>
      <c r="J3383" s="2">
        <v>290.43</v>
      </c>
      <c r="K3383" s="12">
        <v>43510</v>
      </c>
      <c r="L3383" s="5">
        <v>0.47638888888888892</v>
      </c>
      <c r="M3383" t="s">
        <v>32</v>
      </c>
      <c r="N3383" s="2">
        <v>276.60000000000002</v>
      </c>
      <c r="O3383" s="2">
        <v>13.83</v>
      </c>
      <c r="P3383" s="3">
        <v>8.9</v>
      </c>
      <c r="Q3383" s="4">
        <f>MONTH(Tabla1[[#This Row],[Fecha]])</f>
        <v>2</v>
      </c>
    </row>
    <row r="3384" spans="1:17" x14ac:dyDescent="0.25">
      <c r="A3384" t="s">
        <v>1211</v>
      </c>
      <c r="B3384" t="s">
        <v>41</v>
      </c>
      <c r="C3384" t="s">
        <v>42</v>
      </c>
      <c r="D3384" t="s">
        <v>19</v>
      </c>
      <c r="E3384" t="s">
        <v>20</v>
      </c>
      <c r="F3384" t="s">
        <v>35</v>
      </c>
      <c r="G3384" s="2">
        <v>69.12</v>
      </c>
      <c r="H3384" s="4">
        <v>6</v>
      </c>
      <c r="I3384" s="2">
        <v>20.736000000000004</v>
      </c>
      <c r="J3384" s="2">
        <v>435.45600000000002</v>
      </c>
      <c r="K3384" s="12">
        <v>43504</v>
      </c>
      <c r="L3384" s="5">
        <v>0.54375000000000007</v>
      </c>
      <c r="M3384" t="s">
        <v>28</v>
      </c>
      <c r="N3384" s="2">
        <v>414.72</v>
      </c>
      <c r="O3384" s="2">
        <v>20.736000000000001</v>
      </c>
      <c r="P3384" s="3">
        <v>5.6</v>
      </c>
      <c r="Q3384" s="4">
        <f>MONTH(Tabla1[[#This Row],[Fecha]])</f>
        <v>2</v>
      </c>
    </row>
    <row r="3385" spans="1:17" x14ac:dyDescent="0.25">
      <c r="A3385" t="s">
        <v>3124</v>
      </c>
      <c r="B3385" t="s">
        <v>17</v>
      </c>
      <c r="C3385" t="s">
        <v>18</v>
      </c>
      <c r="D3385" t="s">
        <v>26</v>
      </c>
      <c r="E3385" t="s">
        <v>30</v>
      </c>
      <c r="F3385" t="s">
        <v>31</v>
      </c>
      <c r="G3385" s="2">
        <v>34.729999999999997</v>
      </c>
      <c r="H3385" s="4">
        <v>2</v>
      </c>
      <c r="I3385" s="2">
        <v>3.4729999999999999</v>
      </c>
      <c r="J3385" s="2">
        <v>72.933000000000007</v>
      </c>
      <c r="K3385" s="12">
        <v>43525</v>
      </c>
      <c r="L3385" s="5">
        <v>0.7597222222222223</v>
      </c>
      <c r="M3385" t="s">
        <v>22</v>
      </c>
      <c r="N3385" s="2">
        <v>69.459999999999994</v>
      </c>
      <c r="O3385" s="2">
        <v>3.4729999999999999</v>
      </c>
      <c r="P3385" s="3">
        <v>9.6999999999999993</v>
      </c>
      <c r="Q3385" s="4">
        <f>MONTH(Tabla1[[#This Row],[Fecha]])</f>
        <v>3</v>
      </c>
    </row>
    <row r="3386" spans="1:17" x14ac:dyDescent="0.25">
      <c r="A3386" t="s">
        <v>1870</v>
      </c>
      <c r="B3386" t="s">
        <v>17</v>
      </c>
      <c r="C3386" t="s">
        <v>18</v>
      </c>
      <c r="D3386" t="s">
        <v>19</v>
      </c>
      <c r="E3386" t="s">
        <v>20</v>
      </c>
      <c r="F3386" t="s">
        <v>35</v>
      </c>
      <c r="G3386" s="2">
        <v>52.26</v>
      </c>
      <c r="H3386" s="4">
        <v>10</v>
      </c>
      <c r="I3386" s="2">
        <v>26.130000000000003</v>
      </c>
      <c r="J3386" s="2">
        <v>548.73</v>
      </c>
      <c r="K3386" s="12">
        <v>43533</v>
      </c>
      <c r="L3386" s="5">
        <v>0.53125</v>
      </c>
      <c r="M3386" t="s">
        <v>32</v>
      </c>
      <c r="N3386" s="2">
        <v>522.6</v>
      </c>
      <c r="O3386" s="2">
        <v>26.13</v>
      </c>
      <c r="P3386" s="3">
        <v>6.2</v>
      </c>
      <c r="Q3386" s="4">
        <f>MONTH(Tabla1[[#This Row],[Fecha]])</f>
        <v>3</v>
      </c>
    </row>
    <row r="3387" spans="1:17" x14ac:dyDescent="0.25">
      <c r="A3387" t="s">
        <v>3125</v>
      </c>
      <c r="B3387" t="s">
        <v>24</v>
      </c>
      <c r="C3387" t="s">
        <v>25</v>
      </c>
      <c r="D3387" t="s">
        <v>26</v>
      </c>
      <c r="E3387" t="s">
        <v>30</v>
      </c>
      <c r="F3387" t="s">
        <v>45</v>
      </c>
      <c r="G3387" s="2">
        <v>97.26</v>
      </c>
      <c r="H3387" s="4">
        <v>4</v>
      </c>
      <c r="I3387" s="2">
        <v>19.452000000000002</v>
      </c>
      <c r="J3387" s="2">
        <v>408.49200000000002</v>
      </c>
      <c r="K3387" s="12">
        <v>43540</v>
      </c>
      <c r="L3387" s="5">
        <v>0.6479166666666667</v>
      </c>
      <c r="M3387" t="s">
        <v>22</v>
      </c>
      <c r="N3387" s="2">
        <v>389.04</v>
      </c>
      <c r="O3387" s="2">
        <v>19.452000000000002</v>
      </c>
      <c r="P3387" s="3">
        <v>6.8</v>
      </c>
      <c r="Q3387" s="4">
        <f>MONTH(Tabla1[[#This Row],[Fecha]])</f>
        <v>3</v>
      </c>
    </row>
    <row r="3388" spans="1:17" x14ac:dyDescent="0.25">
      <c r="A3388" t="s">
        <v>3126</v>
      </c>
      <c r="B3388" t="s">
        <v>41</v>
      </c>
      <c r="C3388" t="s">
        <v>42</v>
      </c>
      <c r="D3388" t="s">
        <v>19</v>
      </c>
      <c r="E3388" t="s">
        <v>20</v>
      </c>
      <c r="F3388" t="s">
        <v>43</v>
      </c>
      <c r="G3388" s="2">
        <v>33.21</v>
      </c>
      <c r="H3388" s="4">
        <v>10</v>
      </c>
      <c r="I3388" s="2">
        <v>16.605</v>
      </c>
      <c r="J3388" s="2">
        <v>348.70499999999998</v>
      </c>
      <c r="K3388" s="12">
        <v>43473</v>
      </c>
      <c r="L3388" s="5">
        <v>0.60069444444444442</v>
      </c>
      <c r="M3388" t="s">
        <v>22</v>
      </c>
      <c r="N3388" s="2">
        <v>332.1</v>
      </c>
      <c r="O3388" s="2">
        <v>16.605</v>
      </c>
      <c r="P3388" s="3">
        <v>6</v>
      </c>
      <c r="Q3388" s="4">
        <f>MONTH(Tabla1[[#This Row],[Fecha]])</f>
        <v>1</v>
      </c>
    </row>
    <row r="3389" spans="1:17" x14ac:dyDescent="0.25">
      <c r="A3389" t="s">
        <v>2339</v>
      </c>
      <c r="B3389" t="s">
        <v>24</v>
      </c>
      <c r="C3389" t="s">
        <v>25</v>
      </c>
      <c r="D3389" t="s">
        <v>26</v>
      </c>
      <c r="E3389" t="s">
        <v>20</v>
      </c>
      <c r="F3389" t="s">
        <v>43</v>
      </c>
      <c r="G3389" s="2">
        <v>41.24</v>
      </c>
      <c r="H3389" s="4">
        <v>4</v>
      </c>
      <c r="I3389" s="2">
        <v>8.2480000000000011</v>
      </c>
      <c r="J3389" s="2">
        <v>173.208</v>
      </c>
      <c r="K3389" s="12">
        <v>43515</v>
      </c>
      <c r="L3389" s="5">
        <v>0.68263888888888891</v>
      </c>
      <c r="M3389" t="s">
        <v>28</v>
      </c>
      <c r="N3389" s="2">
        <v>164.96</v>
      </c>
      <c r="O3389" s="2">
        <v>8.2479999999999993</v>
      </c>
      <c r="P3389" s="3">
        <v>7.1</v>
      </c>
      <c r="Q3389" s="4">
        <f>MONTH(Tabla1[[#This Row],[Fecha]])</f>
        <v>2</v>
      </c>
    </row>
    <row r="3390" spans="1:17" x14ac:dyDescent="0.25">
      <c r="A3390" t="s">
        <v>3127</v>
      </c>
      <c r="B3390" t="s">
        <v>24</v>
      </c>
      <c r="C3390" t="s">
        <v>25</v>
      </c>
      <c r="D3390" t="s">
        <v>19</v>
      </c>
      <c r="E3390" t="s">
        <v>20</v>
      </c>
      <c r="F3390" t="s">
        <v>35</v>
      </c>
      <c r="G3390" s="2">
        <v>24.74</v>
      </c>
      <c r="H3390" s="4">
        <v>3</v>
      </c>
      <c r="I3390" s="2">
        <v>3.7110000000000003</v>
      </c>
      <c r="J3390" s="2">
        <v>77.930999999999997</v>
      </c>
      <c r="K3390" s="12">
        <v>43511</v>
      </c>
      <c r="L3390" s="5">
        <v>0.74097222222222225</v>
      </c>
      <c r="M3390" t="s">
        <v>32</v>
      </c>
      <c r="N3390" s="2">
        <v>74.22</v>
      </c>
      <c r="O3390" s="2">
        <v>3.7109999999999999</v>
      </c>
      <c r="P3390" s="3">
        <v>10</v>
      </c>
      <c r="Q3390" s="4">
        <f>MONTH(Tabla1[[#This Row],[Fecha]])</f>
        <v>2</v>
      </c>
    </row>
    <row r="3391" spans="1:17" x14ac:dyDescent="0.25">
      <c r="A3391" t="s">
        <v>3128</v>
      </c>
      <c r="B3391" t="s">
        <v>41</v>
      </c>
      <c r="C3391" t="s">
        <v>42</v>
      </c>
      <c r="D3391" t="s">
        <v>26</v>
      </c>
      <c r="E3391" t="s">
        <v>30</v>
      </c>
      <c r="F3391" t="s">
        <v>21</v>
      </c>
      <c r="G3391" s="2">
        <v>87.87</v>
      </c>
      <c r="H3391" s="4">
        <v>10</v>
      </c>
      <c r="I3391" s="2">
        <v>43.935000000000002</v>
      </c>
      <c r="J3391" s="2">
        <v>922.63499999999999</v>
      </c>
      <c r="K3391" s="12">
        <v>43553</v>
      </c>
      <c r="L3391" s="5">
        <v>0.43402777777777773</v>
      </c>
      <c r="M3391" t="s">
        <v>22</v>
      </c>
      <c r="N3391" s="2">
        <v>878.7</v>
      </c>
      <c r="O3391" s="2">
        <v>43.935000000000002</v>
      </c>
      <c r="P3391" s="3">
        <v>5.0999999999999996</v>
      </c>
      <c r="Q3391" s="4">
        <f>MONTH(Tabla1[[#This Row],[Fecha]])</f>
        <v>3</v>
      </c>
    </row>
    <row r="3392" spans="1:17" x14ac:dyDescent="0.25">
      <c r="A3392" t="s">
        <v>3129</v>
      </c>
      <c r="B3392" t="s">
        <v>24</v>
      </c>
      <c r="C3392" t="s">
        <v>25</v>
      </c>
      <c r="D3392" t="s">
        <v>26</v>
      </c>
      <c r="E3392" t="s">
        <v>20</v>
      </c>
      <c r="F3392" t="s">
        <v>35</v>
      </c>
      <c r="G3392" s="2">
        <v>49.33</v>
      </c>
      <c r="H3392" s="4">
        <v>10</v>
      </c>
      <c r="I3392" s="2">
        <v>24.664999999999999</v>
      </c>
      <c r="J3392" s="2">
        <v>517.96500000000003</v>
      </c>
      <c r="K3392" s="12">
        <v>43499</v>
      </c>
      <c r="L3392" s="5">
        <v>0.69444444444444453</v>
      </c>
      <c r="M3392" t="s">
        <v>32</v>
      </c>
      <c r="N3392" s="2">
        <v>493.3</v>
      </c>
      <c r="O3392" s="2">
        <v>24.664999999999999</v>
      </c>
      <c r="P3392" s="3">
        <v>9.4</v>
      </c>
      <c r="Q3392" s="4">
        <f>MONTH(Tabla1[[#This Row],[Fecha]])</f>
        <v>2</v>
      </c>
    </row>
    <row r="3393" spans="1:17" x14ac:dyDescent="0.25">
      <c r="A3393" t="s">
        <v>2564</v>
      </c>
      <c r="B3393" t="s">
        <v>17</v>
      </c>
      <c r="C3393" t="s">
        <v>18</v>
      </c>
      <c r="D3393" t="s">
        <v>26</v>
      </c>
      <c r="E3393" t="s">
        <v>30</v>
      </c>
      <c r="F3393" t="s">
        <v>27</v>
      </c>
      <c r="G3393" s="2">
        <v>99.55</v>
      </c>
      <c r="H3393" s="4">
        <v>7</v>
      </c>
      <c r="I3393" s="2">
        <v>34.842500000000001</v>
      </c>
      <c r="J3393" s="2">
        <v>731.6925</v>
      </c>
      <c r="K3393" s="12">
        <v>43538</v>
      </c>
      <c r="L3393" s="5">
        <v>0.50486111111111109</v>
      </c>
      <c r="M3393" t="s">
        <v>28</v>
      </c>
      <c r="N3393" s="2">
        <v>696.85</v>
      </c>
      <c r="O3393" s="2">
        <v>34.842500000000001</v>
      </c>
      <c r="P3393" s="3">
        <v>7.6</v>
      </c>
      <c r="Q3393" s="4">
        <f>MONTH(Tabla1[[#This Row],[Fecha]])</f>
        <v>3</v>
      </c>
    </row>
    <row r="3394" spans="1:17" x14ac:dyDescent="0.25">
      <c r="A3394" t="s">
        <v>3130</v>
      </c>
      <c r="B3394" t="s">
        <v>41</v>
      </c>
      <c r="C3394" t="s">
        <v>42</v>
      </c>
      <c r="D3394" t="s">
        <v>26</v>
      </c>
      <c r="E3394" t="s">
        <v>30</v>
      </c>
      <c r="F3394" t="s">
        <v>27</v>
      </c>
      <c r="G3394" s="2">
        <v>22.01</v>
      </c>
      <c r="H3394" s="4">
        <v>6</v>
      </c>
      <c r="I3394" s="2">
        <v>6.6030000000000006</v>
      </c>
      <c r="J3394" s="2">
        <v>138.66300000000001</v>
      </c>
      <c r="K3394" s="12">
        <v>43467</v>
      </c>
      <c r="L3394" s="5">
        <v>0.78472222222222221</v>
      </c>
      <c r="M3394" t="s">
        <v>28</v>
      </c>
      <c r="N3394" s="2">
        <v>132.06</v>
      </c>
      <c r="O3394" s="2">
        <v>6.6029999999999998</v>
      </c>
      <c r="P3394" s="3">
        <v>7.6</v>
      </c>
      <c r="Q3394" s="4">
        <f>MONTH(Tabla1[[#This Row],[Fecha]])</f>
        <v>1</v>
      </c>
    </row>
    <row r="3395" spans="1:17" x14ac:dyDescent="0.25">
      <c r="A3395" t="s">
        <v>3131</v>
      </c>
      <c r="B3395" t="s">
        <v>17</v>
      </c>
      <c r="C3395" t="s">
        <v>18</v>
      </c>
      <c r="D3395" t="s">
        <v>26</v>
      </c>
      <c r="E3395" t="s">
        <v>30</v>
      </c>
      <c r="F3395" t="s">
        <v>21</v>
      </c>
      <c r="G3395" s="2">
        <v>14.62</v>
      </c>
      <c r="H3395" s="4">
        <v>5</v>
      </c>
      <c r="I3395" s="2">
        <v>3.6549999999999998</v>
      </c>
      <c r="J3395" s="2">
        <v>76.754999999999995</v>
      </c>
      <c r="K3395" s="12">
        <v>43528</v>
      </c>
      <c r="L3395" s="5">
        <v>0.51597222222222217</v>
      </c>
      <c r="M3395" t="s">
        <v>28</v>
      </c>
      <c r="N3395" s="2">
        <v>73.099999999999994</v>
      </c>
      <c r="O3395" s="2">
        <v>3.6549999999999998</v>
      </c>
      <c r="P3395" s="3">
        <v>4.4000000000000004</v>
      </c>
      <c r="Q3395" s="4">
        <f>MONTH(Tabla1[[#This Row],[Fecha]])</f>
        <v>3</v>
      </c>
    </row>
    <row r="3396" spans="1:17" x14ac:dyDescent="0.25">
      <c r="A3396" t="s">
        <v>3132</v>
      </c>
      <c r="B3396" t="s">
        <v>17</v>
      </c>
      <c r="C3396" t="s">
        <v>18</v>
      </c>
      <c r="D3396" t="s">
        <v>19</v>
      </c>
      <c r="E3396" t="s">
        <v>30</v>
      </c>
      <c r="F3396" t="s">
        <v>27</v>
      </c>
      <c r="G3396" s="2">
        <v>20.89</v>
      </c>
      <c r="H3396" s="4">
        <v>2</v>
      </c>
      <c r="I3396" s="2">
        <v>2.089</v>
      </c>
      <c r="J3396" s="2">
        <v>43.869</v>
      </c>
      <c r="K3396" s="12">
        <v>43501</v>
      </c>
      <c r="L3396" s="5">
        <v>0.78125</v>
      </c>
      <c r="M3396" t="s">
        <v>28</v>
      </c>
      <c r="N3396" s="2">
        <v>41.78</v>
      </c>
      <c r="O3396" s="2">
        <v>2.089</v>
      </c>
      <c r="P3396" s="3">
        <v>9.8000000000000007</v>
      </c>
      <c r="Q3396" s="4">
        <f>MONTH(Tabla1[[#This Row],[Fecha]])</f>
        <v>2</v>
      </c>
    </row>
    <row r="3397" spans="1:17" x14ac:dyDescent="0.25">
      <c r="A3397" t="s">
        <v>3133</v>
      </c>
      <c r="B3397" t="s">
        <v>24</v>
      </c>
      <c r="C3397" t="s">
        <v>25</v>
      </c>
      <c r="D3397" t="s">
        <v>19</v>
      </c>
      <c r="E3397" t="s">
        <v>20</v>
      </c>
      <c r="F3397" t="s">
        <v>31</v>
      </c>
      <c r="G3397" s="2">
        <v>35.79</v>
      </c>
      <c r="H3397" s="4">
        <v>9</v>
      </c>
      <c r="I3397" s="2">
        <v>16.105500000000003</v>
      </c>
      <c r="J3397" s="2">
        <v>338.21550000000002</v>
      </c>
      <c r="K3397" s="12">
        <v>43534</v>
      </c>
      <c r="L3397" s="5">
        <v>0.62916666666666665</v>
      </c>
      <c r="M3397" t="s">
        <v>32</v>
      </c>
      <c r="N3397" s="2">
        <v>322.11</v>
      </c>
      <c r="O3397" s="2">
        <v>16.105499999999999</v>
      </c>
      <c r="P3397" s="3">
        <v>5.0999999999999996</v>
      </c>
      <c r="Q3397" s="4">
        <f>MONTH(Tabla1[[#This Row],[Fecha]])</f>
        <v>3</v>
      </c>
    </row>
    <row r="3398" spans="1:17" x14ac:dyDescent="0.25">
      <c r="A3398" t="s">
        <v>3134</v>
      </c>
      <c r="B3398" t="s">
        <v>24</v>
      </c>
      <c r="C3398" t="s">
        <v>25</v>
      </c>
      <c r="D3398" t="s">
        <v>19</v>
      </c>
      <c r="E3398" t="s">
        <v>30</v>
      </c>
      <c r="F3398" t="s">
        <v>43</v>
      </c>
      <c r="G3398" s="2">
        <v>50.49</v>
      </c>
      <c r="H3398" s="4">
        <v>9</v>
      </c>
      <c r="I3398" s="2">
        <v>22.720500000000001</v>
      </c>
      <c r="J3398" s="2">
        <v>477.13049999999998</v>
      </c>
      <c r="K3398" s="12">
        <v>43475</v>
      </c>
      <c r="L3398" s="5">
        <v>0.71944444444444444</v>
      </c>
      <c r="M3398" t="s">
        <v>28</v>
      </c>
      <c r="N3398" s="2">
        <v>454.41</v>
      </c>
      <c r="O3398" s="2">
        <v>22.720500000000001</v>
      </c>
      <c r="P3398" s="3">
        <v>5.4</v>
      </c>
      <c r="Q3398" s="4">
        <f>MONTH(Tabla1[[#This Row],[Fecha]])</f>
        <v>1</v>
      </c>
    </row>
    <row r="3399" spans="1:17" x14ac:dyDescent="0.25">
      <c r="A3399" t="s">
        <v>3135</v>
      </c>
      <c r="B3399" t="s">
        <v>24</v>
      </c>
      <c r="C3399" t="s">
        <v>25</v>
      </c>
      <c r="D3399" t="s">
        <v>19</v>
      </c>
      <c r="E3399" t="s">
        <v>20</v>
      </c>
      <c r="F3399" t="s">
        <v>31</v>
      </c>
      <c r="G3399" s="2">
        <v>75.53</v>
      </c>
      <c r="H3399" s="4">
        <v>4</v>
      </c>
      <c r="I3399" s="2">
        <v>15.106000000000002</v>
      </c>
      <c r="J3399" s="2">
        <v>317.226</v>
      </c>
      <c r="K3399" s="12">
        <v>43543</v>
      </c>
      <c r="L3399" s="5">
        <v>0.66111111111111109</v>
      </c>
      <c r="M3399" t="s">
        <v>22</v>
      </c>
      <c r="N3399" s="2">
        <v>302.12</v>
      </c>
      <c r="O3399" s="2">
        <v>15.106</v>
      </c>
      <c r="P3399" s="3">
        <v>8.3000000000000007</v>
      </c>
      <c r="Q3399" s="4">
        <f>MONTH(Tabla1[[#This Row],[Fecha]])</f>
        <v>3</v>
      </c>
    </row>
    <row r="3400" spans="1:17" x14ac:dyDescent="0.25">
      <c r="A3400" t="s">
        <v>3136</v>
      </c>
      <c r="B3400" t="s">
        <v>41</v>
      </c>
      <c r="C3400" t="s">
        <v>42</v>
      </c>
      <c r="D3400" t="s">
        <v>19</v>
      </c>
      <c r="E3400" t="s">
        <v>30</v>
      </c>
      <c r="F3400" t="s">
        <v>43</v>
      </c>
      <c r="G3400" s="2">
        <v>26.6</v>
      </c>
      <c r="H3400" s="4">
        <v>6</v>
      </c>
      <c r="I3400" s="2">
        <v>7.9800000000000013</v>
      </c>
      <c r="J3400" s="2">
        <v>167.58</v>
      </c>
      <c r="K3400" s="12">
        <v>43522</v>
      </c>
      <c r="L3400" s="5">
        <v>0.63194444444444442</v>
      </c>
      <c r="M3400" t="s">
        <v>22</v>
      </c>
      <c r="N3400" s="2">
        <v>159.6</v>
      </c>
      <c r="O3400" s="2">
        <v>7.98</v>
      </c>
      <c r="P3400" s="3">
        <v>4.9000000000000004</v>
      </c>
      <c r="Q3400" s="4">
        <f>MONTH(Tabla1[[#This Row],[Fecha]])</f>
        <v>2</v>
      </c>
    </row>
    <row r="3401" spans="1:17" x14ac:dyDescent="0.25">
      <c r="A3401" t="s">
        <v>3137</v>
      </c>
      <c r="B3401" t="s">
        <v>24</v>
      </c>
      <c r="C3401" t="s">
        <v>25</v>
      </c>
      <c r="D3401" t="s">
        <v>26</v>
      </c>
      <c r="E3401" t="s">
        <v>20</v>
      </c>
      <c r="F3401" t="s">
        <v>43</v>
      </c>
      <c r="G3401" s="2">
        <v>39.43</v>
      </c>
      <c r="H3401" s="4">
        <v>6</v>
      </c>
      <c r="I3401" s="2">
        <v>11.829000000000001</v>
      </c>
      <c r="J3401" s="2">
        <v>248.40899999999999</v>
      </c>
      <c r="K3401" s="12">
        <v>43549</v>
      </c>
      <c r="L3401" s="5">
        <v>0.84583333333333333</v>
      </c>
      <c r="M3401" t="s">
        <v>32</v>
      </c>
      <c r="N3401" s="2">
        <v>236.58</v>
      </c>
      <c r="O3401" s="2">
        <v>11.829000000000001</v>
      </c>
      <c r="P3401" s="3">
        <v>9.4</v>
      </c>
      <c r="Q3401" s="4">
        <f>MONTH(Tabla1[[#This Row],[Fecha]])</f>
        <v>3</v>
      </c>
    </row>
    <row r="3402" spans="1:17" x14ac:dyDescent="0.25">
      <c r="A3402" t="s">
        <v>2363</v>
      </c>
      <c r="B3402" t="s">
        <v>17</v>
      </c>
      <c r="C3402" t="s">
        <v>18</v>
      </c>
      <c r="D3402" t="s">
        <v>19</v>
      </c>
      <c r="E3402" t="s">
        <v>30</v>
      </c>
      <c r="F3402" t="s">
        <v>43</v>
      </c>
      <c r="G3402" s="2">
        <v>49.38</v>
      </c>
      <c r="H3402" s="4">
        <v>7</v>
      </c>
      <c r="I3402" s="2">
        <v>17.283000000000001</v>
      </c>
      <c r="J3402" s="2">
        <v>362.94299999999998</v>
      </c>
      <c r="K3402" s="12">
        <v>43551</v>
      </c>
      <c r="L3402" s="5">
        <v>0.85763888888888884</v>
      </c>
      <c r="M3402" t="s">
        <v>32</v>
      </c>
      <c r="N3402" s="2">
        <v>345.66</v>
      </c>
      <c r="O3402" s="2">
        <v>17.283000000000001</v>
      </c>
      <c r="P3402" s="3">
        <v>7.3</v>
      </c>
      <c r="Q3402" s="4">
        <f>MONTH(Tabla1[[#This Row],[Fecha]])</f>
        <v>3</v>
      </c>
    </row>
    <row r="3403" spans="1:17" x14ac:dyDescent="0.25">
      <c r="A3403" t="s">
        <v>2949</v>
      </c>
      <c r="B3403" t="s">
        <v>24</v>
      </c>
      <c r="C3403" t="s">
        <v>25</v>
      </c>
      <c r="D3403" t="s">
        <v>19</v>
      </c>
      <c r="E3403" t="s">
        <v>30</v>
      </c>
      <c r="F3403" t="s">
        <v>21</v>
      </c>
      <c r="G3403" s="2">
        <v>33.81</v>
      </c>
      <c r="H3403" s="4">
        <v>3</v>
      </c>
      <c r="I3403" s="2">
        <v>5.0715000000000003</v>
      </c>
      <c r="J3403" s="2">
        <v>106.50149999999999</v>
      </c>
      <c r="K3403" s="12">
        <v>43491</v>
      </c>
      <c r="L3403" s="5">
        <v>0.63263888888888886</v>
      </c>
      <c r="M3403" t="s">
        <v>22</v>
      </c>
      <c r="N3403" s="2">
        <v>101.43</v>
      </c>
      <c r="O3403" s="2">
        <v>5.0715000000000003</v>
      </c>
      <c r="P3403" s="3">
        <v>7.3</v>
      </c>
      <c r="Q3403" s="4">
        <f>MONTH(Tabla1[[#This Row],[Fecha]])</f>
        <v>1</v>
      </c>
    </row>
    <row r="3404" spans="1:17" x14ac:dyDescent="0.25">
      <c r="A3404" t="s">
        <v>1837</v>
      </c>
      <c r="B3404" t="s">
        <v>41</v>
      </c>
      <c r="C3404" t="s">
        <v>42</v>
      </c>
      <c r="D3404" t="s">
        <v>26</v>
      </c>
      <c r="E3404" t="s">
        <v>20</v>
      </c>
      <c r="F3404" t="s">
        <v>27</v>
      </c>
      <c r="G3404" s="2">
        <v>38.270000000000003</v>
      </c>
      <c r="H3404" s="4">
        <v>2</v>
      </c>
      <c r="I3404" s="2">
        <v>3.8270000000000004</v>
      </c>
      <c r="J3404" s="2">
        <v>80.367000000000004</v>
      </c>
      <c r="K3404" s="12">
        <v>43526</v>
      </c>
      <c r="L3404" s="5">
        <v>0.76250000000000007</v>
      </c>
      <c r="M3404" t="s">
        <v>32</v>
      </c>
      <c r="N3404" s="2">
        <v>76.540000000000006</v>
      </c>
      <c r="O3404" s="2">
        <v>3.827</v>
      </c>
      <c r="P3404" s="3">
        <v>5.8</v>
      </c>
      <c r="Q3404" s="4">
        <f>MONTH(Tabla1[[#This Row],[Fecha]])</f>
        <v>3</v>
      </c>
    </row>
    <row r="3405" spans="1:17" x14ac:dyDescent="0.25">
      <c r="A3405" t="s">
        <v>3138</v>
      </c>
      <c r="B3405" t="s">
        <v>41</v>
      </c>
      <c r="C3405" t="s">
        <v>42</v>
      </c>
      <c r="D3405" t="s">
        <v>26</v>
      </c>
      <c r="E3405" t="s">
        <v>30</v>
      </c>
      <c r="F3405" t="s">
        <v>31</v>
      </c>
      <c r="G3405" s="2">
        <v>68.97</v>
      </c>
      <c r="H3405" s="4">
        <v>3</v>
      </c>
      <c r="I3405" s="2">
        <v>10.345500000000001</v>
      </c>
      <c r="J3405" s="2">
        <v>217.25550000000001</v>
      </c>
      <c r="K3405" s="12">
        <v>43518</v>
      </c>
      <c r="L3405" s="5">
        <v>0.47638888888888892</v>
      </c>
      <c r="M3405" t="s">
        <v>22</v>
      </c>
      <c r="N3405" s="2">
        <v>206.91</v>
      </c>
      <c r="O3405" s="2">
        <v>10.345499999999999</v>
      </c>
      <c r="P3405" s="3">
        <v>8.6999999999999993</v>
      </c>
      <c r="Q3405" s="4">
        <f>MONTH(Tabla1[[#This Row],[Fecha]])</f>
        <v>2</v>
      </c>
    </row>
    <row r="3406" spans="1:17" x14ac:dyDescent="0.25">
      <c r="A3406" t="s">
        <v>3139</v>
      </c>
      <c r="B3406" t="s">
        <v>17</v>
      </c>
      <c r="C3406" t="s">
        <v>18</v>
      </c>
      <c r="D3406" t="s">
        <v>19</v>
      </c>
      <c r="E3406" t="s">
        <v>20</v>
      </c>
      <c r="F3406" t="s">
        <v>35</v>
      </c>
      <c r="G3406" s="2">
        <v>27.04</v>
      </c>
      <c r="H3406" s="4">
        <v>4</v>
      </c>
      <c r="I3406" s="2">
        <v>5.4080000000000004</v>
      </c>
      <c r="J3406" s="2">
        <v>113.568</v>
      </c>
      <c r="K3406" s="12">
        <v>43466</v>
      </c>
      <c r="L3406" s="5">
        <v>0.85138888888888886</v>
      </c>
      <c r="M3406" t="s">
        <v>22</v>
      </c>
      <c r="N3406" s="2">
        <v>108.16</v>
      </c>
      <c r="O3406" s="2">
        <v>5.4080000000000004</v>
      </c>
      <c r="P3406" s="3">
        <v>6.9</v>
      </c>
      <c r="Q3406" s="4">
        <f>MONTH(Tabla1[[#This Row],[Fecha]])</f>
        <v>1</v>
      </c>
    </row>
    <row r="3407" spans="1:17" x14ac:dyDescent="0.25">
      <c r="A3407" t="s">
        <v>3140</v>
      </c>
      <c r="B3407" t="s">
        <v>24</v>
      </c>
      <c r="C3407" t="s">
        <v>25</v>
      </c>
      <c r="D3407" t="s">
        <v>26</v>
      </c>
      <c r="E3407" t="s">
        <v>20</v>
      </c>
      <c r="F3407" t="s">
        <v>31</v>
      </c>
      <c r="G3407" s="2">
        <v>69.81</v>
      </c>
      <c r="H3407" s="4">
        <v>4</v>
      </c>
      <c r="I3407" s="2">
        <v>13.962000000000002</v>
      </c>
      <c r="J3407" s="2">
        <v>293.202</v>
      </c>
      <c r="K3407" s="12">
        <v>43493</v>
      </c>
      <c r="L3407" s="5">
        <v>0.86805555555555547</v>
      </c>
      <c r="M3407" t="s">
        <v>32</v>
      </c>
      <c r="N3407" s="2">
        <v>279.24</v>
      </c>
      <c r="O3407" s="2">
        <v>13.962</v>
      </c>
      <c r="P3407" s="3">
        <v>5.9</v>
      </c>
      <c r="Q3407" s="4">
        <f>MONTH(Tabla1[[#This Row],[Fecha]])</f>
        <v>1</v>
      </c>
    </row>
    <row r="3408" spans="1:17" x14ac:dyDescent="0.25">
      <c r="A3408" t="s">
        <v>3141</v>
      </c>
      <c r="B3408" t="s">
        <v>24</v>
      </c>
      <c r="C3408" t="s">
        <v>25</v>
      </c>
      <c r="D3408" t="s">
        <v>26</v>
      </c>
      <c r="E3408" t="s">
        <v>20</v>
      </c>
      <c r="F3408" t="s">
        <v>35</v>
      </c>
      <c r="G3408" s="2">
        <v>49.33</v>
      </c>
      <c r="H3408" s="4">
        <v>10</v>
      </c>
      <c r="I3408" s="2">
        <v>24.664999999999999</v>
      </c>
      <c r="J3408" s="2">
        <v>517.96500000000003</v>
      </c>
      <c r="K3408" s="12">
        <v>43499</v>
      </c>
      <c r="L3408" s="5">
        <v>0.69444444444444453</v>
      </c>
      <c r="M3408" t="s">
        <v>32</v>
      </c>
      <c r="N3408" s="2">
        <v>493.3</v>
      </c>
      <c r="O3408" s="2">
        <v>24.664999999999999</v>
      </c>
      <c r="P3408" s="3">
        <v>9.4</v>
      </c>
      <c r="Q3408" s="4">
        <f>MONTH(Tabla1[[#This Row],[Fecha]])</f>
        <v>2</v>
      </c>
    </row>
    <row r="3409" spans="1:17" x14ac:dyDescent="0.25">
      <c r="A3409" t="s">
        <v>1817</v>
      </c>
      <c r="B3409" t="s">
        <v>17</v>
      </c>
      <c r="C3409" t="s">
        <v>18</v>
      </c>
      <c r="D3409" t="s">
        <v>19</v>
      </c>
      <c r="E3409" t="s">
        <v>30</v>
      </c>
      <c r="F3409" t="s">
        <v>27</v>
      </c>
      <c r="G3409" s="2">
        <v>20.89</v>
      </c>
      <c r="H3409" s="4">
        <v>2</v>
      </c>
      <c r="I3409" s="2">
        <v>2.089</v>
      </c>
      <c r="J3409" s="2">
        <v>43.869</v>
      </c>
      <c r="K3409" s="12">
        <v>43501</v>
      </c>
      <c r="L3409" s="5">
        <v>0.78125</v>
      </c>
      <c r="M3409" t="s">
        <v>28</v>
      </c>
      <c r="N3409" s="2">
        <v>41.78</v>
      </c>
      <c r="O3409" s="2">
        <v>2.089</v>
      </c>
      <c r="P3409" s="3">
        <v>9.8000000000000007</v>
      </c>
      <c r="Q3409" s="4">
        <f>MONTH(Tabla1[[#This Row],[Fecha]])</f>
        <v>2</v>
      </c>
    </row>
    <row r="3410" spans="1:17" x14ac:dyDescent="0.25">
      <c r="A3410" t="s">
        <v>2670</v>
      </c>
      <c r="B3410" t="s">
        <v>41</v>
      </c>
      <c r="C3410" t="s">
        <v>42</v>
      </c>
      <c r="D3410" t="s">
        <v>19</v>
      </c>
      <c r="E3410" t="s">
        <v>20</v>
      </c>
      <c r="F3410" t="s">
        <v>21</v>
      </c>
      <c r="G3410" s="2">
        <v>76.900000000000006</v>
      </c>
      <c r="H3410" s="4">
        <v>7</v>
      </c>
      <c r="I3410" s="2">
        <v>26.915000000000006</v>
      </c>
      <c r="J3410" s="2">
        <v>565.21500000000003</v>
      </c>
      <c r="K3410" s="12">
        <v>43511</v>
      </c>
      <c r="L3410" s="5">
        <v>0.84791666666666676</v>
      </c>
      <c r="M3410" t="s">
        <v>28</v>
      </c>
      <c r="N3410" s="2">
        <v>538.29999999999995</v>
      </c>
      <c r="O3410" s="2">
        <v>26.914999999999999</v>
      </c>
      <c r="P3410" s="3">
        <v>7.7</v>
      </c>
      <c r="Q3410" s="4">
        <f>MONTH(Tabla1[[#This Row],[Fecha]])</f>
        <v>2</v>
      </c>
    </row>
    <row r="3411" spans="1:17" x14ac:dyDescent="0.25">
      <c r="A3411" t="s">
        <v>2348</v>
      </c>
      <c r="B3411" t="s">
        <v>17</v>
      </c>
      <c r="C3411" t="s">
        <v>18</v>
      </c>
      <c r="D3411" t="s">
        <v>26</v>
      </c>
      <c r="E3411" t="s">
        <v>20</v>
      </c>
      <c r="F3411" t="s">
        <v>31</v>
      </c>
      <c r="G3411" s="2">
        <v>96.52</v>
      </c>
      <c r="H3411" s="4">
        <v>6</v>
      </c>
      <c r="I3411" s="2">
        <v>28.956000000000003</v>
      </c>
      <c r="J3411" s="2">
        <v>608.07600000000002</v>
      </c>
      <c r="K3411" s="12">
        <v>43476</v>
      </c>
      <c r="L3411" s="5">
        <v>0.49444444444444446</v>
      </c>
      <c r="M3411" t="s">
        <v>28</v>
      </c>
      <c r="N3411" s="2">
        <v>579.12</v>
      </c>
      <c r="O3411" s="2">
        <v>28.956</v>
      </c>
      <c r="P3411" s="3">
        <v>4.5</v>
      </c>
      <c r="Q3411" s="4">
        <f>MONTH(Tabla1[[#This Row],[Fecha]])</f>
        <v>1</v>
      </c>
    </row>
    <row r="3412" spans="1:17" x14ac:dyDescent="0.25">
      <c r="A3412" t="s">
        <v>3142</v>
      </c>
      <c r="B3412" t="s">
        <v>24</v>
      </c>
      <c r="C3412" t="s">
        <v>25</v>
      </c>
      <c r="D3412" t="s">
        <v>19</v>
      </c>
      <c r="E3412" t="s">
        <v>30</v>
      </c>
      <c r="F3412" t="s">
        <v>45</v>
      </c>
      <c r="G3412" s="2">
        <v>67.39</v>
      </c>
      <c r="H3412" s="4">
        <v>7</v>
      </c>
      <c r="I3412" s="2">
        <v>23.586500000000001</v>
      </c>
      <c r="J3412" s="2">
        <v>495.31650000000002</v>
      </c>
      <c r="K3412" s="12">
        <v>43547</v>
      </c>
      <c r="L3412" s="5">
        <v>0.55763888888888891</v>
      </c>
      <c r="M3412" t="s">
        <v>22</v>
      </c>
      <c r="N3412" s="2">
        <v>471.73</v>
      </c>
      <c r="O3412" s="2">
        <v>23.586500000000001</v>
      </c>
      <c r="P3412" s="3">
        <v>6.9</v>
      </c>
      <c r="Q3412" s="4">
        <f>MONTH(Tabla1[[#This Row],[Fecha]])</f>
        <v>3</v>
      </c>
    </row>
    <row r="3413" spans="1:17" x14ac:dyDescent="0.25">
      <c r="A3413" t="s">
        <v>3143</v>
      </c>
      <c r="B3413" t="s">
        <v>24</v>
      </c>
      <c r="C3413" t="s">
        <v>25</v>
      </c>
      <c r="D3413" t="s">
        <v>26</v>
      </c>
      <c r="E3413" t="s">
        <v>20</v>
      </c>
      <c r="F3413" t="s">
        <v>35</v>
      </c>
      <c r="G3413" s="2">
        <v>14.39</v>
      </c>
      <c r="H3413" s="4">
        <v>2</v>
      </c>
      <c r="I3413" s="2">
        <v>1.4390000000000001</v>
      </c>
      <c r="J3413" s="2">
        <v>30.219000000000001</v>
      </c>
      <c r="K3413" s="12">
        <v>43526</v>
      </c>
      <c r="L3413" s="5">
        <v>0.8222222222222223</v>
      </c>
      <c r="M3413" t="s">
        <v>32</v>
      </c>
      <c r="N3413" s="2">
        <v>28.78</v>
      </c>
      <c r="O3413" s="2">
        <v>1.4390000000000001</v>
      </c>
      <c r="P3413" s="3">
        <v>7.2</v>
      </c>
      <c r="Q3413" s="4">
        <f>MONTH(Tabla1[[#This Row],[Fecha]])</f>
        <v>3</v>
      </c>
    </row>
    <row r="3414" spans="1:17" x14ac:dyDescent="0.25">
      <c r="A3414" t="s">
        <v>3144</v>
      </c>
      <c r="B3414" t="s">
        <v>24</v>
      </c>
      <c r="C3414" t="s">
        <v>25</v>
      </c>
      <c r="D3414" t="s">
        <v>26</v>
      </c>
      <c r="E3414" t="s">
        <v>20</v>
      </c>
      <c r="F3414" t="s">
        <v>35</v>
      </c>
      <c r="G3414" s="2">
        <v>83.14</v>
      </c>
      <c r="H3414" s="4">
        <v>7</v>
      </c>
      <c r="I3414" s="2">
        <v>29.099000000000004</v>
      </c>
      <c r="J3414" s="2">
        <v>611.07899999999995</v>
      </c>
      <c r="K3414" s="12">
        <v>43475</v>
      </c>
      <c r="L3414" s="5">
        <v>0.4381944444444445</v>
      </c>
      <c r="M3414" t="s">
        <v>32</v>
      </c>
      <c r="N3414" s="2">
        <v>581.98</v>
      </c>
      <c r="O3414" s="2">
        <v>29.099</v>
      </c>
      <c r="P3414" s="3">
        <v>6.6</v>
      </c>
      <c r="Q3414" s="4">
        <f>MONTH(Tabla1[[#This Row],[Fecha]])</f>
        <v>1</v>
      </c>
    </row>
    <row r="3415" spans="1:17" x14ac:dyDescent="0.25">
      <c r="A3415" t="s">
        <v>2481</v>
      </c>
      <c r="B3415" t="s">
        <v>24</v>
      </c>
      <c r="C3415" t="s">
        <v>25</v>
      </c>
      <c r="D3415" t="s">
        <v>19</v>
      </c>
      <c r="E3415" t="s">
        <v>30</v>
      </c>
      <c r="F3415" t="s">
        <v>27</v>
      </c>
      <c r="G3415" s="2">
        <v>37.06</v>
      </c>
      <c r="H3415" s="4">
        <v>4</v>
      </c>
      <c r="I3415" s="2">
        <v>7.4120000000000008</v>
      </c>
      <c r="J3415" s="2">
        <v>155.65199999999999</v>
      </c>
      <c r="K3415" s="12">
        <v>43496</v>
      </c>
      <c r="L3415" s="5">
        <v>0.68333333333333324</v>
      </c>
      <c r="M3415" t="s">
        <v>22</v>
      </c>
      <c r="N3415" s="2">
        <v>148.24</v>
      </c>
      <c r="O3415" s="2">
        <v>7.4119999999999999</v>
      </c>
      <c r="P3415" s="3">
        <v>9.6999999999999993</v>
      </c>
      <c r="Q3415" s="4">
        <f>MONTH(Tabla1[[#This Row],[Fecha]])</f>
        <v>1</v>
      </c>
    </row>
    <row r="3416" spans="1:17" x14ac:dyDescent="0.25">
      <c r="A3416" t="s">
        <v>3145</v>
      </c>
      <c r="B3416" t="s">
        <v>41</v>
      </c>
      <c r="C3416" t="s">
        <v>42</v>
      </c>
      <c r="D3416" t="s">
        <v>26</v>
      </c>
      <c r="E3416" t="s">
        <v>20</v>
      </c>
      <c r="F3416" t="s">
        <v>27</v>
      </c>
      <c r="G3416" s="2">
        <v>99.73</v>
      </c>
      <c r="H3416" s="4">
        <v>9</v>
      </c>
      <c r="I3416" s="2">
        <v>44.878500000000003</v>
      </c>
      <c r="J3416" s="2">
        <v>942.44849999999997</v>
      </c>
      <c r="K3416" s="12">
        <v>43526</v>
      </c>
      <c r="L3416" s="5">
        <v>0.8208333333333333</v>
      </c>
      <c r="M3416" t="s">
        <v>32</v>
      </c>
      <c r="N3416" s="2">
        <v>897.57</v>
      </c>
      <c r="O3416" s="2">
        <v>44.878500000000003</v>
      </c>
      <c r="P3416" s="3">
        <v>6.5</v>
      </c>
      <c r="Q3416" s="4">
        <f>MONTH(Tabla1[[#This Row],[Fecha]])</f>
        <v>3</v>
      </c>
    </row>
    <row r="3417" spans="1:17" x14ac:dyDescent="0.25">
      <c r="A3417" t="s">
        <v>3146</v>
      </c>
      <c r="B3417" t="s">
        <v>24</v>
      </c>
      <c r="C3417" t="s">
        <v>25</v>
      </c>
      <c r="D3417" t="s">
        <v>26</v>
      </c>
      <c r="E3417" t="s">
        <v>30</v>
      </c>
      <c r="F3417" t="s">
        <v>27</v>
      </c>
      <c r="G3417" s="2">
        <v>27.85</v>
      </c>
      <c r="H3417" s="4">
        <v>7</v>
      </c>
      <c r="I3417" s="2">
        <v>9.7475000000000023</v>
      </c>
      <c r="J3417" s="2">
        <v>204.69749999999999</v>
      </c>
      <c r="K3417" s="12">
        <v>43538</v>
      </c>
      <c r="L3417" s="5">
        <v>0.72222222222222221</v>
      </c>
      <c r="M3417" t="s">
        <v>22</v>
      </c>
      <c r="N3417" s="2">
        <v>194.95</v>
      </c>
      <c r="O3417" s="2">
        <v>9.7475000000000005</v>
      </c>
      <c r="P3417" s="3">
        <v>6</v>
      </c>
      <c r="Q3417" s="4">
        <f>MONTH(Tabla1[[#This Row],[Fecha]])</f>
        <v>3</v>
      </c>
    </row>
    <row r="3418" spans="1:17" x14ac:dyDescent="0.25">
      <c r="A3418" t="s">
        <v>3147</v>
      </c>
      <c r="B3418" t="s">
        <v>24</v>
      </c>
      <c r="C3418" t="s">
        <v>25</v>
      </c>
      <c r="D3418" t="s">
        <v>26</v>
      </c>
      <c r="E3418" t="s">
        <v>20</v>
      </c>
      <c r="F3418" t="s">
        <v>45</v>
      </c>
      <c r="G3418" s="2">
        <v>37.549999999999997</v>
      </c>
      <c r="H3418" s="4">
        <v>10</v>
      </c>
      <c r="I3418" s="2">
        <v>18.775000000000002</v>
      </c>
      <c r="J3418" s="2">
        <v>394.27499999999998</v>
      </c>
      <c r="K3418" s="12">
        <v>43532</v>
      </c>
      <c r="L3418" s="5">
        <v>0.8340277777777777</v>
      </c>
      <c r="M3418" t="s">
        <v>32</v>
      </c>
      <c r="N3418" s="2">
        <v>375.5</v>
      </c>
      <c r="O3418" s="2">
        <v>18.774999999999999</v>
      </c>
      <c r="P3418" s="3">
        <v>9.3000000000000007</v>
      </c>
      <c r="Q3418" s="4">
        <f>MONTH(Tabla1[[#This Row],[Fecha]])</f>
        <v>3</v>
      </c>
    </row>
    <row r="3419" spans="1:17" x14ac:dyDescent="0.25">
      <c r="A3419" t="s">
        <v>3148</v>
      </c>
      <c r="B3419" t="s">
        <v>17</v>
      </c>
      <c r="C3419" t="s">
        <v>18</v>
      </c>
      <c r="D3419" t="s">
        <v>19</v>
      </c>
      <c r="E3419" t="s">
        <v>20</v>
      </c>
      <c r="F3419" t="s">
        <v>43</v>
      </c>
      <c r="G3419" s="2">
        <v>83.34</v>
      </c>
      <c r="H3419" s="4">
        <v>2</v>
      </c>
      <c r="I3419" s="2">
        <v>8.3340000000000014</v>
      </c>
      <c r="J3419" s="2">
        <v>175.01400000000001</v>
      </c>
      <c r="K3419" s="12">
        <v>43543</v>
      </c>
      <c r="L3419" s="5">
        <v>0.56736111111111109</v>
      </c>
      <c r="M3419" t="s">
        <v>28</v>
      </c>
      <c r="N3419" s="2">
        <v>166.68</v>
      </c>
      <c r="O3419" s="2">
        <v>8.3339999999999996</v>
      </c>
      <c r="P3419" s="3">
        <v>7.6</v>
      </c>
      <c r="Q3419" s="4">
        <f>MONTH(Tabla1[[#This Row],[Fecha]])</f>
        <v>3</v>
      </c>
    </row>
    <row r="3420" spans="1:17" x14ac:dyDescent="0.25">
      <c r="A3420" t="s">
        <v>3149</v>
      </c>
      <c r="B3420" t="s">
        <v>17</v>
      </c>
      <c r="C3420" t="s">
        <v>18</v>
      </c>
      <c r="D3420" t="s">
        <v>19</v>
      </c>
      <c r="E3420" t="s">
        <v>30</v>
      </c>
      <c r="F3420" t="s">
        <v>27</v>
      </c>
      <c r="G3420" s="2">
        <v>24.18</v>
      </c>
      <c r="H3420" s="4">
        <v>8</v>
      </c>
      <c r="I3420" s="2">
        <v>9.6720000000000006</v>
      </c>
      <c r="J3420" s="2">
        <v>203.11199999999999</v>
      </c>
      <c r="K3420" s="12">
        <v>43493</v>
      </c>
      <c r="L3420" s="5">
        <v>0.87083333333333324</v>
      </c>
      <c r="M3420" t="s">
        <v>22</v>
      </c>
      <c r="N3420" s="2">
        <v>193.44</v>
      </c>
      <c r="O3420" s="2">
        <v>9.6720000000000006</v>
      </c>
      <c r="P3420" s="3">
        <v>9.8000000000000007</v>
      </c>
      <c r="Q3420" s="4">
        <f>MONTH(Tabla1[[#This Row],[Fecha]])</f>
        <v>1</v>
      </c>
    </row>
    <row r="3421" spans="1:17" x14ac:dyDescent="0.25">
      <c r="A3421" t="s">
        <v>3150</v>
      </c>
      <c r="B3421" t="s">
        <v>17</v>
      </c>
      <c r="C3421" t="s">
        <v>18</v>
      </c>
      <c r="D3421" t="s">
        <v>26</v>
      </c>
      <c r="E3421" t="s">
        <v>20</v>
      </c>
      <c r="F3421" t="s">
        <v>21</v>
      </c>
      <c r="G3421" s="2">
        <v>79.739999999999995</v>
      </c>
      <c r="H3421" s="4">
        <v>1</v>
      </c>
      <c r="I3421" s="2">
        <v>3.9870000000000001</v>
      </c>
      <c r="J3421" s="2">
        <v>83.727000000000004</v>
      </c>
      <c r="K3421" s="12">
        <v>43530</v>
      </c>
      <c r="L3421" s="5">
        <v>0.44166666666666665</v>
      </c>
      <c r="M3421" t="s">
        <v>22</v>
      </c>
      <c r="N3421" s="2">
        <v>79.739999999999995</v>
      </c>
      <c r="O3421" s="2">
        <v>3.9870000000000001</v>
      </c>
      <c r="P3421" s="3">
        <v>7.3</v>
      </c>
      <c r="Q3421" s="4">
        <f>MONTH(Tabla1[[#This Row],[Fecha]])</f>
        <v>3</v>
      </c>
    </row>
    <row r="3422" spans="1:17" x14ac:dyDescent="0.25">
      <c r="A3422" t="s">
        <v>3151</v>
      </c>
      <c r="B3422" t="s">
        <v>41</v>
      </c>
      <c r="C3422" t="s">
        <v>42</v>
      </c>
      <c r="D3422" t="s">
        <v>19</v>
      </c>
      <c r="E3422" t="s">
        <v>30</v>
      </c>
      <c r="F3422" t="s">
        <v>31</v>
      </c>
      <c r="G3422" s="2">
        <v>17.77</v>
      </c>
      <c r="H3422" s="4">
        <v>5</v>
      </c>
      <c r="I3422" s="2">
        <v>4.4424999999999999</v>
      </c>
      <c r="J3422" s="2">
        <v>93.292500000000004</v>
      </c>
      <c r="K3422" s="12">
        <v>43511</v>
      </c>
      <c r="L3422" s="5">
        <v>0.52916666666666667</v>
      </c>
      <c r="M3422" t="s">
        <v>32</v>
      </c>
      <c r="N3422" s="2">
        <v>88.85</v>
      </c>
      <c r="O3422" s="2">
        <v>4.4424999999999999</v>
      </c>
      <c r="P3422" s="3">
        <v>5.4</v>
      </c>
      <c r="Q3422" s="4">
        <f>MONTH(Tabla1[[#This Row],[Fecha]])</f>
        <v>2</v>
      </c>
    </row>
    <row r="3423" spans="1:17" x14ac:dyDescent="0.25">
      <c r="A3423" t="s">
        <v>3152</v>
      </c>
      <c r="B3423" t="s">
        <v>17</v>
      </c>
      <c r="C3423" t="s">
        <v>18</v>
      </c>
      <c r="D3423" t="s">
        <v>26</v>
      </c>
      <c r="E3423" t="s">
        <v>30</v>
      </c>
      <c r="F3423" t="s">
        <v>45</v>
      </c>
      <c r="G3423" s="2">
        <v>37.15</v>
      </c>
      <c r="H3423" s="4">
        <v>4</v>
      </c>
      <c r="I3423" s="2">
        <v>7.43</v>
      </c>
      <c r="J3423" s="2">
        <v>156.03</v>
      </c>
      <c r="K3423" s="12">
        <v>43547</v>
      </c>
      <c r="L3423" s="5">
        <v>0.7909722222222223</v>
      </c>
      <c r="M3423" t="s">
        <v>22</v>
      </c>
      <c r="N3423" s="2">
        <v>148.6</v>
      </c>
      <c r="O3423" s="2">
        <v>7.43</v>
      </c>
      <c r="P3423" s="3">
        <v>8.3000000000000007</v>
      </c>
      <c r="Q3423" s="4">
        <f>MONTH(Tabla1[[#This Row],[Fecha]])</f>
        <v>3</v>
      </c>
    </row>
    <row r="3424" spans="1:17" x14ac:dyDescent="0.25">
      <c r="A3424" t="s">
        <v>2348</v>
      </c>
      <c r="B3424" t="s">
        <v>17</v>
      </c>
      <c r="C3424" t="s">
        <v>18</v>
      </c>
      <c r="D3424" t="s">
        <v>26</v>
      </c>
      <c r="E3424" t="s">
        <v>30</v>
      </c>
      <c r="F3424" t="s">
        <v>45</v>
      </c>
      <c r="G3424" s="2">
        <v>98.98</v>
      </c>
      <c r="H3424" s="4">
        <v>10</v>
      </c>
      <c r="I3424" s="2">
        <v>49.490000000000009</v>
      </c>
      <c r="J3424" s="2">
        <v>1039.29</v>
      </c>
      <c r="K3424" s="12">
        <v>43504</v>
      </c>
      <c r="L3424" s="5">
        <v>0.68055555555555547</v>
      </c>
      <c r="M3424" t="s">
        <v>32</v>
      </c>
      <c r="N3424" s="2">
        <v>989.8</v>
      </c>
      <c r="O3424" s="2">
        <v>49.49</v>
      </c>
      <c r="P3424" s="3">
        <v>8.6999999999999993</v>
      </c>
      <c r="Q3424" s="4">
        <f>MONTH(Tabla1[[#This Row],[Fecha]])</f>
        <v>2</v>
      </c>
    </row>
    <row r="3425" spans="1:17" x14ac:dyDescent="0.25">
      <c r="A3425" t="s">
        <v>3153</v>
      </c>
      <c r="B3425" t="s">
        <v>24</v>
      </c>
      <c r="C3425" t="s">
        <v>25</v>
      </c>
      <c r="D3425" t="s">
        <v>19</v>
      </c>
      <c r="E3425" t="s">
        <v>30</v>
      </c>
      <c r="F3425" t="s">
        <v>21</v>
      </c>
      <c r="G3425" s="2">
        <v>81.23</v>
      </c>
      <c r="H3425" s="4">
        <v>7</v>
      </c>
      <c r="I3425" s="2">
        <v>28.430500000000002</v>
      </c>
      <c r="J3425" s="2">
        <v>597.04049999999995</v>
      </c>
      <c r="K3425" s="12">
        <v>43480</v>
      </c>
      <c r="L3425" s="5">
        <v>0.86388888888888893</v>
      </c>
      <c r="M3425" t="s">
        <v>28</v>
      </c>
      <c r="N3425" s="2">
        <v>568.61</v>
      </c>
      <c r="O3425" s="2">
        <v>28.430499999999999</v>
      </c>
      <c r="P3425" s="3">
        <v>9</v>
      </c>
      <c r="Q3425" s="4">
        <f>MONTH(Tabla1[[#This Row],[Fecha]])</f>
        <v>1</v>
      </c>
    </row>
    <row r="3426" spans="1:17" x14ac:dyDescent="0.25">
      <c r="A3426" t="s">
        <v>3154</v>
      </c>
      <c r="B3426" t="s">
        <v>24</v>
      </c>
      <c r="C3426" t="s">
        <v>25</v>
      </c>
      <c r="D3426" t="s">
        <v>26</v>
      </c>
      <c r="E3426" t="s">
        <v>20</v>
      </c>
      <c r="F3426" t="s">
        <v>21</v>
      </c>
      <c r="G3426" s="2">
        <v>99.19</v>
      </c>
      <c r="H3426" s="4">
        <v>6</v>
      </c>
      <c r="I3426" s="2">
        <v>29.757000000000001</v>
      </c>
      <c r="J3426" s="2">
        <v>624.89700000000005</v>
      </c>
      <c r="K3426" s="12">
        <v>43486</v>
      </c>
      <c r="L3426" s="5">
        <v>0.61249999999999993</v>
      </c>
      <c r="M3426" t="s">
        <v>32</v>
      </c>
      <c r="N3426" s="2">
        <v>595.14</v>
      </c>
      <c r="O3426" s="2">
        <v>29.757000000000001</v>
      </c>
      <c r="P3426" s="3">
        <v>5.5</v>
      </c>
      <c r="Q3426" s="4">
        <f>MONTH(Tabla1[[#This Row],[Fecha]])</f>
        <v>1</v>
      </c>
    </row>
    <row r="3427" spans="1:17" x14ac:dyDescent="0.25">
      <c r="A3427" t="s">
        <v>3155</v>
      </c>
      <c r="B3427" t="s">
        <v>24</v>
      </c>
      <c r="C3427" t="s">
        <v>25</v>
      </c>
      <c r="D3427" t="s">
        <v>19</v>
      </c>
      <c r="E3427" t="s">
        <v>20</v>
      </c>
      <c r="F3427" t="s">
        <v>27</v>
      </c>
      <c r="G3427" s="2">
        <v>60.95</v>
      </c>
      <c r="H3427" s="4">
        <v>1</v>
      </c>
      <c r="I3427" s="2">
        <v>3.0475000000000003</v>
      </c>
      <c r="J3427" s="2">
        <v>63.997500000000002</v>
      </c>
      <c r="K3427" s="12">
        <v>43514</v>
      </c>
      <c r="L3427" s="5">
        <v>0.4861111111111111</v>
      </c>
      <c r="M3427" t="s">
        <v>22</v>
      </c>
      <c r="N3427" s="2">
        <v>60.95</v>
      </c>
      <c r="O3427" s="2">
        <v>3.0474999999999999</v>
      </c>
      <c r="P3427" s="3">
        <v>5.9</v>
      </c>
      <c r="Q3427" s="4">
        <f>MONTH(Tabla1[[#This Row],[Fecha]])</f>
        <v>2</v>
      </c>
    </row>
    <row r="3428" spans="1:17" x14ac:dyDescent="0.25">
      <c r="A3428" t="s">
        <v>3156</v>
      </c>
      <c r="B3428" t="s">
        <v>17</v>
      </c>
      <c r="C3428" t="s">
        <v>18</v>
      </c>
      <c r="D3428" t="s">
        <v>19</v>
      </c>
      <c r="E3428" t="s">
        <v>30</v>
      </c>
      <c r="F3428" t="s">
        <v>43</v>
      </c>
      <c r="G3428" s="2">
        <v>31.84</v>
      </c>
      <c r="H3428" s="4">
        <v>1</v>
      </c>
      <c r="I3428" s="2">
        <v>1.5920000000000001</v>
      </c>
      <c r="J3428" s="2">
        <v>33.432000000000002</v>
      </c>
      <c r="K3428" s="12">
        <v>43505</v>
      </c>
      <c r="L3428" s="5">
        <v>0.55694444444444446</v>
      </c>
      <c r="M3428" t="s">
        <v>28</v>
      </c>
      <c r="N3428" s="2">
        <v>31.84</v>
      </c>
      <c r="O3428" s="2">
        <v>1.5920000000000001</v>
      </c>
      <c r="P3428" s="3">
        <v>7.7</v>
      </c>
      <c r="Q3428" s="4">
        <f>MONTH(Tabla1[[#This Row],[Fecha]])</f>
        <v>2</v>
      </c>
    </row>
    <row r="3429" spans="1:17" x14ac:dyDescent="0.25">
      <c r="A3429" t="s">
        <v>3157</v>
      </c>
      <c r="B3429" t="s">
        <v>41</v>
      </c>
      <c r="C3429" t="s">
        <v>42</v>
      </c>
      <c r="D3429" t="s">
        <v>19</v>
      </c>
      <c r="E3429" t="s">
        <v>30</v>
      </c>
      <c r="F3429" t="s">
        <v>31</v>
      </c>
      <c r="G3429" s="2">
        <v>46.47</v>
      </c>
      <c r="H3429" s="4">
        <v>4</v>
      </c>
      <c r="I3429" s="2">
        <v>9.2940000000000005</v>
      </c>
      <c r="J3429" s="2">
        <v>195.17400000000001</v>
      </c>
      <c r="K3429" s="12">
        <v>43504</v>
      </c>
      <c r="L3429" s="5">
        <v>0.45347222222222222</v>
      </c>
      <c r="M3429" t="s">
        <v>28</v>
      </c>
      <c r="N3429" s="2">
        <v>185.88</v>
      </c>
      <c r="O3429" s="2">
        <v>9.2940000000000005</v>
      </c>
      <c r="P3429" s="3">
        <v>7</v>
      </c>
      <c r="Q3429" s="4">
        <f>MONTH(Tabla1[[#This Row],[Fecha]])</f>
        <v>2</v>
      </c>
    </row>
    <row r="3430" spans="1:17" x14ac:dyDescent="0.25">
      <c r="A3430" t="s">
        <v>3158</v>
      </c>
      <c r="B3430" t="s">
        <v>41</v>
      </c>
      <c r="C3430" t="s">
        <v>42</v>
      </c>
      <c r="D3430" t="s">
        <v>26</v>
      </c>
      <c r="E3430" t="s">
        <v>20</v>
      </c>
      <c r="F3430" t="s">
        <v>21</v>
      </c>
      <c r="G3430" s="2">
        <v>76.989999999999995</v>
      </c>
      <c r="H3430" s="4">
        <v>6</v>
      </c>
      <c r="I3430" s="2">
        <v>23.096999999999998</v>
      </c>
      <c r="J3430" s="2">
        <v>485.03699999999998</v>
      </c>
      <c r="K3430" s="12">
        <v>43523</v>
      </c>
      <c r="L3430" s="5">
        <v>0.74652777777777779</v>
      </c>
      <c r="M3430" t="s">
        <v>28</v>
      </c>
      <c r="N3430" s="2">
        <v>461.94</v>
      </c>
      <c r="O3430" s="2">
        <v>23.097000000000001</v>
      </c>
      <c r="P3430" s="3">
        <v>6.1</v>
      </c>
      <c r="Q3430" s="4">
        <f>MONTH(Tabla1[[#This Row],[Fecha]])</f>
        <v>2</v>
      </c>
    </row>
    <row r="3431" spans="1:17" x14ac:dyDescent="0.25">
      <c r="A3431" t="s">
        <v>3159</v>
      </c>
      <c r="B3431" t="s">
        <v>17</v>
      </c>
      <c r="C3431" t="s">
        <v>18</v>
      </c>
      <c r="D3431" t="s">
        <v>26</v>
      </c>
      <c r="E3431" t="s">
        <v>30</v>
      </c>
      <c r="F3431" t="s">
        <v>21</v>
      </c>
      <c r="G3431" s="2">
        <v>58.15</v>
      </c>
      <c r="H3431" s="4">
        <v>4</v>
      </c>
      <c r="I3431" s="2">
        <v>11.63</v>
      </c>
      <c r="J3431" s="2">
        <v>244.23</v>
      </c>
      <c r="K3431" s="12">
        <v>43488</v>
      </c>
      <c r="L3431" s="5">
        <v>0.73888888888888893</v>
      </c>
      <c r="M3431" t="s">
        <v>28</v>
      </c>
      <c r="N3431" s="2">
        <v>232.6</v>
      </c>
      <c r="O3431" s="2">
        <v>11.63</v>
      </c>
      <c r="P3431" s="3">
        <v>8.4</v>
      </c>
      <c r="Q3431" s="4">
        <f>MONTH(Tabla1[[#This Row],[Fecha]])</f>
        <v>1</v>
      </c>
    </row>
    <row r="3432" spans="1:17" x14ac:dyDescent="0.25">
      <c r="A3432" t="s">
        <v>3160</v>
      </c>
      <c r="B3432" t="s">
        <v>41</v>
      </c>
      <c r="C3432" t="s">
        <v>42</v>
      </c>
      <c r="D3432" t="s">
        <v>26</v>
      </c>
      <c r="E3432" t="s">
        <v>20</v>
      </c>
      <c r="F3432" t="s">
        <v>45</v>
      </c>
      <c r="G3432" s="2">
        <v>41.09</v>
      </c>
      <c r="H3432" s="4">
        <v>10</v>
      </c>
      <c r="I3432" s="2">
        <v>20.545000000000002</v>
      </c>
      <c r="J3432" s="2">
        <v>431.44499999999999</v>
      </c>
      <c r="K3432" s="12">
        <v>43524</v>
      </c>
      <c r="L3432" s="5">
        <v>0.61249999999999993</v>
      </c>
      <c r="M3432" t="s">
        <v>28</v>
      </c>
      <c r="N3432" s="2">
        <v>410.9</v>
      </c>
      <c r="O3432" s="2">
        <v>20.545000000000002</v>
      </c>
      <c r="P3432" s="3">
        <v>7.3</v>
      </c>
      <c r="Q3432" s="4">
        <f>MONTH(Tabla1[[#This Row],[Fecha]])</f>
        <v>2</v>
      </c>
    </row>
    <row r="3433" spans="1:17" x14ac:dyDescent="0.25">
      <c r="A3433" t="s">
        <v>3161</v>
      </c>
      <c r="B3433" t="s">
        <v>41</v>
      </c>
      <c r="C3433" t="s">
        <v>42</v>
      </c>
      <c r="D3433" t="s">
        <v>26</v>
      </c>
      <c r="E3433" t="s">
        <v>30</v>
      </c>
      <c r="F3433" t="s">
        <v>31</v>
      </c>
      <c r="G3433" s="2">
        <v>22.02</v>
      </c>
      <c r="H3433" s="4">
        <v>9</v>
      </c>
      <c r="I3433" s="2">
        <v>9.9090000000000007</v>
      </c>
      <c r="J3433" s="2">
        <v>208.089</v>
      </c>
      <c r="K3433" s="12">
        <v>43503</v>
      </c>
      <c r="L3433" s="5">
        <v>0.78333333333333333</v>
      </c>
      <c r="M3433" t="s">
        <v>28</v>
      </c>
      <c r="N3433" s="2">
        <v>198.18</v>
      </c>
      <c r="O3433" s="2">
        <v>9.9090000000000007</v>
      </c>
      <c r="P3433" s="3">
        <v>6.8</v>
      </c>
      <c r="Q3433" s="4">
        <f>MONTH(Tabla1[[#This Row],[Fecha]])</f>
        <v>2</v>
      </c>
    </row>
    <row r="3434" spans="1:17" x14ac:dyDescent="0.25">
      <c r="A3434" t="s">
        <v>3162</v>
      </c>
      <c r="B3434" t="s">
        <v>41</v>
      </c>
      <c r="C3434" t="s">
        <v>42</v>
      </c>
      <c r="D3434" t="s">
        <v>19</v>
      </c>
      <c r="E3434" t="s">
        <v>30</v>
      </c>
      <c r="F3434" t="s">
        <v>21</v>
      </c>
      <c r="G3434" s="2">
        <v>39.01</v>
      </c>
      <c r="H3434" s="4">
        <v>1</v>
      </c>
      <c r="I3434" s="2">
        <v>1.9504999999999999</v>
      </c>
      <c r="J3434" s="2">
        <v>40.960500000000003</v>
      </c>
      <c r="K3434" s="12">
        <v>43536</v>
      </c>
      <c r="L3434" s="5">
        <v>0.69861111111111107</v>
      </c>
      <c r="M3434" t="s">
        <v>32</v>
      </c>
      <c r="N3434" s="2">
        <v>39.01</v>
      </c>
      <c r="O3434" s="2">
        <v>1.9504999999999999</v>
      </c>
      <c r="P3434" s="3">
        <v>4.7</v>
      </c>
      <c r="Q3434" s="4">
        <f>MONTH(Tabla1[[#This Row],[Fecha]])</f>
        <v>3</v>
      </c>
    </row>
    <row r="3435" spans="1:17" x14ac:dyDescent="0.25">
      <c r="A3435" t="s">
        <v>3163</v>
      </c>
      <c r="B3435" t="s">
        <v>17</v>
      </c>
      <c r="C3435" t="s">
        <v>18</v>
      </c>
      <c r="D3435" t="s">
        <v>19</v>
      </c>
      <c r="E3435" t="s">
        <v>30</v>
      </c>
      <c r="F3435" t="s">
        <v>45</v>
      </c>
      <c r="G3435" s="2">
        <v>38.54</v>
      </c>
      <c r="H3435" s="4">
        <v>5</v>
      </c>
      <c r="I3435" s="2">
        <v>9.6349999999999998</v>
      </c>
      <c r="J3435" s="2">
        <v>202.33500000000001</v>
      </c>
      <c r="K3435" s="12">
        <v>43474</v>
      </c>
      <c r="L3435" s="5">
        <v>0.56527777777777777</v>
      </c>
      <c r="M3435" t="s">
        <v>22</v>
      </c>
      <c r="N3435" s="2">
        <v>192.7</v>
      </c>
      <c r="O3435" s="2">
        <v>9.6349999999999998</v>
      </c>
      <c r="P3435" s="3">
        <v>5.6</v>
      </c>
      <c r="Q3435" s="4">
        <f>MONTH(Tabla1[[#This Row],[Fecha]])</f>
        <v>1</v>
      </c>
    </row>
    <row r="3436" spans="1:17" x14ac:dyDescent="0.25">
      <c r="A3436" t="s">
        <v>2177</v>
      </c>
      <c r="B3436" t="s">
        <v>41</v>
      </c>
      <c r="C3436" t="s">
        <v>42</v>
      </c>
      <c r="D3436" t="s">
        <v>19</v>
      </c>
      <c r="E3436" t="s">
        <v>30</v>
      </c>
      <c r="F3436" t="s">
        <v>35</v>
      </c>
      <c r="G3436" s="2">
        <v>96.8</v>
      </c>
      <c r="H3436" s="4">
        <v>3</v>
      </c>
      <c r="I3436" s="2">
        <v>14.52</v>
      </c>
      <c r="J3436" s="2">
        <v>304.92</v>
      </c>
      <c r="K3436" s="12">
        <v>43539</v>
      </c>
      <c r="L3436" s="5">
        <v>0.54513888888888895</v>
      </c>
      <c r="M3436" t="s">
        <v>28</v>
      </c>
      <c r="N3436" s="2">
        <v>290.39999999999998</v>
      </c>
      <c r="O3436" s="2">
        <v>14.52</v>
      </c>
      <c r="P3436" s="3">
        <v>5.3</v>
      </c>
      <c r="Q3436" s="4">
        <f>MONTH(Tabla1[[#This Row],[Fecha]])</f>
        <v>3</v>
      </c>
    </row>
    <row r="3437" spans="1:17" x14ac:dyDescent="0.25">
      <c r="A3437" t="s">
        <v>3164</v>
      </c>
      <c r="B3437" t="s">
        <v>24</v>
      </c>
      <c r="C3437" t="s">
        <v>25</v>
      </c>
      <c r="D3437" t="s">
        <v>19</v>
      </c>
      <c r="E3437" t="s">
        <v>30</v>
      </c>
      <c r="F3437" t="s">
        <v>45</v>
      </c>
      <c r="G3437" s="2">
        <v>49.04</v>
      </c>
      <c r="H3437" s="4">
        <v>9</v>
      </c>
      <c r="I3437" s="2">
        <v>22.068000000000001</v>
      </c>
      <c r="J3437" s="2">
        <v>463.428</v>
      </c>
      <c r="K3437" s="12">
        <v>43474</v>
      </c>
      <c r="L3437" s="5">
        <v>0.59722222222222221</v>
      </c>
      <c r="M3437" t="s">
        <v>32</v>
      </c>
      <c r="N3437" s="2">
        <v>441.36</v>
      </c>
      <c r="O3437" s="2">
        <v>22.068000000000001</v>
      </c>
      <c r="P3437" s="3">
        <v>8.6</v>
      </c>
      <c r="Q3437" s="4">
        <f>MONTH(Tabla1[[#This Row],[Fecha]])</f>
        <v>1</v>
      </c>
    </row>
    <row r="3438" spans="1:17" x14ac:dyDescent="0.25">
      <c r="A3438" t="s">
        <v>3165</v>
      </c>
      <c r="B3438" t="s">
        <v>24</v>
      </c>
      <c r="C3438" t="s">
        <v>25</v>
      </c>
      <c r="D3438" t="s">
        <v>26</v>
      </c>
      <c r="E3438" t="s">
        <v>20</v>
      </c>
      <c r="F3438" t="s">
        <v>27</v>
      </c>
      <c r="G3438" s="2">
        <v>84.05</v>
      </c>
      <c r="H3438" s="4">
        <v>3</v>
      </c>
      <c r="I3438" s="2">
        <v>12.6075</v>
      </c>
      <c r="J3438" s="2">
        <v>264.75749999999999</v>
      </c>
      <c r="K3438" s="12">
        <v>43488</v>
      </c>
      <c r="L3438" s="5">
        <v>0.56180555555555556</v>
      </c>
      <c r="M3438" t="s">
        <v>28</v>
      </c>
      <c r="N3438" s="2">
        <v>252.15</v>
      </c>
      <c r="O3438" s="2">
        <v>12.6075</v>
      </c>
      <c r="P3438" s="3">
        <v>9.8000000000000007</v>
      </c>
      <c r="Q3438" s="4">
        <f>MONTH(Tabla1[[#This Row],[Fecha]])</f>
        <v>1</v>
      </c>
    </row>
    <row r="3439" spans="1:17" x14ac:dyDescent="0.25">
      <c r="A3439" t="s">
        <v>3166</v>
      </c>
      <c r="B3439" t="s">
        <v>41</v>
      </c>
      <c r="C3439" t="s">
        <v>42</v>
      </c>
      <c r="D3439" t="s">
        <v>19</v>
      </c>
      <c r="E3439" t="s">
        <v>30</v>
      </c>
      <c r="F3439" t="s">
        <v>31</v>
      </c>
      <c r="G3439" s="2">
        <v>65.91</v>
      </c>
      <c r="H3439" s="4">
        <v>6</v>
      </c>
      <c r="I3439" s="2">
        <v>19.773</v>
      </c>
      <c r="J3439" s="2">
        <v>415.233</v>
      </c>
      <c r="K3439" s="12">
        <v>43505</v>
      </c>
      <c r="L3439" s="5">
        <v>0.48958333333333331</v>
      </c>
      <c r="M3439" t="s">
        <v>28</v>
      </c>
      <c r="N3439" s="2">
        <v>395.46</v>
      </c>
      <c r="O3439" s="2">
        <v>19.773</v>
      </c>
      <c r="P3439" s="3">
        <v>5.7</v>
      </c>
      <c r="Q3439" s="4">
        <f>MONTH(Tabla1[[#This Row],[Fecha]])</f>
        <v>2</v>
      </c>
    </row>
    <row r="3440" spans="1:17" x14ac:dyDescent="0.25">
      <c r="A3440" t="s">
        <v>1097</v>
      </c>
      <c r="B3440" t="s">
        <v>41</v>
      </c>
      <c r="C3440" t="s">
        <v>42</v>
      </c>
      <c r="D3440" t="s">
        <v>19</v>
      </c>
      <c r="E3440" t="s">
        <v>30</v>
      </c>
      <c r="F3440" t="s">
        <v>31</v>
      </c>
      <c r="G3440" s="2">
        <v>38.81</v>
      </c>
      <c r="H3440" s="4">
        <v>4</v>
      </c>
      <c r="I3440" s="2">
        <v>7.7620000000000005</v>
      </c>
      <c r="J3440" s="2">
        <v>163.00200000000001</v>
      </c>
      <c r="K3440" s="12">
        <v>43543</v>
      </c>
      <c r="L3440" s="5">
        <v>0.56944444444444442</v>
      </c>
      <c r="M3440" t="s">
        <v>22</v>
      </c>
      <c r="N3440" s="2">
        <v>155.24</v>
      </c>
      <c r="O3440" s="2">
        <v>7.7619999999999996</v>
      </c>
      <c r="P3440" s="3">
        <v>4.9000000000000004</v>
      </c>
      <c r="Q3440" s="4">
        <f>MONTH(Tabla1[[#This Row],[Fecha]])</f>
        <v>3</v>
      </c>
    </row>
    <row r="3441" spans="1:17" x14ac:dyDescent="0.25">
      <c r="A3441" t="s">
        <v>3167</v>
      </c>
      <c r="B3441" t="s">
        <v>17</v>
      </c>
      <c r="C3441" t="s">
        <v>18</v>
      </c>
      <c r="D3441" t="s">
        <v>26</v>
      </c>
      <c r="E3441" t="s">
        <v>20</v>
      </c>
      <c r="F3441" t="s">
        <v>43</v>
      </c>
      <c r="G3441" s="2">
        <v>40.94</v>
      </c>
      <c r="H3441" s="4">
        <v>5</v>
      </c>
      <c r="I3441" s="2">
        <v>10.234999999999999</v>
      </c>
      <c r="J3441" s="2">
        <v>214.935</v>
      </c>
      <c r="K3441" s="12">
        <v>43471</v>
      </c>
      <c r="L3441" s="5">
        <v>0.58194444444444449</v>
      </c>
      <c r="M3441" t="s">
        <v>22</v>
      </c>
      <c r="N3441" s="2">
        <v>204.7</v>
      </c>
      <c r="O3441" s="2">
        <v>10.234999999999999</v>
      </c>
      <c r="P3441" s="3">
        <v>9.9</v>
      </c>
      <c r="Q3441" s="4">
        <f>MONTH(Tabla1[[#This Row],[Fecha]])</f>
        <v>1</v>
      </c>
    </row>
    <row r="3442" spans="1:17" x14ac:dyDescent="0.25">
      <c r="A3442" t="s">
        <v>3168</v>
      </c>
      <c r="B3442" t="s">
        <v>41</v>
      </c>
      <c r="C3442" t="s">
        <v>42</v>
      </c>
      <c r="D3442" t="s">
        <v>26</v>
      </c>
      <c r="E3442" t="s">
        <v>30</v>
      </c>
      <c r="F3442" t="s">
        <v>31</v>
      </c>
      <c r="G3442" s="2">
        <v>92.36</v>
      </c>
      <c r="H3442" s="4">
        <v>5</v>
      </c>
      <c r="I3442" s="2">
        <v>23.090000000000003</v>
      </c>
      <c r="J3442" s="2">
        <v>484.89</v>
      </c>
      <c r="K3442" s="12">
        <v>43544</v>
      </c>
      <c r="L3442" s="5">
        <v>0.80347222222222225</v>
      </c>
      <c r="M3442" t="s">
        <v>22</v>
      </c>
      <c r="N3442" s="2">
        <v>461.8</v>
      </c>
      <c r="O3442" s="2">
        <v>23.09</v>
      </c>
      <c r="P3442" s="3">
        <v>4.9000000000000004</v>
      </c>
      <c r="Q3442" s="4">
        <f>MONTH(Tabla1[[#This Row],[Fecha]])</f>
        <v>3</v>
      </c>
    </row>
    <row r="3443" spans="1:17" x14ac:dyDescent="0.25">
      <c r="A3443" t="s">
        <v>3169</v>
      </c>
      <c r="B3443" t="s">
        <v>41</v>
      </c>
      <c r="C3443" t="s">
        <v>42</v>
      </c>
      <c r="D3443" t="s">
        <v>26</v>
      </c>
      <c r="E3443" t="s">
        <v>20</v>
      </c>
      <c r="F3443" t="s">
        <v>21</v>
      </c>
      <c r="G3443" s="2">
        <v>34.21</v>
      </c>
      <c r="H3443" s="4">
        <v>10</v>
      </c>
      <c r="I3443" s="2">
        <v>17.105</v>
      </c>
      <c r="J3443" s="2">
        <v>359.20499999999998</v>
      </c>
      <c r="K3443" s="12">
        <v>43467</v>
      </c>
      <c r="L3443" s="5">
        <v>0.54166666666666663</v>
      </c>
      <c r="M3443" t="s">
        <v>28</v>
      </c>
      <c r="N3443" s="2">
        <v>342.1</v>
      </c>
      <c r="O3443" s="2">
        <v>17.105</v>
      </c>
      <c r="P3443" s="3">
        <v>5.0999999999999996</v>
      </c>
      <c r="Q3443" s="4">
        <f>MONTH(Tabla1[[#This Row],[Fecha]])</f>
        <v>1</v>
      </c>
    </row>
    <row r="3444" spans="1:17" x14ac:dyDescent="0.25">
      <c r="A3444" t="s">
        <v>3170</v>
      </c>
      <c r="B3444" t="s">
        <v>17</v>
      </c>
      <c r="C3444" t="s">
        <v>18</v>
      </c>
      <c r="D3444" t="s">
        <v>19</v>
      </c>
      <c r="E3444" t="s">
        <v>30</v>
      </c>
      <c r="F3444" t="s">
        <v>27</v>
      </c>
      <c r="G3444" s="2">
        <v>93.78</v>
      </c>
      <c r="H3444" s="4">
        <v>3</v>
      </c>
      <c r="I3444" s="2">
        <v>14.067000000000002</v>
      </c>
      <c r="J3444" s="2">
        <v>295.40699999999998</v>
      </c>
      <c r="K3444" s="12">
        <v>43495</v>
      </c>
      <c r="L3444" s="5">
        <v>0.48055555555555557</v>
      </c>
      <c r="M3444" t="s">
        <v>32</v>
      </c>
      <c r="N3444" s="2">
        <v>281.33999999999997</v>
      </c>
      <c r="O3444" s="2">
        <v>14.067</v>
      </c>
      <c r="P3444" s="3">
        <v>5.9</v>
      </c>
      <c r="Q3444" s="4">
        <f>MONTH(Tabla1[[#This Row],[Fecha]])</f>
        <v>1</v>
      </c>
    </row>
    <row r="3445" spans="1:17" x14ac:dyDescent="0.25">
      <c r="A3445" t="s">
        <v>3171</v>
      </c>
      <c r="B3445" t="s">
        <v>17</v>
      </c>
      <c r="C3445" t="s">
        <v>18</v>
      </c>
      <c r="D3445" t="s">
        <v>19</v>
      </c>
      <c r="E3445" t="s">
        <v>20</v>
      </c>
      <c r="F3445" t="s">
        <v>43</v>
      </c>
      <c r="G3445" s="2">
        <v>91.61</v>
      </c>
      <c r="H3445" s="4">
        <v>1</v>
      </c>
      <c r="I3445" s="2">
        <v>4.5804999999999998</v>
      </c>
      <c r="J3445" s="2">
        <v>96.1905</v>
      </c>
      <c r="K3445" s="12">
        <v>43544</v>
      </c>
      <c r="L3445" s="5">
        <v>0.8222222222222223</v>
      </c>
      <c r="M3445" t="s">
        <v>28</v>
      </c>
      <c r="N3445" s="2">
        <v>91.61</v>
      </c>
      <c r="O3445" s="2">
        <v>4.5804999999999998</v>
      </c>
      <c r="P3445" s="3">
        <v>9.8000000000000007</v>
      </c>
      <c r="Q3445" s="4">
        <f>MONTH(Tabla1[[#This Row],[Fecha]])</f>
        <v>3</v>
      </c>
    </row>
    <row r="3446" spans="1:17" x14ac:dyDescent="0.25">
      <c r="A3446" t="s">
        <v>2464</v>
      </c>
      <c r="B3446" t="s">
        <v>41</v>
      </c>
      <c r="C3446" t="s">
        <v>42</v>
      </c>
      <c r="D3446" t="s">
        <v>26</v>
      </c>
      <c r="E3446" t="s">
        <v>30</v>
      </c>
      <c r="F3446" t="s">
        <v>21</v>
      </c>
      <c r="G3446" s="2">
        <v>69.510000000000005</v>
      </c>
      <c r="H3446" s="4">
        <v>2</v>
      </c>
      <c r="I3446" s="2">
        <v>6.9510000000000005</v>
      </c>
      <c r="J3446" s="2">
        <v>145.971</v>
      </c>
      <c r="K3446" s="12">
        <v>43525</v>
      </c>
      <c r="L3446" s="5">
        <v>0.51041666666666663</v>
      </c>
      <c r="M3446" t="s">
        <v>22</v>
      </c>
      <c r="N3446" s="2">
        <v>139.02000000000001</v>
      </c>
      <c r="O3446" s="2">
        <v>6.9509999999999996</v>
      </c>
      <c r="P3446" s="3">
        <v>8.1</v>
      </c>
      <c r="Q3446" s="4">
        <f>MONTH(Tabla1[[#This Row],[Fecha]])</f>
        <v>3</v>
      </c>
    </row>
    <row r="3447" spans="1:17" x14ac:dyDescent="0.25">
      <c r="A3447" t="s">
        <v>3172</v>
      </c>
      <c r="B3447" t="s">
        <v>24</v>
      </c>
      <c r="C3447" t="s">
        <v>25</v>
      </c>
      <c r="D3447" t="s">
        <v>26</v>
      </c>
      <c r="E3447" t="s">
        <v>20</v>
      </c>
      <c r="F3447" t="s">
        <v>45</v>
      </c>
      <c r="G3447" s="2">
        <v>31.73</v>
      </c>
      <c r="H3447" s="4">
        <v>9</v>
      </c>
      <c r="I3447" s="2">
        <v>14.278500000000001</v>
      </c>
      <c r="J3447" s="2">
        <v>299.8485</v>
      </c>
      <c r="K3447" s="12">
        <v>43473</v>
      </c>
      <c r="L3447" s="5">
        <v>0.67847222222222225</v>
      </c>
      <c r="M3447" t="s">
        <v>32</v>
      </c>
      <c r="N3447" s="2">
        <v>285.57</v>
      </c>
      <c r="O3447" s="2">
        <v>14.278499999999999</v>
      </c>
      <c r="P3447" s="3">
        <v>5.9</v>
      </c>
      <c r="Q3447" s="4">
        <f>MONTH(Tabla1[[#This Row],[Fecha]])</f>
        <v>1</v>
      </c>
    </row>
    <row r="3448" spans="1:17" x14ac:dyDescent="0.25">
      <c r="A3448" t="s">
        <v>3173</v>
      </c>
      <c r="B3448" t="s">
        <v>17</v>
      </c>
      <c r="C3448" t="s">
        <v>18</v>
      </c>
      <c r="D3448" t="s">
        <v>19</v>
      </c>
      <c r="E3448" t="s">
        <v>20</v>
      </c>
      <c r="F3448" t="s">
        <v>27</v>
      </c>
      <c r="G3448" s="2">
        <v>68.84</v>
      </c>
      <c r="H3448" s="4">
        <v>6</v>
      </c>
      <c r="I3448" s="2">
        <v>20.652000000000001</v>
      </c>
      <c r="J3448" s="2">
        <v>433.69200000000001</v>
      </c>
      <c r="K3448" s="12">
        <v>43521</v>
      </c>
      <c r="L3448" s="5">
        <v>0.60833333333333328</v>
      </c>
      <c r="M3448" t="s">
        <v>22</v>
      </c>
      <c r="N3448" s="2">
        <v>413.04</v>
      </c>
      <c r="O3448" s="2">
        <v>20.652000000000001</v>
      </c>
      <c r="P3448" s="3">
        <v>5.8</v>
      </c>
      <c r="Q3448" s="4">
        <f>MONTH(Tabla1[[#This Row],[Fecha]])</f>
        <v>2</v>
      </c>
    </row>
    <row r="3449" spans="1:17" x14ac:dyDescent="0.25">
      <c r="A3449" t="s">
        <v>3174</v>
      </c>
      <c r="B3449" t="s">
        <v>17</v>
      </c>
      <c r="C3449" t="s">
        <v>18</v>
      </c>
      <c r="D3449" t="s">
        <v>26</v>
      </c>
      <c r="E3449" t="s">
        <v>30</v>
      </c>
      <c r="F3449" t="s">
        <v>31</v>
      </c>
      <c r="G3449" s="2">
        <v>97.94</v>
      </c>
      <c r="H3449" s="4">
        <v>1</v>
      </c>
      <c r="I3449" s="2">
        <v>4.8970000000000002</v>
      </c>
      <c r="J3449" s="2">
        <v>102.837</v>
      </c>
      <c r="K3449" s="12">
        <v>43531</v>
      </c>
      <c r="L3449" s="5">
        <v>0.48888888888888887</v>
      </c>
      <c r="M3449" t="s">
        <v>22</v>
      </c>
      <c r="N3449" s="2">
        <v>97.94</v>
      </c>
      <c r="O3449" s="2">
        <v>4.8970000000000002</v>
      </c>
      <c r="P3449" s="3">
        <v>6.9</v>
      </c>
      <c r="Q3449" s="4">
        <f>MONTH(Tabla1[[#This Row],[Fecha]])</f>
        <v>3</v>
      </c>
    </row>
    <row r="3450" spans="1:17" x14ac:dyDescent="0.25">
      <c r="A3450" t="s">
        <v>3175</v>
      </c>
      <c r="B3450" t="s">
        <v>41</v>
      </c>
      <c r="C3450" t="s">
        <v>42</v>
      </c>
      <c r="D3450" t="s">
        <v>26</v>
      </c>
      <c r="E3450" t="s">
        <v>30</v>
      </c>
      <c r="F3450" t="s">
        <v>31</v>
      </c>
      <c r="G3450" s="2">
        <v>33.200000000000003</v>
      </c>
      <c r="H3450" s="4">
        <v>2</v>
      </c>
      <c r="I3450" s="2">
        <v>3.3200000000000003</v>
      </c>
      <c r="J3450" s="2">
        <v>69.72</v>
      </c>
      <c r="K3450" s="12">
        <v>43539</v>
      </c>
      <c r="L3450" s="5">
        <v>0.51388888888888895</v>
      </c>
      <c r="M3450" t="s">
        <v>32</v>
      </c>
      <c r="N3450" s="2">
        <v>66.400000000000006</v>
      </c>
      <c r="O3450" s="2">
        <v>3.32</v>
      </c>
      <c r="P3450" s="3">
        <v>4.4000000000000004</v>
      </c>
      <c r="Q3450" s="4">
        <f>MONTH(Tabla1[[#This Row],[Fecha]])</f>
        <v>3</v>
      </c>
    </row>
    <row r="3451" spans="1:17" x14ac:dyDescent="0.25">
      <c r="A3451" t="s">
        <v>3176</v>
      </c>
      <c r="B3451" t="s">
        <v>17</v>
      </c>
      <c r="C3451" t="s">
        <v>18</v>
      </c>
      <c r="D3451" t="s">
        <v>26</v>
      </c>
      <c r="E3451" t="s">
        <v>30</v>
      </c>
      <c r="F3451" t="s">
        <v>35</v>
      </c>
      <c r="G3451" s="2">
        <v>25.84</v>
      </c>
      <c r="H3451" s="4">
        <v>3</v>
      </c>
      <c r="I3451" s="2">
        <v>3.8759999999999999</v>
      </c>
      <c r="J3451" s="2">
        <v>81.396000000000001</v>
      </c>
      <c r="K3451" s="12">
        <v>43534</v>
      </c>
      <c r="L3451" s="5">
        <v>0.78819444444444453</v>
      </c>
      <c r="M3451" t="s">
        <v>22</v>
      </c>
      <c r="N3451" s="2">
        <v>77.52</v>
      </c>
      <c r="O3451" s="2">
        <v>3.8759999999999999</v>
      </c>
      <c r="P3451" s="3">
        <v>6.6</v>
      </c>
      <c r="Q3451" s="4">
        <f>MONTH(Tabla1[[#This Row],[Fecha]])</f>
        <v>3</v>
      </c>
    </row>
    <row r="3452" spans="1:17" x14ac:dyDescent="0.25">
      <c r="A3452" t="s">
        <v>3177</v>
      </c>
      <c r="B3452" t="s">
        <v>24</v>
      </c>
      <c r="C3452" t="s">
        <v>25</v>
      </c>
      <c r="D3452" t="s">
        <v>19</v>
      </c>
      <c r="E3452" t="s">
        <v>20</v>
      </c>
      <c r="F3452" t="s">
        <v>27</v>
      </c>
      <c r="G3452" s="2">
        <v>51.92</v>
      </c>
      <c r="H3452" s="4">
        <v>5</v>
      </c>
      <c r="I3452" s="2">
        <v>12.980000000000002</v>
      </c>
      <c r="J3452" s="2">
        <v>272.58</v>
      </c>
      <c r="K3452" s="12">
        <v>43527</v>
      </c>
      <c r="L3452" s="5">
        <v>0.5708333333333333</v>
      </c>
      <c r="M3452" t="s">
        <v>28</v>
      </c>
      <c r="N3452" s="2">
        <v>259.60000000000002</v>
      </c>
      <c r="O3452" s="2">
        <v>12.98</v>
      </c>
      <c r="P3452" s="3">
        <v>7.5</v>
      </c>
      <c r="Q3452" s="4">
        <f>MONTH(Tabla1[[#This Row],[Fecha]])</f>
        <v>3</v>
      </c>
    </row>
    <row r="3453" spans="1:17" x14ac:dyDescent="0.25">
      <c r="A3453" t="s">
        <v>3178</v>
      </c>
      <c r="B3453" t="s">
        <v>17</v>
      </c>
      <c r="C3453" t="s">
        <v>18</v>
      </c>
      <c r="D3453" t="s">
        <v>19</v>
      </c>
      <c r="E3453" t="s">
        <v>30</v>
      </c>
      <c r="F3453" t="s">
        <v>31</v>
      </c>
      <c r="G3453" s="2">
        <v>19.36</v>
      </c>
      <c r="H3453" s="4">
        <v>9</v>
      </c>
      <c r="I3453" s="2">
        <v>8.7120000000000015</v>
      </c>
      <c r="J3453" s="2">
        <v>182.952</v>
      </c>
      <c r="K3453" s="12">
        <v>43483</v>
      </c>
      <c r="L3453" s="5">
        <v>0.77986111111111101</v>
      </c>
      <c r="M3453" t="s">
        <v>22</v>
      </c>
      <c r="N3453" s="2">
        <v>174.24</v>
      </c>
      <c r="O3453" s="2">
        <v>8.7119999999999997</v>
      </c>
      <c r="P3453" s="3">
        <v>8.6999999999999993</v>
      </c>
      <c r="Q3453" s="4">
        <f>MONTH(Tabla1[[#This Row],[Fecha]])</f>
        <v>1</v>
      </c>
    </row>
    <row r="3454" spans="1:17" x14ac:dyDescent="0.25">
      <c r="A3454" t="s">
        <v>3179</v>
      </c>
      <c r="B3454" t="s">
        <v>41</v>
      </c>
      <c r="C3454" t="s">
        <v>42</v>
      </c>
      <c r="D3454" t="s">
        <v>19</v>
      </c>
      <c r="E3454" t="s">
        <v>30</v>
      </c>
      <c r="F3454" t="s">
        <v>21</v>
      </c>
      <c r="G3454" s="2">
        <v>66.47</v>
      </c>
      <c r="H3454" s="4">
        <v>10</v>
      </c>
      <c r="I3454" s="2">
        <v>33.235000000000007</v>
      </c>
      <c r="J3454" s="2">
        <v>697.93499999999995</v>
      </c>
      <c r="K3454" s="12">
        <v>43480</v>
      </c>
      <c r="L3454" s="5">
        <v>0.62569444444444444</v>
      </c>
      <c r="M3454" t="s">
        <v>32</v>
      </c>
      <c r="N3454" s="2">
        <v>664.7</v>
      </c>
      <c r="O3454" s="2">
        <v>33.234999999999999</v>
      </c>
      <c r="P3454" s="3">
        <v>5</v>
      </c>
      <c r="Q3454" s="4">
        <f>MONTH(Tabla1[[#This Row],[Fecha]])</f>
        <v>1</v>
      </c>
    </row>
    <row r="3455" spans="1:17" x14ac:dyDescent="0.25">
      <c r="A3455" t="s">
        <v>3180</v>
      </c>
      <c r="B3455" t="s">
        <v>17</v>
      </c>
      <c r="C3455" t="s">
        <v>18</v>
      </c>
      <c r="D3455" t="s">
        <v>26</v>
      </c>
      <c r="E3455" t="s">
        <v>30</v>
      </c>
      <c r="F3455" t="s">
        <v>35</v>
      </c>
      <c r="G3455" s="2">
        <v>72.5</v>
      </c>
      <c r="H3455" s="4">
        <v>8</v>
      </c>
      <c r="I3455" s="2">
        <v>29</v>
      </c>
      <c r="J3455" s="2">
        <v>609</v>
      </c>
      <c r="K3455" s="12">
        <v>43540</v>
      </c>
      <c r="L3455" s="5">
        <v>0.80902777777777779</v>
      </c>
      <c r="M3455" t="s">
        <v>22</v>
      </c>
      <c r="N3455" s="2">
        <v>580</v>
      </c>
      <c r="O3455" s="2">
        <v>29</v>
      </c>
      <c r="P3455" s="3">
        <v>9.1999999999999993</v>
      </c>
      <c r="Q3455" s="4">
        <f>MONTH(Tabla1[[#This Row],[Fecha]])</f>
        <v>3</v>
      </c>
    </row>
    <row r="3456" spans="1:17" x14ac:dyDescent="0.25">
      <c r="A3456" t="s">
        <v>2882</v>
      </c>
      <c r="B3456" t="s">
        <v>17</v>
      </c>
      <c r="C3456" t="s">
        <v>18</v>
      </c>
      <c r="D3456" t="s">
        <v>26</v>
      </c>
      <c r="E3456" t="s">
        <v>20</v>
      </c>
      <c r="F3456" t="s">
        <v>43</v>
      </c>
      <c r="G3456" s="2">
        <v>67.099999999999994</v>
      </c>
      <c r="H3456" s="4">
        <v>3</v>
      </c>
      <c r="I3456" s="2">
        <v>10.065</v>
      </c>
      <c r="J3456" s="2">
        <v>211.36500000000001</v>
      </c>
      <c r="K3456" s="12">
        <v>43511</v>
      </c>
      <c r="L3456" s="5">
        <v>0.44166666666666665</v>
      </c>
      <c r="M3456" t="s">
        <v>28</v>
      </c>
      <c r="N3456" s="2">
        <v>201.3</v>
      </c>
      <c r="O3456" s="2">
        <v>10.065</v>
      </c>
      <c r="P3456" s="3">
        <v>7.5</v>
      </c>
      <c r="Q3456" s="4">
        <f>MONTH(Tabla1[[#This Row],[Fecha]])</f>
        <v>2</v>
      </c>
    </row>
    <row r="3457" spans="1:17" x14ac:dyDescent="0.25">
      <c r="A3457" t="s">
        <v>3181</v>
      </c>
      <c r="B3457" t="s">
        <v>24</v>
      </c>
      <c r="C3457" t="s">
        <v>25</v>
      </c>
      <c r="D3457" t="s">
        <v>19</v>
      </c>
      <c r="E3457" t="s">
        <v>20</v>
      </c>
      <c r="F3457" t="s">
        <v>31</v>
      </c>
      <c r="G3457" s="2">
        <v>81.2</v>
      </c>
      <c r="H3457" s="4">
        <v>7</v>
      </c>
      <c r="I3457" s="2">
        <v>28.42</v>
      </c>
      <c r="J3457" s="2">
        <v>596.82000000000005</v>
      </c>
      <c r="K3457" s="12">
        <v>43547</v>
      </c>
      <c r="L3457" s="5">
        <v>0.66597222222222219</v>
      </c>
      <c r="M3457" t="s">
        <v>32</v>
      </c>
      <c r="N3457" s="2">
        <v>568.4</v>
      </c>
      <c r="O3457" s="2">
        <v>28.42</v>
      </c>
      <c r="P3457" s="3">
        <v>8.1</v>
      </c>
      <c r="Q3457" s="4">
        <f>MONTH(Tabla1[[#This Row],[Fecha]])</f>
        <v>3</v>
      </c>
    </row>
    <row r="3458" spans="1:17" x14ac:dyDescent="0.25">
      <c r="A3458" t="s">
        <v>2174</v>
      </c>
      <c r="B3458" t="s">
        <v>41</v>
      </c>
      <c r="C3458" t="s">
        <v>42</v>
      </c>
      <c r="D3458" t="s">
        <v>19</v>
      </c>
      <c r="E3458" t="s">
        <v>20</v>
      </c>
      <c r="F3458" t="s">
        <v>43</v>
      </c>
      <c r="G3458" s="2">
        <v>77.400000000000006</v>
      </c>
      <c r="H3458" s="4">
        <v>9</v>
      </c>
      <c r="I3458" s="2">
        <v>34.830000000000005</v>
      </c>
      <c r="J3458" s="2">
        <v>731.43</v>
      </c>
      <c r="K3458" s="12">
        <v>43511</v>
      </c>
      <c r="L3458" s="5">
        <v>0.59375</v>
      </c>
      <c r="M3458" t="s">
        <v>32</v>
      </c>
      <c r="N3458" s="2">
        <v>696.6</v>
      </c>
      <c r="O3458" s="2">
        <v>34.83</v>
      </c>
      <c r="P3458" s="3">
        <v>4.5</v>
      </c>
      <c r="Q3458" s="4">
        <f>MONTH(Tabla1[[#This Row],[Fecha]])</f>
        <v>2</v>
      </c>
    </row>
    <row r="3459" spans="1:17" x14ac:dyDescent="0.25">
      <c r="A3459" t="s">
        <v>3182</v>
      </c>
      <c r="B3459" t="s">
        <v>41</v>
      </c>
      <c r="C3459" t="s">
        <v>42</v>
      </c>
      <c r="D3459" t="s">
        <v>19</v>
      </c>
      <c r="E3459" t="s">
        <v>30</v>
      </c>
      <c r="F3459" t="s">
        <v>45</v>
      </c>
      <c r="G3459" s="2">
        <v>40.61</v>
      </c>
      <c r="H3459" s="4">
        <v>9</v>
      </c>
      <c r="I3459" s="2">
        <v>18.2745</v>
      </c>
      <c r="J3459" s="2">
        <v>383.7645</v>
      </c>
      <c r="K3459" s="12">
        <v>43467</v>
      </c>
      <c r="L3459" s="5">
        <v>0.56944444444444442</v>
      </c>
      <c r="M3459" t="s">
        <v>28</v>
      </c>
      <c r="N3459" s="2">
        <v>365.49</v>
      </c>
      <c r="O3459" s="2">
        <v>18.2745</v>
      </c>
      <c r="P3459" s="3">
        <v>7</v>
      </c>
      <c r="Q3459" s="4">
        <f>MONTH(Tabla1[[#This Row],[Fecha]])</f>
        <v>1</v>
      </c>
    </row>
    <row r="3460" spans="1:17" x14ac:dyDescent="0.25">
      <c r="A3460" t="s">
        <v>2528</v>
      </c>
      <c r="B3460" t="s">
        <v>41</v>
      </c>
      <c r="C3460" t="s">
        <v>42</v>
      </c>
      <c r="D3460" t="s">
        <v>26</v>
      </c>
      <c r="E3460" t="s">
        <v>30</v>
      </c>
      <c r="F3460" t="s">
        <v>31</v>
      </c>
      <c r="G3460" s="2">
        <v>82.7</v>
      </c>
      <c r="H3460" s="4">
        <v>6</v>
      </c>
      <c r="I3460" s="2">
        <v>24.810000000000002</v>
      </c>
      <c r="J3460" s="2">
        <v>521.01</v>
      </c>
      <c r="K3460" s="12">
        <v>43529</v>
      </c>
      <c r="L3460" s="5">
        <v>0.7597222222222223</v>
      </c>
      <c r="M3460" t="s">
        <v>28</v>
      </c>
      <c r="N3460" s="2">
        <v>496.2</v>
      </c>
      <c r="O3460" s="2">
        <v>24.81</v>
      </c>
      <c r="P3460" s="3">
        <v>7.4</v>
      </c>
      <c r="Q3460" s="4">
        <f>MONTH(Tabla1[[#This Row],[Fecha]])</f>
        <v>3</v>
      </c>
    </row>
    <row r="3461" spans="1:17" x14ac:dyDescent="0.25">
      <c r="A3461" t="s">
        <v>1671</v>
      </c>
      <c r="B3461" t="s">
        <v>17</v>
      </c>
      <c r="C3461" t="s">
        <v>18</v>
      </c>
      <c r="D3461" t="s">
        <v>26</v>
      </c>
      <c r="E3461" t="s">
        <v>30</v>
      </c>
      <c r="F3461" t="s">
        <v>27</v>
      </c>
      <c r="G3461" s="2">
        <v>34.56</v>
      </c>
      <c r="H3461" s="4">
        <v>5</v>
      </c>
      <c r="I3461" s="2">
        <v>8.64</v>
      </c>
      <c r="J3461" s="2">
        <v>181.44</v>
      </c>
      <c r="K3461" s="12">
        <v>43513</v>
      </c>
      <c r="L3461" s="5">
        <v>0.46875</v>
      </c>
      <c r="M3461" t="s">
        <v>22</v>
      </c>
      <c r="N3461" s="2">
        <v>172.8</v>
      </c>
      <c r="O3461" s="2">
        <v>8.64</v>
      </c>
      <c r="P3461" s="3">
        <v>9.9</v>
      </c>
      <c r="Q3461" s="4">
        <f>MONTH(Tabla1[[#This Row],[Fecha]])</f>
        <v>2</v>
      </c>
    </row>
    <row r="3462" spans="1:17" x14ac:dyDescent="0.25">
      <c r="A3462" t="s">
        <v>3183</v>
      </c>
      <c r="B3462" t="s">
        <v>41</v>
      </c>
      <c r="C3462" t="s">
        <v>42</v>
      </c>
      <c r="D3462" t="s">
        <v>26</v>
      </c>
      <c r="E3462" t="s">
        <v>30</v>
      </c>
      <c r="F3462" t="s">
        <v>45</v>
      </c>
      <c r="G3462" s="2">
        <v>39.21</v>
      </c>
      <c r="H3462" s="4">
        <v>4</v>
      </c>
      <c r="I3462" s="2">
        <v>7.8420000000000005</v>
      </c>
      <c r="J3462" s="2">
        <v>164.68199999999999</v>
      </c>
      <c r="K3462" s="12">
        <v>43481</v>
      </c>
      <c r="L3462" s="5">
        <v>0.8354166666666667</v>
      </c>
      <c r="M3462" t="s">
        <v>32</v>
      </c>
      <c r="N3462" s="2">
        <v>156.84</v>
      </c>
      <c r="O3462" s="2">
        <v>7.8419999999999996</v>
      </c>
      <c r="P3462" s="3">
        <v>9</v>
      </c>
      <c r="Q3462" s="4">
        <f>MONTH(Tabla1[[#This Row],[Fecha]])</f>
        <v>1</v>
      </c>
    </row>
    <row r="3463" spans="1:17" x14ac:dyDescent="0.25">
      <c r="A3463" t="s">
        <v>3184</v>
      </c>
      <c r="B3463" t="s">
        <v>17</v>
      </c>
      <c r="C3463" t="s">
        <v>18</v>
      </c>
      <c r="D3463" t="s">
        <v>26</v>
      </c>
      <c r="E3463" t="s">
        <v>20</v>
      </c>
      <c r="F3463" t="s">
        <v>31</v>
      </c>
      <c r="G3463" s="2">
        <v>42.91</v>
      </c>
      <c r="H3463" s="4">
        <v>5</v>
      </c>
      <c r="I3463" s="2">
        <v>10.727499999999999</v>
      </c>
      <c r="J3463" s="2">
        <v>225.2775</v>
      </c>
      <c r="K3463" s="12">
        <v>43470</v>
      </c>
      <c r="L3463" s="5">
        <v>0.7284722222222223</v>
      </c>
      <c r="M3463" t="s">
        <v>22</v>
      </c>
      <c r="N3463" s="2">
        <v>214.55</v>
      </c>
      <c r="O3463" s="2">
        <v>10.727499999999999</v>
      </c>
      <c r="P3463" s="3">
        <v>6.1</v>
      </c>
      <c r="Q3463" s="4">
        <f>MONTH(Tabla1[[#This Row],[Fecha]])</f>
        <v>1</v>
      </c>
    </row>
    <row r="3464" spans="1:17" x14ac:dyDescent="0.25">
      <c r="A3464" t="s">
        <v>2292</v>
      </c>
      <c r="B3464" t="s">
        <v>41</v>
      </c>
      <c r="C3464" t="s">
        <v>42</v>
      </c>
      <c r="D3464" t="s">
        <v>19</v>
      </c>
      <c r="E3464" t="s">
        <v>20</v>
      </c>
      <c r="F3464" t="s">
        <v>27</v>
      </c>
      <c r="G3464" s="2">
        <v>10.59</v>
      </c>
      <c r="H3464" s="4">
        <v>3</v>
      </c>
      <c r="I3464" s="2">
        <v>1.5885</v>
      </c>
      <c r="J3464" s="2">
        <v>33.358499999999999</v>
      </c>
      <c r="K3464" s="12">
        <v>43536</v>
      </c>
      <c r="L3464" s="5">
        <v>0.57777777777777783</v>
      </c>
      <c r="M3464" t="s">
        <v>32</v>
      </c>
      <c r="N3464" s="2">
        <v>31.77</v>
      </c>
      <c r="O3464" s="2">
        <v>1.5885</v>
      </c>
      <c r="P3464" s="3">
        <v>8.6999999999999993</v>
      </c>
      <c r="Q3464" s="4">
        <f>MONTH(Tabla1[[#This Row],[Fecha]])</f>
        <v>3</v>
      </c>
    </row>
    <row r="3465" spans="1:17" x14ac:dyDescent="0.25">
      <c r="A3465" t="s">
        <v>3185</v>
      </c>
      <c r="B3465" t="s">
        <v>17</v>
      </c>
      <c r="C3465" t="s">
        <v>18</v>
      </c>
      <c r="D3465" t="s">
        <v>26</v>
      </c>
      <c r="E3465" t="s">
        <v>20</v>
      </c>
      <c r="F3465" t="s">
        <v>27</v>
      </c>
      <c r="G3465" s="2">
        <v>28.96</v>
      </c>
      <c r="H3465" s="4">
        <v>1</v>
      </c>
      <c r="I3465" s="2">
        <v>1.4480000000000002</v>
      </c>
      <c r="J3465" s="2">
        <v>30.408000000000001</v>
      </c>
      <c r="K3465" s="12">
        <v>43503</v>
      </c>
      <c r="L3465" s="5">
        <v>0.4291666666666667</v>
      </c>
      <c r="M3465" t="s">
        <v>32</v>
      </c>
      <c r="N3465" s="2">
        <v>28.96</v>
      </c>
      <c r="O3465" s="2">
        <v>1.448</v>
      </c>
      <c r="P3465" s="3">
        <v>6.2</v>
      </c>
      <c r="Q3465" s="4">
        <f>MONTH(Tabla1[[#This Row],[Fecha]])</f>
        <v>2</v>
      </c>
    </row>
    <row r="3466" spans="1:17" x14ac:dyDescent="0.25">
      <c r="A3466" t="s">
        <v>3186</v>
      </c>
      <c r="B3466" t="s">
        <v>41</v>
      </c>
      <c r="C3466" t="s">
        <v>42</v>
      </c>
      <c r="D3466" t="s">
        <v>26</v>
      </c>
      <c r="E3466" t="s">
        <v>30</v>
      </c>
      <c r="F3466" t="s">
        <v>43</v>
      </c>
      <c r="G3466" s="2">
        <v>33.33</v>
      </c>
      <c r="H3466" s="4">
        <v>2</v>
      </c>
      <c r="I3466" s="2">
        <v>3.3330000000000002</v>
      </c>
      <c r="J3466" s="2">
        <v>69.992999999999995</v>
      </c>
      <c r="K3466" s="12">
        <v>43491</v>
      </c>
      <c r="L3466" s="5">
        <v>0.6118055555555556</v>
      </c>
      <c r="M3466" t="s">
        <v>32</v>
      </c>
      <c r="N3466" s="2">
        <v>66.66</v>
      </c>
      <c r="O3466" s="2">
        <v>3.3330000000000002</v>
      </c>
      <c r="P3466" s="3">
        <v>6.4</v>
      </c>
      <c r="Q3466" s="4">
        <f>MONTH(Tabla1[[#This Row],[Fecha]])</f>
        <v>1</v>
      </c>
    </row>
    <row r="3467" spans="1:17" x14ac:dyDescent="0.25">
      <c r="A3467" t="s">
        <v>3187</v>
      </c>
      <c r="B3467" t="s">
        <v>24</v>
      </c>
      <c r="C3467" t="s">
        <v>25</v>
      </c>
      <c r="D3467" t="s">
        <v>26</v>
      </c>
      <c r="E3467" t="s">
        <v>20</v>
      </c>
      <c r="F3467" t="s">
        <v>35</v>
      </c>
      <c r="G3467" s="2">
        <v>14.39</v>
      </c>
      <c r="H3467" s="4">
        <v>2</v>
      </c>
      <c r="I3467" s="2">
        <v>1.4390000000000001</v>
      </c>
      <c r="J3467" s="2">
        <v>30.219000000000001</v>
      </c>
      <c r="K3467" s="12">
        <v>43526</v>
      </c>
      <c r="L3467" s="5">
        <v>0.8222222222222223</v>
      </c>
      <c r="M3467" t="s">
        <v>32</v>
      </c>
      <c r="N3467" s="2">
        <v>28.78</v>
      </c>
      <c r="O3467" s="2">
        <v>1.4390000000000001</v>
      </c>
      <c r="P3467" s="3">
        <v>7.2</v>
      </c>
      <c r="Q3467" s="4">
        <f>MONTH(Tabla1[[#This Row],[Fecha]])</f>
        <v>3</v>
      </c>
    </row>
    <row r="3468" spans="1:17" x14ac:dyDescent="0.25">
      <c r="A3468" t="s">
        <v>2609</v>
      </c>
      <c r="B3468" t="s">
        <v>24</v>
      </c>
      <c r="C3468" t="s">
        <v>25</v>
      </c>
      <c r="D3468" t="s">
        <v>26</v>
      </c>
      <c r="E3468" t="s">
        <v>20</v>
      </c>
      <c r="F3468" t="s">
        <v>35</v>
      </c>
      <c r="G3468" s="2">
        <v>80.97</v>
      </c>
      <c r="H3468" s="4">
        <v>8</v>
      </c>
      <c r="I3468" s="2">
        <v>32.387999999999998</v>
      </c>
      <c r="J3468" s="2">
        <v>680.14800000000002</v>
      </c>
      <c r="K3468" s="12">
        <v>43493</v>
      </c>
      <c r="L3468" s="5">
        <v>0.54513888888888895</v>
      </c>
      <c r="M3468" t="s">
        <v>28</v>
      </c>
      <c r="N3468" s="2">
        <v>647.76</v>
      </c>
      <c r="O3468" s="2">
        <v>32.387999999999998</v>
      </c>
      <c r="P3468" s="3">
        <v>9.3000000000000007</v>
      </c>
      <c r="Q3468" s="4">
        <f>MONTH(Tabla1[[#This Row],[Fecha]])</f>
        <v>1</v>
      </c>
    </row>
    <row r="3469" spans="1:17" x14ac:dyDescent="0.25">
      <c r="A3469" t="s">
        <v>3188</v>
      </c>
      <c r="B3469" t="s">
        <v>24</v>
      </c>
      <c r="C3469" t="s">
        <v>25</v>
      </c>
      <c r="D3469" t="s">
        <v>19</v>
      </c>
      <c r="E3469" t="s">
        <v>30</v>
      </c>
      <c r="F3469" t="s">
        <v>27</v>
      </c>
      <c r="G3469" s="2">
        <v>82.34</v>
      </c>
      <c r="H3469" s="4">
        <v>10</v>
      </c>
      <c r="I3469" s="2">
        <v>41.170000000000009</v>
      </c>
      <c r="J3469" s="2">
        <v>864.57</v>
      </c>
      <c r="K3469" s="12">
        <v>43553</v>
      </c>
      <c r="L3469" s="5">
        <v>0.79999999999999993</v>
      </c>
      <c r="M3469" t="s">
        <v>22</v>
      </c>
      <c r="N3469" s="2">
        <v>823.4</v>
      </c>
      <c r="O3469" s="2">
        <v>41.17</v>
      </c>
      <c r="P3469" s="3">
        <v>4.3</v>
      </c>
      <c r="Q3469" s="4">
        <f>MONTH(Tabla1[[#This Row],[Fecha]])</f>
        <v>3</v>
      </c>
    </row>
    <row r="3470" spans="1:17" x14ac:dyDescent="0.25">
      <c r="A3470" t="s">
        <v>3189</v>
      </c>
      <c r="B3470" t="s">
        <v>24</v>
      </c>
      <c r="C3470" t="s">
        <v>25</v>
      </c>
      <c r="D3470" t="s">
        <v>19</v>
      </c>
      <c r="E3470" t="s">
        <v>30</v>
      </c>
      <c r="F3470" t="s">
        <v>35</v>
      </c>
      <c r="G3470" s="2">
        <v>80.930000000000007</v>
      </c>
      <c r="H3470" s="4">
        <v>1</v>
      </c>
      <c r="I3470" s="2">
        <v>4.0465000000000009</v>
      </c>
      <c r="J3470" s="2">
        <v>84.976500000000001</v>
      </c>
      <c r="K3470" s="12">
        <v>43484</v>
      </c>
      <c r="L3470" s="5">
        <v>0.67222222222222217</v>
      </c>
      <c r="M3470" t="s">
        <v>32</v>
      </c>
      <c r="N3470" s="2">
        <v>80.930000000000007</v>
      </c>
      <c r="O3470" s="2">
        <v>4.0465</v>
      </c>
      <c r="P3470" s="3">
        <v>9</v>
      </c>
      <c r="Q3470" s="4">
        <f>MONTH(Tabla1[[#This Row],[Fecha]])</f>
        <v>1</v>
      </c>
    </row>
    <row r="3471" spans="1:17" x14ac:dyDescent="0.25">
      <c r="A3471" t="s">
        <v>2777</v>
      </c>
      <c r="B3471" t="s">
        <v>17</v>
      </c>
      <c r="C3471" t="s">
        <v>18</v>
      </c>
      <c r="D3471" t="s">
        <v>26</v>
      </c>
      <c r="E3471" t="s">
        <v>20</v>
      </c>
      <c r="F3471" t="s">
        <v>31</v>
      </c>
      <c r="G3471" s="2">
        <v>11.43</v>
      </c>
      <c r="H3471" s="4">
        <v>6</v>
      </c>
      <c r="I3471" s="2">
        <v>3.4290000000000003</v>
      </c>
      <c r="J3471" s="2">
        <v>72.009</v>
      </c>
      <c r="K3471" s="12">
        <v>43480</v>
      </c>
      <c r="L3471" s="5">
        <v>0.72499999999999998</v>
      </c>
      <c r="M3471" t="s">
        <v>28</v>
      </c>
      <c r="N3471" s="2">
        <v>68.58</v>
      </c>
      <c r="O3471" s="2">
        <v>3.4289999999999998</v>
      </c>
      <c r="P3471" s="3">
        <v>7.7</v>
      </c>
      <c r="Q3471" s="4">
        <f>MONTH(Tabla1[[#This Row],[Fecha]])</f>
        <v>1</v>
      </c>
    </row>
    <row r="3472" spans="1:17" x14ac:dyDescent="0.25">
      <c r="A3472" t="s">
        <v>3190</v>
      </c>
      <c r="B3472" t="s">
        <v>41</v>
      </c>
      <c r="C3472" t="s">
        <v>42</v>
      </c>
      <c r="D3472" t="s">
        <v>26</v>
      </c>
      <c r="E3472" t="s">
        <v>20</v>
      </c>
      <c r="F3472" t="s">
        <v>27</v>
      </c>
      <c r="G3472" s="2">
        <v>43</v>
      </c>
      <c r="H3472" s="4">
        <v>4</v>
      </c>
      <c r="I3472" s="2">
        <v>8.6</v>
      </c>
      <c r="J3472" s="2">
        <v>180.6</v>
      </c>
      <c r="K3472" s="12">
        <v>43496</v>
      </c>
      <c r="L3472" s="5">
        <v>0.8666666666666667</v>
      </c>
      <c r="M3472" t="s">
        <v>22</v>
      </c>
      <c r="N3472" s="2">
        <v>172</v>
      </c>
      <c r="O3472" s="2">
        <v>8.6</v>
      </c>
      <c r="P3472" s="3">
        <v>7.6</v>
      </c>
      <c r="Q3472" s="4">
        <f>MONTH(Tabla1[[#This Row],[Fecha]])</f>
        <v>1</v>
      </c>
    </row>
    <row r="3473" spans="1:17" x14ac:dyDescent="0.25">
      <c r="A3473" t="s">
        <v>3191</v>
      </c>
      <c r="B3473" t="s">
        <v>41</v>
      </c>
      <c r="C3473" t="s">
        <v>42</v>
      </c>
      <c r="D3473" t="s">
        <v>26</v>
      </c>
      <c r="E3473" t="s">
        <v>30</v>
      </c>
      <c r="F3473" t="s">
        <v>45</v>
      </c>
      <c r="G3473" s="2">
        <v>99.25</v>
      </c>
      <c r="H3473" s="4">
        <v>2</v>
      </c>
      <c r="I3473" s="2">
        <v>9.9250000000000007</v>
      </c>
      <c r="J3473" s="2">
        <v>208.42500000000001</v>
      </c>
      <c r="K3473" s="12">
        <v>43544</v>
      </c>
      <c r="L3473" s="5">
        <v>0.54305555555555551</v>
      </c>
      <c r="M3473" t="s">
        <v>28</v>
      </c>
      <c r="N3473" s="2">
        <v>198.5</v>
      </c>
      <c r="O3473" s="2">
        <v>9.9250000000000007</v>
      </c>
      <c r="P3473" s="3">
        <v>9</v>
      </c>
      <c r="Q3473" s="4">
        <f>MONTH(Tabla1[[#This Row],[Fecha]])</f>
        <v>3</v>
      </c>
    </row>
    <row r="3474" spans="1:17" x14ac:dyDescent="0.25">
      <c r="A3474" t="s">
        <v>3192</v>
      </c>
      <c r="B3474" t="s">
        <v>41</v>
      </c>
      <c r="C3474" t="s">
        <v>42</v>
      </c>
      <c r="D3474" t="s">
        <v>19</v>
      </c>
      <c r="E3474" t="s">
        <v>20</v>
      </c>
      <c r="F3474" t="s">
        <v>27</v>
      </c>
      <c r="G3474" s="2">
        <v>57.49</v>
      </c>
      <c r="H3474" s="4">
        <v>4</v>
      </c>
      <c r="I3474" s="2">
        <v>11.498000000000001</v>
      </c>
      <c r="J3474" s="2">
        <v>241.458</v>
      </c>
      <c r="K3474" s="12">
        <v>43539</v>
      </c>
      <c r="L3474" s="5">
        <v>0.49791666666666662</v>
      </c>
      <c r="M3474" t="s">
        <v>28</v>
      </c>
      <c r="N3474" s="2">
        <v>229.96</v>
      </c>
      <c r="O3474" s="2">
        <v>11.497999999999999</v>
      </c>
      <c r="P3474" s="3">
        <v>6.6</v>
      </c>
      <c r="Q3474" s="4">
        <f>MONTH(Tabla1[[#This Row],[Fecha]])</f>
        <v>3</v>
      </c>
    </row>
    <row r="3475" spans="1:17" x14ac:dyDescent="0.25">
      <c r="A3475" t="s">
        <v>3193</v>
      </c>
      <c r="B3475" t="s">
        <v>24</v>
      </c>
      <c r="C3475" t="s">
        <v>25</v>
      </c>
      <c r="D3475" t="s">
        <v>26</v>
      </c>
      <c r="E3475" t="s">
        <v>20</v>
      </c>
      <c r="F3475" t="s">
        <v>27</v>
      </c>
      <c r="G3475" s="2">
        <v>99.69</v>
      </c>
      <c r="H3475" s="4">
        <v>1</v>
      </c>
      <c r="I3475" s="2">
        <v>4.9845000000000006</v>
      </c>
      <c r="J3475" s="2">
        <v>104.67449999999999</v>
      </c>
      <c r="K3475" s="12">
        <v>43523</v>
      </c>
      <c r="L3475" s="5">
        <v>0.43263888888888885</v>
      </c>
      <c r="M3475" t="s">
        <v>32</v>
      </c>
      <c r="N3475" s="2">
        <v>99.69</v>
      </c>
      <c r="O3475" s="2">
        <v>4.9844999999999997</v>
      </c>
      <c r="P3475" s="3">
        <v>8</v>
      </c>
      <c r="Q3475" s="4">
        <f>MONTH(Tabla1[[#This Row],[Fecha]])</f>
        <v>2</v>
      </c>
    </row>
    <row r="3476" spans="1:17" x14ac:dyDescent="0.25">
      <c r="A3476" t="s">
        <v>3194</v>
      </c>
      <c r="B3476" t="s">
        <v>17</v>
      </c>
      <c r="C3476" t="s">
        <v>18</v>
      </c>
      <c r="D3476" t="s">
        <v>26</v>
      </c>
      <c r="E3476" t="s">
        <v>20</v>
      </c>
      <c r="F3476" t="s">
        <v>43</v>
      </c>
      <c r="G3476" s="2">
        <v>81.209999999999994</v>
      </c>
      <c r="H3476" s="4">
        <v>10</v>
      </c>
      <c r="I3476" s="2">
        <v>40.604999999999997</v>
      </c>
      <c r="J3476" s="2">
        <v>852.70500000000004</v>
      </c>
      <c r="K3476" s="12">
        <v>43482</v>
      </c>
      <c r="L3476" s="5">
        <v>0.54236111111111118</v>
      </c>
      <c r="M3476" t="s">
        <v>32</v>
      </c>
      <c r="N3476" s="2">
        <v>812.1</v>
      </c>
      <c r="O3476" s="2">
        <v>40.604999999999997</v>
      </c>
      <c r="P3476" s="3">
        <v>6.3</v>
      </c>
      <c r="Q3476" s="4">
        <f>MONTH(Tabla1[[#This Row],[Fecha]])</f>
        <v>1</v>
      </c>
    </row>
    <row r="3477" spans="1:17" x14ac:dyDescent="0.25">
      <c r="A3477" t="s">
        <v>3195</v>
      </c>
      <c r="B3477" t="s">
        <v>24</v>
      </c>
      <c r="C3477" t="s">
        <v>25</v>
      </c>
      <c r="D3477" t="s">
        <v>19</v>
      </c>
      <c r="E3477" t="s">
        <v>20</v>
      </c>
      <c r="F3477" t="s">
        <v>31</v>
      </c>
      <c r="G3477" s="2">
        <v>75.53</v>
      </c>
      <c r="H3477" s="4">
        <v>4</v>
      </c>
      <c r="I3477" s="2">
        <v>15.106000000000002</v>
      </c>
      <c r="J3477" s="2">
        <v>317.226</v>
      </c>
      <c r="K3477" s="12">
        <v>43543</v>
      </c>
      <c r="L3477" s="5">
        <v>0.66111111111111109</v>
      </c>
      <c r="M3477" t="s">
        <v>22</v>
      </c>
      <c r="N3477" s="2">
        <v>302.12</v>
      </c>
      <c r="O3477" s="2">
        <v>15.106</v>
      </c>
      <c r="P3477" s="3">
        <v>8.3000000000000007</v>
      </c>
      <c r="Q3477" s="4">
        <f>MONTH(Tabla1[[#This Row],[Fecha]])</f>
        <v>3</v>
      </c>
    </row>
    <row r="3478" spans="1:17" x14ac:dyDescent="0.25">
      <c r="A3478" t="s">
        <v>3196</v>
      </c>
      <c r="B3478" t="s">
        <v>41</v>
      </c>
      <c r="C3478" t="s">
        <v>42</v>
      </c>
      <c r="D3478" t="s">
        <v>26</v>
      </c>
      <c r="E3478" t="s">
        <v>30</v>
      </c>
      <c r="F3478" t="s">
        <v>31</v>
      </c>
      <c r="G3478" s="2">
        <v>62.19</v>
      </c>
      <c r="H3478" s="4">
        <v>4</v>
      </c>
      <c r="I3478" s="2">
        <v>12.438000000000001</v>
      </c>
      <c r="J3478" s="2">
        <v>261.19799999999998</v>
      </c>
      <c r="K3478" s="12">
        <v>43471</v>
      </c>
      <c r="L3478" s="5">
        <v>0.82361111111111107</v>
      </c>
      <c r="M3478" t="s">
        <v>22</v>
      </c>
      <c r="N3478" s="2">
        <v>248.76</v>
      </c>
      <c r="O3478" s="2">
        <v>12.438000000000001</v>
      </c>
      <c r="P3478" s="3">
        <v>4.3</v>
      </c>
      <c r="Q3478" s="4">
        <f>MONTH(Tabla1[[#This Row],[Fecha]])</f>
        <v>1</v>
      </c>
    </row>
    <row r="3479" spans="1:17" x14ac:dyDescent="0.25">
      <c r="A3479" t="s">
        <v>3197</v>
      </c>
      <c r="B3479" t="s">
        <v>41</v>
      </c>
      <c r="C3479" t="s">
        <v>42</v>
      </c>
      <c r="D3479" t="s">
        <v>19</v>
      </c>
      <c r="E3479" t="s">
        <v>30</v>
      </c>
      <c r="F3479" t="s">
        <v>27</v>
      </c>
      <c r="G3479" s="2">
        <v>19.239999999999998</v>
      </c>
      <c r="H3479" s="4">
        <v>9</v>
      </c>
      <c r="I3479" s="2">
        <v>8.6579999999999995</v>
      </c>
      <c r="J3479" s="2">
        <v>181.81800000000001</v>
      </c>
      <c r="K3479" s="12">
        <v>43528</v>
      </c>
      <c r="L3479" s="5">
        <v>0.68611111111111101</v>
      </c>
      <c r="M3479" t="s">
        <v>28</v>
      </c>
      <c r="N3479" s="2">
        <v>173.16</v>
      </c>
      <c r="O3479" s="2">
        <v>8.6579999999999995</v>
      </c>
      <c r="P3479" s="3">
        <v>8</v>
      </c>
      <c r="Q3479" s="4">
        <f>MONTH(Tabla1[[#This Row],[Fecha]])</f>
        <v>3</v>
      </c>
    </row>
    <row r="3480" spans="1:17" x14ac:dyDescent="0.25">
      <c r="A3480" t="s">
        <v>3198</v>
      </c>
      <c r="B3480" t="s">
        <v>24</v>
      </c>
      <c r="C3480" t="s">
        <v>25</v>
      </c>
      <c r="D3480" t="s">
        <v>19</v>
      </c>
      <c r="E3480" t="s">
        <v>20</v>
      </c>
      <c r="F3480" t="s">
        <v>31</v>
      </c>
      <c r="G3480" s="2">
        <v>12.12</v>
      </c>
      <c r="H3480" s="4">
        <v>10</v>
      </c>
      <c r="I3480" s="2">
        <v>6.06</v>
      </c>
      <c r="J3480" s="2">
        <v>127.26</v>
      </c>
      <c r="K3480" s="12">
        <v>43529</v>
      </c>
      <c r="L3480" s="5">
        <v>0.57222222222222219</v>
      </c>
      <c r="M3480" t="s">
        <v>32</v>
      </c>
      <c r="N3480" s="2">
        <v>121.2</v>
      </c>
      <c r="O3480" s="2">
        <v>6.06</v>
      </c>
      <c r="P3480" s="3">
        <v>8.4</v>
      </c>
      <c r="Q3480" s="4">
        <f>MONTH(Tabla1[[#This Row],[Fecha]])</f>
        <v>3</v>
      </c>
    </row>
    <row r="3481" spans="1:17" x14ac:dyDescent="0.25">
      <c r="A3481" t="s">
        <v>3199</v>
      </c>
      <c r="B3481" t="s">
        <v>24</v>
      </c>
      <c r="C3481" t="s">
        <v>25</v>
      </c>
      <c r="D3481" t="s">
        <v>19</v>
      </c>
      <c r="E3481" t="s">
        <v>20</v>
      </c>
      <c r="F3481" t="s">
        <v>43</v>
      </c>
      <c r="G3481" s="2">
        <v>78.31</v>
      </c>
      <c r="H3481" s="4">
        <v>10</v>
      </c>
      <c r="I3481" s="2">
        <v>39.155000000000001</v>
      </c>
      <c r="J3481" s="2">
        <v>822.255</v>
      </c>
      <c r="K3481" s="12">
        <v>43529</v>
      </c>
      <c r="L3481" s="5">
        <v>0.68333333333333324</v>
      </c>
      <c r="M3481" t="s">
        <v>22</v>
      </c>
      <c r="N3481" s="2">
        <v>783.1</v>
      </c>
      <c r="O3481" s="2">
        <v>39.155000000000001</v>
      </c>
      <c r="P3481" s="3">
        <v>6.6</v>
      </c>
      <c r="Q3481" s="4">
        <f>MONTH(Tabla1[[#This Row],[Fecha]])</f>
        <v>3</v>
      </c>
    </row>
    <row r="3482" spans="1:17" x14ac:dyDescent="0.25">
      <c r="A3482" t="s">
        <v>3200</v>
      </c>
      <c r="B3482" t="s">
        <v>17</v>
      </c>
      <c r="C3482" t="s">
        <v>18</v>
      </c>
      <c r="D3482" t="s">
        <v>19</v>
      </c>
      <c r="E3482" t="s">
        <v>30</v>
      </c>
      <c r="F3482" t="s">
        <v>43</v>
      </c>
      <c r="G3482" s="2">
        <v>87.9</v>
      </c>
      <c r="H3482" s="4">
        <v>1</v>
      </c>
      <c r="I3482" s="2">
        <v>4.3950000000000005</v>
      </c>
      <c r="J3482" s="2">
        <v>92.295000000000002</v>
      </c>
      <c r="K3482" s="12">
        <v>43501</v>
      </c>
      <c r="L3482" s="5">
        <v>0.8208333333333333</v>
      </c>
      <c r="M3482" t="s">
        <v>22</v>
      </c>
      <c r="N3482" s="2">
        <v>87.9</v>
      </c>
      <c r="O3482" s="2">
        <v>4.3949999999999996</v>
      </c>
      <c r="P3482" s="3">
        <v>6.7</v>
      </c>
      <c r="Q3482" s="4">
        <f>MONTH(Tabla1[[#This Row],[Fecha]])</f>
        <v>2</v>
      </c>
    </row>
    <row r="3483" spans="1:17" x14ac:dyDescent="0.25">
      <c r="A3483" t="s">
        <v>2067</v>
      </c>
      <c r="B3483" t="s">
        <v>17</v>
      </c>
      <c r="C3483" t="s">
        <v>18</v>
      </c>
      <c r="D3483" t="s">
        <v>19</v>
      </c>
      <c r="E3483" t="s">
        <v>20</v>
      </c>
      <c r="F3483" t="s">
        <v>35</v>
      </c>
      <c r="G3483" s="2">
        <v>45.58</v>
      </c>
      <c r="H3483" s="4">
        <v>1</v>
      </c>
      <c r="I3483" s="2">
        <v>2.2789999999999999</v>
      </c>
      <c r="J3483" s="2">
        <v>47.859000000000002</v>
      </c>
      <c r="K3483" s="12">
        <v>43503</v>
      </c>
      <c r="L3483" s="5">
        <v>0.59236111111111112</v>
      </c>
      <c r="M3483" t="s">
        <v>28</v>
      </c>
      <c r="N3483" s="2">
        <v>45.58</v>
      </c>
      <c r="O3483" s="2">
        <v>2.2789999999999999</v>
      </c>
      <c r="P3483" s="3">
        <v>9.8000000000000007</v>
      </c>
      <c r="Q3483" s="4">
        <f>MONTH(Tabla1[[#This Row],[Fecha]])</f>
        <v>2</v>
      </c>
    </row>
    <row r="3484" spans="1:17" x14ac:dyDescent="0.25">
      <c r="A3484" t="s">
        <v>3201</v>
      </c>
      <c r="B3484" t="s">
        <v>41</v>
      </c>
      <c r="C3484" t="s">
        <v>42</v>
      </c>
      <c r="D3484" t="s">
        <v>19</v>
      </c>
      <c r="E3484" t="s">
        <v>30</v>
      </c>
      <c r="F3484" t="s">
        <v>27</v>
      </c>
      <c r="G3484" s="2">
        <v>87.87</v>
      </c>
      <c r="H3484" s="4">
        <v>9</v>
      </c>
      <c r="I3484" s="2">
        <v>39.541500000000006</v>
      </c>
      <c r="J3484" s="2">
        <v>830.37149999999997</v>
      </c>
      <c r="K3484" s="12">
        <v>43496</v>
      </c>
      <c r="L3484" s="5">
        <v>0.85555555555555562</v>
      </c>
      <c r="M3484" t="s">
        <v>22</v>
      </c>
      <c r="N3484" s="2">
        <v>790.83</v>
      </c>
      <c r="O3484" s="2">
        <v>39.541499999999999</v>
      </c>
      <c r="P3484" s="3">
        <v>5.6</v>
      </c>
      <c r="Q3484" s="4">
        <f>MONTH(Tabla1[[#This Row],[Fecha]])</f>
        <v>1</v>
      </c>
    </row>
    <row r="3485" spans="1:17" x14ac:dyDescent="0.25">
      <c r="A3485" t="s">
        <v>3202</v>
      </c>
      <c r="B3485" t="s">
        <v>24</v>
      </c>
      <c r="C3485" t="s">
        <v>25</v>
      </c>
      <c r="D3485" t="s">
        <v>19</v>
      </c>
      <c r="E3485" t="s">
        <v>20</v>
      </c>
      <c r="F3485" t="s">
        <v>35</v>
      </c>
      <c r="G3485" s="2">
        <v>31.67</v>
      </c>
      <c r="H3485" s="4">
        <v>8</v>
      </c>
      <c r="I3485" s="2">
        <v>12.668000000000001</v>
      </c>
      <c r="J3485" s="2">
        <v>266.02800000000002</v>
      </c>
      <c r="K3485" s="12">
        <v>43467</v>
      </c>
      <c r="L3485" s="5">
        <v>0.67986111111111114</v>
      </c>
      <c r="M3485" t="s">
        <v>32</v>
      </c>
      <c r="N3485" s="2">
        <v>253.36</v>
      </c>
      <c r="O3485" s="2">
        <v>12.667999999999999</v>
      </c>
      <c r="P3485" s="3">
        <v>5.6</v>
      </c>
      <c r="Q3485" s="4">
        <f>MONTH(Tabla1[[#This Row],[Fecha]])</f>
        <v>1</v>
      </c>
    </row>
    <row r="3486" spans="1:17" x14ac:dyDescent="0.25">
      <c r="A3486" t="s">
        <v>3203</v>
      </c>
      <c r="B3486" t="s">
        <v>24</v>
      </c>
      <c r="C3486" t="s">
        <v>25</v>
      </c>
      <c r="D3486" t="s">
        <v>26</v>
      </c>
      <c r="E3486" t="s">
        <v>30</v>
      </c>
      <c r="F3486" t="s">
        <v>43</v>
      </c>
      <c r="G3486" s="2">
        <v>84.83</v>
      </c>
      <c r="H3486" s="4">
        <v>1</v>
      </c>
      <c r="I3486" s="2">
        <v>4.2415000000000003</v>
      </c>
      <c r="J3486" s="2">
        <v>89.0715</v>
      </c>
      <c r="K3486" s="12">
        <v>43479</v>
      </c>
      <c r="L3486" s="5">
        <v>0.63888888888888895</v>
      </c>
      <c r="M3486" t="s">
        <v>22</v>
      </c>
      <c r="N3486" s="2">
        <v>84.83</v>
      </c>
      <c r="O3486" s="2">
        <v>4.2415000000000003</v>
      </c>
      <c r="P3486" s="3">
        <v>8.8000000000000007</v>
      </c>
      <c r="Q3486" s="4">
        <f>MONTH(Tabla1[[#This Row],[Fecha]])</f>
        <v>1</v>
      </c>
    </row>
    <row r="3487" spans="1:17" x14ac:dyDescent="0.25">
      <c r="A3487" t="s">
        <v>3204</v>
      </c>
      <c r="B3487" t="s">
        <v>17</v>
      </c>
      <c r="C3487" t="s">
        <v>18</v>
      </c>
      <c r="D3487" t="s">
        <v>19</v>
      </c>
      <c r="E3487" t="s">
        <v>20</v>
      </c>
      <c r="F3487" t="s">
        <v>31</v>
      </c>
      <c r="G3487" s="2">
        <v>87.37</v>
      </c>
      <c r="H3487" s="4">
        <v>5</v>
      </c>
      <c r="I3487" s="2">
        <v>21.842500000000001</v>
      </c>
      <c r="J3487" s="2">
        <v>458.6925</v>
      </c>
      <c r="K3487" s="12">
        <v>43494</v>
      </c>
      <c r="L3487" s="5">
        <v>0.82291666666666663</v>
      </c>
      <c r="M3487" t="s">
        <v>28</v>
      </c>
      <c r="N3487" s="2">
        <v>436.85</v>
      </c>
      <c r="O3487" s="2">
        <v>21.842500000000001</v>
      </c>
      <c r="P3487" s="3">
        <v>6.6</v>
      </c>
      <c r="Q3487" s="4">
        <f>MONTH(Tabla1[[#This Row],[Fecha]])</f>
        <v>1</v>
      </c>
    </row>
    <row r="3488" spans="1:17" x14ac:dyDescent="0.25">
      <c r="A3488" t="s">
        <v>3205</v>
      </c>
      <c r="B3488" t="s">
        <v>24</v>
      </c>
      <c r="C3488" t="s">
        <v>25</v>
      </c>
      <c r="D3488" t="s">
        <v>19</v>
      </c>
      <c r="E3488" t="s">
        <v>20</v>
      </c>
      <c r="F3488" t="s">
        <v>35</v>
      </c>
      <c r="G3488" s="2">
        <v>64.97</v>
      </c>
      <c r="H3488" s="4">
        <v>5</v>
      </c>
      <c r="I3488" s="2">
        <v>16.242500000000003</v>
      </c>
      <c r="J3488" s="2">
        <v>341.09249999999997</v>
      </c>
      <c r="K3488" s="12">
        <v>43504</v>
      </c>
      <c r="L3488" s="5">
        <v>0.53611111111111109</v>
      </c>
      <c r="M3488" t="s">
        <v>32</v>
      </c>
      <c r="N3488" s="2">
        <v>324.85000000000002</v>
      </c>
      <c r="O3488" s="2">
        <v>16.2425</v>
      </c>
      <c r="P3488" s="3">
        <v>6.5</v>
      </c>
      <c r="Q3488" s="4">
        <f>MONTH(Tabla1[[#This Row],[Fecha]])</f>
        <v>2</v>
      </c>
    </row>
    <row r="3489" spans="1:17" x14ac:dyDescent="0.25">
      <c r="A3489" t="s">
        <v>2923</v>
      </c>
      <c r="B3489" t="s">
        <v>41</v>
      </c>
      <c r="C3489" t="s">
        <v>42</v>
      </c>
      <c r="D3489" t="s">
        <v>19</v>
      </c>
      <c r="E3489" t="s">
        <v>20</v>
      </c>
      <c r="F3489" t="s">
        <v>21</v>
      </c>
      <c r="G3489" s="2">
        <v>41.06</v>
      </c>
      <c r="H3489" s="4">
        <v>6</v>
      </c>
      <c r="I3489" s="2">
        <v>12.318000000000001</v>
      </c>
      <c r="J3489" s="2">
        <v>258.678</v>
      </c>
      <c r="K3489" s="12">
        <v>43529</v>
      </c>
      <c r="L3489" s="5">
        <v>0.5625</v>
      </c>
      <c r="M3489" t="s">
        <v>32</v>
      </c>
      <c r="N3489" s="2">
        <v>246.36</v>
      </c>
      <c r="O3489" s="2">
        <v>12.318</v>
      </c>
      <c r="P3489" s="3">
        <v>8.3000000000000007</v>
      </c>
      <c r="Q3489" s="4">
        <f>MONTH(Tabla1[[#This Row],[Fecha]])</f>
        <v>3</v>
      </c>
    </row>
    <row r="3490" spans="1:17" x14ac:dyDescent="0.25">
      <c r="A3490" t="s">
        <v>3206</v>
      </c>
      <c r="B3490" t="s">
        <v>24</v>
      </c>
      <c r="C3490" t="s">
        <v>25</v>
      </c>
      <c r="D3490" t="s">
        <v>26</v>
      </c>
      <c r="E3490" t="s">
        <v>30</v>
      </c>
      <c r="F3490" t="s">
        <v>45</v>
      </c>
      <c r="G3490" s="2">
        <v>27.38</v>
      </c>
      <c r="H3490" s="4">
        <v>6</v>
      </c>
      <c r="I3490" s="2">
        <v>8.2140000000000004</v>
      </c>
      <c r="J3490" s="2">
        <v>172.494</v>
      </c>
      <c r="K3490" s="12">
        <v>43470</v>
      </c>
      <c r="L3490" s="5">
        <v>0.87083333333333324</v>
      </c>
      <c r="M3490" t="s">
        <v>32</v>
      </c>
      <c r="N3490" s="2">
        <v>164.28</v>
      </c>
      <c r="O3490" s="2">
        <v>8.2140000000000004</v>
      </c>
      <c r="P3490" s="3">
        <v>7.9</v>
      </c>
      <c r="Q3490" s="4">
        <f>MONTH(Tabla1[[#This Row],[Fecha]])</f>
        <v>1</v>
      </c>
    </row>
    <row r="3491" spans="1:17" x14ac:dyDescent="0.25">
      <c r="A3491" t="s">
        <v>1447</v>
      </c>
      <c r="B3491" t="s">
        <v>41</v>
      </c>
      <c r="C3491" t="s">
        <v>42</v>
      </c>
      <c r="D3491" t="s">
        <v>19</v>
      </c>
      <c r="E3491" t="s">
        <v>20</v>
      </c>
      <c r="F3491" t="s">
        <v>45</v>
      </c>
      <c r="G3491" s="2">
        <v>17.87</v>
      </c>
      <c r="H3491" s="4">
        <v>4</v>
      </c>
      <c r="I3491" s="2">
        <v>3.5740000000000003</v>
      </c>
      <c r="J3491" s="2">
        <v>75.054000000000002</v>
      </c>
      <c r="K3491" s="12">
        <v>43546</v>
      </c>
      <c r="L3491" s="5">
        <v>0.61249999999999993</v>
      </c>
      <c r="M3491" t="s">
        <v>22</v>
      </c>
      <c r="N3491" s="2">
        <v>71.48</v>
      </c>
      <c r="O3491" s="2">
        <v>3.5739999999999998</v>
      </c>
      <c r="P3491" s="3">
        <v>6.5</v>
      </c>
      <c r="Q3491" s="4">
        <f>MONTH(Tabla1[[#This Row],[Fecha]])</f>
        <v>3</v>
      </c>
    </row>
    <row r="3492" spans="1:17" x14ac:dyDescent="0.25">
      <c r="A3492" t="s">
        <v>3207</v>
      </c>
      <c r="B3492" t="s">
        <v>41</v>
      </c>
      <c r="C3492" t="s">
        <v>42</v>
      </c>
      <c r="D3492" t="s">
        <v>26</v>
      </c>
      <c r="E3492" t="s">
        <v>30</v>
      </c>
      <c r="F3492" t="s">
        <v>31</v>
      </c>
      <c r="G3492" s="2">
        <v>37.479999999999997</v>
      </c>
      <c r="H3492" s="4">
        <v>3</v>
      </c>
      <c r="I3492" s="2">
        <v>5.6219999999999999</v>
      </c>
      <c r="J3492" s="2">
        <v>118.062</v>
      </c>
      <c r="K3492" s="12">
        <v>43485</v>
      </c>
      <c r="L3492" s="5">
        <v>0.57291666666666663</v>
      </c>
      <c r="M3492" t="s">
        <v>32</v>
      </c>
      <c r="N3492" s="2">
        <v>112.44</v>
      </c>
      <c r="O3492" s="2">
        <v>5.6219999999999999</v>
      </c>
      <c r="P3492" s="3">
        <v>7.7</v>
      </c>
      <c r="Q3492" s="4">
        <f>MONTH(Tabla1[[#This Row],[Fecha]])</f>
        <v>1</v>
      </c>
    </row>
    <row r="3493" spans="1:17" x14ac:dyDescent="0.25">
      <c r="A3493" t="s">
        <v>3208</v>
      </c>
      <c r="B3493" t="s">
        <v>17</v>
      </c>
      <c r="C3493" t="s">
        <v>18</v>
      </c>
      <c r="D3493" t="s">
        <v>26</v>
      </c>
      <c r="E3493" t="s">
        <v>30</v>
      </c>
      <c r="F3493" t="s">
        <v>35</v>
      </c>
      <c r="G3493" s="2">
        <v>45.58</v>
      </c>
      <c r="H3493" s="4">
        <v>7</v>
      </c>
      <c r="I3493" s="2">
        <v>15.953000000000001</v>
      </c>
      <c r="J3493" s="2">
        <v>335.01299999999998</v>
      </c>
      <c r="K3493" s="12">
        <v>43478</v>
      </c>
      <c r="L3493" s="5">
        <v>0.41875000000000001</v>
      </c>
      <c r="M3493" t="s">
        <v>28</v>
      </c>
      <c r="N3493" s="2">
        <v>319.06</v>
      </c>
      <c r="O3493" s="2">
        <v>15.952999999999999</v>
      </c>
      <c r="P3493" s="3">
        <v>5</v>
      </c>
      <c r="Q3493" s="4">
        <f>MONTH(Tabla1[[#This Row],[Fecha]])</f>
        <v>1</v>
      </c>
    </row>
    <row r="3494" spans="1:17" x14ac:dyDescent="0.25">
      <c r="A3494" t="s">
        <v>3209</v>
      </c>
      <c r="B3494" t="s">
        <v>41</v>
      </c>
      <c r="C3494" t="s">
        <v>42</v>
      </c>
      <c r="D3494" t="s">
        <v>26</v>
      </c>
      <c r="E3494" t="s">
        <v>20</v>
      </c>
      <c r="F3494" t="s">
        <v>43</v>
      </c>
      <c r="G3494" s="2">
        <v>96.68</v>
      </c>
      <c r="H3494" s="4">
        <v>3</v>
      </c>
      <c r="I3494" s="2">
        <v>14.502000000000002</v>
      </c>
      <c r="J3494" s="2">
        <v>304.54199999999997</v>
      </c>
      <c r="K3494" s="12">
        <v>43491</v>
      </c>
      <c r="L3494" s="5">
        <v>0.8305555555555556</v>
      </c>
      <c r="M3494" t="s">
        <v>22</v>
      </c>
      <c r="N3494" s="2">
        <v>290.04000000000002</v>
      </c>
      <c r="O3494" s="2">
        <v>14.502000000000001</v>
      </c>
      <c r="P3494" s="3">
        <v>6.4</v>
      </c>
      <c r="Q3494" s="4">
        <f>MONTH(Tabla1[[#This Row],[Fecha]])</f>
        <v>1</v>
      </c>
    </row>
    <row r="3495" spans="1:17" x14ac:dyDescent="0.25">
      <c r="A3495" t="s">
        <v>2781</v>
      </c>
      <c r="B3495" t="s">
        <v>17</v>
      </c>
      <c r="C3495" t="s">
        <v>18</v>
      </c>
      <c r="D3495" t="s">
        <v>26</v>
      </c>
      <c r="E3495" t="s">
        <v>20</v>
      </c>
      <c r="F3495" t="s">
        <v>43</v>
      </c>
      <c r="G3495" s="2">
        <v>55.39</v>
      </c>
      <c r="H3495" s="4">
        <v>4</v>
      </c>
      <c r="I3495" s="2">
        <v>11.078000000000001</v>
      </c>
      <c r="J3495" s="2">
        <v>232.63800000000001</v>
      </c>
      <c r="K3495" s="12">
        <v>43549</v>
      </c>
      <c r="L3495" s="5">
        <v>0.6381944444444444</v>
      </c>
      <c r="M3495" t="s">
        <v>22</v>
      </c>
      <c r="N3495" s="2">
        <v>221.56</v>
      </c>
      <c r="O3495" s="2">
        <v>11.077999999999999</v>
      </c>
      <c r="P3495" s="3">
        <v>8</v>
      </c>
      <c r="Q3495" s="4">
        <f>MONTH(Tabla1[[#This Row],[Fecha]])</f>
        <v>3</v>
      </c>
    </row>
    <row r="3496" spans="1:17" x14ac:dyDescent="0.25">
      <c r="A3496" t="s">
        <v>3210</v>
      </c>
      <c r="B3496" t="s">
        <v>17</v>
      </c>
      <c r="C3496" t="s">
        <v>18</v>
      </c>
      <c r="D3496" t="s">
        <v>26</v>
      </c>
      <c r="E3496" t="s">
        <v>30</v>
      </c>
      <c r="F3496" t="s">
        <v>35</v>
      </c>
      <c r="G3496" s="2">
        <v>78.77</v>
      </c>
      <c r="H3496" s="4">
        <v>10</v>
      </c>
      <c r="I3496" s="2">
        <v>39.384999999999998</v>
      </c>
      <c r="J3496" s="2">
        <v>827.08500000000004</v>
      </c>
      <c r="K3496" s="12">
        <v>43489</v>
      </c>
      <c r="L3496" s="5">
        <v>0.41944444444444445</v>
      </c>
      <c r="M3496" t="s">
        <v>28</v>
      </c>
      <c r="N3496" s="2">
        <v>787.7</v>
      </c>
      <c r="O3496" s="2">
        <v>39.384999999999998</v>
      </c>
      <c r="P3496" s="3">
        <v>6.4</v>
      </c>
      <c r="Q3496" s="4">
        <f>MONTH(Tabla1[[#This Row],[Fecha]])</f>
        <v>1</v>
      </c>
    </row>
    <row r="3497" spans="1:17" x14ac:dyDescent="0.25">
      <c r="A3497" t="s">
        <v>3211</v>
      </c>
      <c r="B3497" t="s">
        <v>41</v>
      </c>
      <c r="C3497" t="s">
        <v>42</v>
      </c>
      <c r="D3497" t="s">
        <v>26</v>
      </c>
      <c r="E3497" t="s">
        <v>20</v>
      </c>
      <c r="F3497" t="s">
        <v>21</v>
      </c>
      <c r="G3497" s="2">
        <v>73.41</v>
      </c>
      <c r="H3497" s="4">
        <v>3</v>
      </c>
      <c r="I3497" s="2">
        <v>11.0115</v>
      </c>
      <c r="J3497" s="2">
        <v>231.2415</v>
      </c>
      <c r="K3497" s="12">
        <v>43526</v>
      </c>
      <c r="L3497" s="5">
        <v>0.54861111111111105</v>
      </c>
      <c r="M3497" t="s">
        <v>22</v>
      </c>
      <c r="N3497" s="2">
        <v>220.23</v>
      </c>
      <c r="O3497" s="2">
        <v>11.0115</v>
      </c>
      <c r="P3497" s="3">
        <v>4</v>
      </c>
      <c r="Q3497" s="4">
        <f>MONTH(Tabla1[[#This Row],[Fecha]])</f>
        <v>3</v>
      </c>
    </row>
    <row r="3498" spans="1:17" x14ac:dyDescent="0.25">
      <c r="A3498" t="s">
        <v>3212</v>
      </c>
      <c r="B3498" t="s">
        <v>17</v>
      </c>
      <c r="C3498" t="s">
        <v>18</v>
      </c>
      <c r="D3498" t="s">
        <v>19</v>
      </c>
      <c r="E3498" t="s">
        <v>20</v>
      </c>
      <c r="F3498" t="s">
        <v>43</v>
      </c>
      <c r="G3498" s="2">
        <v>73.47</v>
      </c>
      <c r="H3498" s="4">
        <v>4</v>
      </c>
      <c r="I3498" s="2">
        <v>14.694000000000001</v>
      </c>
      <c r="J3498" s="2">
        <v>308.57400000000001</v>
      </c>
      <c r="K3498" s="12">
        <v>43519</v>
      </c>
      <c r="L3498" s="5">
        <v>0.77083333333333337</v>
      </c>
      <c r="M3498" t="s">
        <v>28</v>
      </c>
      <c r="N3498" s="2">
        <v>293.88</v>
      </c>
      <c r="O3498" s="2">
        <v>14.694000000000001</v>
      </c>
      <c r="P3498" s="3">
        <v>6</v>
      </c>
      <c r="Q3498" s="4">
        <f>MONTH(Tabla1[[#This Row],[Fecha]])</f>
        <v>2</v>
      </c>
    </row>
    <row r="3499" spans="1:17" x14ac:dyDescent="0.25">
      <c r="A3499" t="s">
        <v>3213</v>
      </c>
      <c r="B3499" t="s">
        <v>17</v>
      </c>
      <c r="C3499" t="s">
        <v>18</v>
      </c>
      <c r="D3499" t="s">
        <v>19</v>
      </c>
      <c r="E3499" t="s">
        <v>20</v>
      </c>
      <c r="F3499" t="s">
        <v>45</v>
      </c>
      <c r="G3499" s="2">
        <v>88.15</v>
      </c>
      <c r="H3499" s="4">
        <v>3</v>
      </c>
      <c r="I3499" s="2">
        <v>13.222500000000004</v>
      </c>
      <c r="J3499" s="2">
        <v>277.67250000000001</v>
      </c>
      <c r="K3499" s="12">
        <v>43483</v>
      </c>
      <c r="L3499" s="5">
        <v>0.42430555555555555</v>
      </c>
      <c r="M3499" t="s">
        <v>22</v>
      </c>
      <c r="N3499" s="2">
        <v>264.45</v>
      </c>
      <c r="O3499" s="2">
        <v>13.2225</v>
      </c>
      <c r="P3499" s="3">
        <v>7.9</v>
      </c>
      <c r="Q3499" s="4">
        <f>MONTH(Tabla1[[#This Row],[Fecha]])</f>
        <v>1</v>
      </c>
    </row>
    <row r="3500" spans="1:17" x14ac:dyDescent="0.25">
      <c r="A3500" t="s">
        <v>3214</v>
      </c>
      <c r="B3500" t="s">
        <v>41</v>
      </c>
      <c r="C3500" t="s">
        <v>42</v>
      </c>
      <c r="D3500" t="s">
        <v>19</v>
      </c>
      <c r="E3500" t="s">
        <v>20</v>
      </c>
      <c r="F3500" t="s">
        <v>21</v>
      </c>
      <c r="G3500" s="2">
        <v>27.07</v>
      </c>
      <c r="H3500" s="4">
        <v>1</v>
      </c>
      <c r="I3500" s="2">
        <v>1.3535000000000001</v>
      </c>
      <c r="J3500" s="2">
        <v>28.423500000000001</v>
      </c>
      <c r="K3500" s="12">
        <v>43477</v>
      </c>
      <c r="L3500" s="5">
        <v>0.83819444444444446</v>
      </c>
      <c r="M3500" t="s">
        <v>32</v>
      </c>
      <c r="N3500" s="2">
        <v>27.07</v>
      </c>
      <c r="O3500" s="2">
        <v>1.3534999999999999</v>
      </c>
      <c r="P3500" s="3">
        <v>5.3</v>
      </c>
      <c r="Q3500" s="4">
        <f>MONTH(Tabla1[[#This Row],[Fecha]])</f>
        <v>1</v>
      </c>
    </row>
    <row r="3501" spans="1:17" x14ac:dyDescent="0.25">
      <c r="A3501" t="s">
        <v>3215</v>
      </c>
      <c r="B3501" t="s">
        <v>17</v>
      </c>
      <c r="C3501" t="s">
        <v>18</v>
      </c>
      <c r="D3501" t="s">
        <v>19</v>
      </c>
      <c r="E3501" t="s">
        <v>20</v>
      </c>
      <c r="F3501" t="s">
        <v>31</v>
      </c>
      <c r="G3501" s="2">
        <v>90.65</v>
      </c>
      <c r="H3501" s="4">
        <v>10</v>
      </c>
      <c r="I3501" s="2">
        <v>45.325000000000003</v>
      </c>
      <c r="J3501" s="2">
        <v>951.82500000000005</v>
      </c>
      <c r="K3501" s="12">
        <v>43532</v>
      </c>
      <c r="L3501" s="5">
        <v>0.45347222222222222</v>
      </c>
      <c r="M3501" t="s">
        <v>22</v>
      </c>
      <c r="N3501" s="2">
        <v>906.5</v>
      </c>
      <c r="O3501" s="2">
        <v>45.325000000000003</v>
      </c>
      <c r="P3501" s="3">
        <v>7.3</v>
      </c>
      <c r="Q3501" s="4">
        <f>MONTH(Tabla1[[#This Row],[Fecha]])</f>
        <v>3</v>
      </c>
    </row>
    <row r="3502" spans="1:17" x14ac:dyDescent="0.25">
      <c r="A3502" t="s">
        <v>1620</v>
      </c>
      <c r="B3502" t="s">
        <v>17</v>
      </c>
      <c r="C3502" t="s">
        <v>18</v>
      </c>
      <c r="D3502" t="s">
        <v>26</v>
      </c>
      <c r="E3502" t="s">
        <v>20</v>
      </c>
      <c r="F3502" t="s">
        <v>45</v>
      </c>
      <c r="G3502" s="2">
        <v>61.77</v>
      </c>
      <c r="H3502" s="4">
        <v>5</v>
      </c>
      <c r="I3502" s="2">
        <v>15.442500000000003</v>
      </c>
      <c r="J3502" s="2">
        <v>324.29250000000002</v>
      </c>
      <c r="K3502" s="12">
        <v>43532</v>
      </c>
      <c r="L3502" s="5">
        <v>0.55625000000000002</v>
      </c>
      <c r="M3502" t="s">
        <v>28</v>
      </c>
      <c r="N3502" s="2">
        <v>308.85000000000002</v>
      </c>
      <c r="O3502" s="2">
        <v>15.442500000000001</v>
      </c>
      <c r="P3502" s="3">
        <v>6.7</v>
      </c>
      <c r="Q3502" s="4">
        <f>MONTH(Tabla1[[#This Row],[Fecha]])</f>
        <v>3</v>
      </c>
    </row>
    <row r="3503" spans="1:17" x14ac:dyDescent="0.25">
      <c r="A3503" t="s">
        <v>3216</v>
      </c>
      <c r="B3503" t="s">
        <v>17</v>
      </c>
      <c r="C3503" t="s">
        <v>18</v>
      </c>
      <c r="D3503" t="s">
        <v>26</v>
      </c>
      <c r="E3503" t="s">
        <v>20</v>
      </c>
      <c r="F3503" t="s">
        <v>21</v>
      </c>
      <c r="G3503" s="2">
        <v>64.27</v>
      </c>
      <c r="H3503" s="4">
        <v>4</v>
      </c>
      <c r="I3503" s="2">
        <v>12.853999999999999</v>
      </c>
      <c r="J3503" s="2">
        <v>269.93400000000003</v>
      </c>
      <c r="K3503" s="12">
        <v>43550</v>
      </c>
      <c r="L3503" s="5">
        <v>0.57916666666666672</v>
      </c>
      <c r="M3503" t="s">
        <v>28</v>
      </c>
      <c r="N3503" s="2">
        <v>257.08</v>
      </c>
      <c r="O3503" s="2">
        <v>12.853999999999999</v>
      </c>
      <c r="P3503" s="3">
        <v>7.7</v>
      </c>
      <c r="Q3503" s="4">
        <f>MONTH(Tabla1[[#This Row],[Fecha]])</f>
        <v>3</v>
      </c>
    </row>
    <row r="3504" spans="1:17" x14ac:dyDescent="0.25">
      <c r="A3504" t="s">
        <v>3217</v>
      </c>
      <c r="B3504" t="s">
        <v>17</v>
      </c>
      <c r="C3504" t="s">
        <v>18</v>
      </c>
      <c r="D3504" t="s">
        <v>19</v>
      </c>
      <c r="E3504" t="s">
        <v>30</v>
      </c>
      <c r="F3504" t="s">
        <v>45</v>
      </c>
      <c r="G3504" s="2">
        <v>56.04</v>
      </c>
      <c r="H3504" s="4">
        <v>10</v>
      </c>
      <c r="I3504" s="2">
        <v>28.02</v>
      </c>
      <c r="J3504" s="2">
        <v>588.41999999999996</v>
      </c>
      <c r="K3504" s="12">
        <v>43479</v>
      </c>
      <c r="L3504" s="5">
        <v>0.8125</v>
      </c>
      <c r="M3504" t="s">
        <v>22</v>
      </c>
      <c r="N3504" s="2">
        <v>560.4</v>
      </c>
      <c r="O3504" s="2">
        <v>28.02</v>
      </c>
      <c r="P3504" s="3">
        <v>4.4000000000000004</v>
      </c>
      <c r="Q3504" s="4">
        <f>MONTH(Tabla1[[#This Row],[Fecha]])</f>
        <v>1</v>
      </c>
    </row>
    <row r="3505" spans="1:17" x14ac:dyDescent="0.25">
      <c r="A3505" t="s">
        <v>3218</v>
      </c>
      <c r="B3505" t="s">
        <v>17</v>
      </c>
      <c r="C3505" t="s">
        <v>18</v>
      </c>
      <c r="D3505" t="s">
        <v>19</v>
      </c>
      <c r="E3505" t="s">
        <v>30</v>
      </c>
      <c r="F3505" t="s">
        <v>43</v>
      </c>
      <c r="G3505" s="2">
        <v>87.9</v>
      </c>
      <c r="H3505" s="4">
        <v>1</v>
      </c>
      <c r="I3505" s="2">
        <v>4.3950000000000005</v>
      </c>
      <c r="J3505" s="2">
        <v>92.295000000000002</v>
      </c>
      <c r="K3505" s="12">
        <v>43501</v>
      </c>
      <c r="L3505" s="5">
        <v>0.8208333333333333</v>
      </c>
      <c r="M3505" t="s">
        <v>22</v>
      </c>
      <c r="N3505" s="2">
        <v>87.9</v>
      </c>
      <c r="O3505" s="2">
        <v>4.3949999999999996</v>
      </c>
      <c r="P3505" s="3">
        <v>6.7</v>
      </c>
      <c r="Q3505" s="4">
        <f>MONTH(Tabla1[[#This Row],[Fecha]])</f>
        <v>2</v>
      </c>
    </row>
    <row r="3506" spans="1:17" x14ac:dyDescent="0.25">
      <c r="A3506" t="s">
        <v>3219</v>
      </c>
      <c r="B3506" t="s">
        <v>24</v>
      </c>
      <c r="C3506" t="s">
        <v>25</v>
      </c>
      <c r="D3506" t="s">
        <v>19</v>
      </c>
      <c r="E3506" t="s">
        <v>20</v>
      </c>
      <c r="F3506" t="s">
        <v>45</v>
      </c>
      <c r="G3506" s="2">
        <v>74.290000000000006</v>
      </c>
      <c r="H3506" s="4">
        <v>1</v>
      </c>
      <c r="I3506" s="2">
        <v>3.7145000000000006</v>
      </c>
      <c r="J3506" s="2">
        <v>78.004499999999993</v>
      </c>
      <c r="K3506" s="12">
        <v>43478</v>
      </c>
      <c r="L3506" s="5">
        <v>0.8125</v>
      </c>
      <c r="M3506" t="s">
        <v>28</v>
      </c>
      <c r="N3506" s="2">
        <v>74.290000000000006</v>
      </c>
      <c r="O3506" s="2">
        <v>3.7145000000000001</v>
      </c>
      <c r="P3506" s="3">
        <v>5</v>
      </c>
      <c r="Q3506" s="4">
        <f>MONTH(Tabla1[[#This Row],[Fecha]])</f>
        <v>1</v>
      </c>
    </row>
    <row r="3507" spans="1:17" x14ac:dyDescent="0.25">
      <c r="A3507" t="s">
        <v>3220</v>
      </c>
      <c r="B3507" t="s">
        <v>24</v>
      </c>
      <c r="C3507" t="s">
        <v>25</v>
      </c>
      <c r="D3507" t="s">
        <v>19</v>
      </c>
      <c r="E3507" t="s">
        <v>30</v>
      </c>
      <c r="F3507" t="s">
        <v>31</v>
      </c>
      <c r="G3507" s="2">
        <v>39.39</v>
      </c>
      <c r="H3507" s="4">
        <v>5</v>
      </c>
      <c r="I3507" s="2">
        <v>9.8475000000000001</v>
      </c>
      <c r="J3507" s="2">
        <v>206.79750000000001</v>
      </c>
      <c r="K3507" s="12">
        <v>43487</v>
      </c>
      <c r="L3507" s="5">
        <v>0.8652777777777777</v>
      </c>
      <c r="M3507" t="s">
        <v>32</v>
      </c>
      <c r="N3507" s="2">
        <v>196.95</v>
      </c>
      <c r="O3507" s="2">
        <v>9.8475000000000001</v>
      </c>
      <c r="P3507" s="3">
        <v>8.6999999999999993</v>
      </c>
      <c r="Q3507" s="4">
        <f>MONTH(Tabla1[[#This Row],[Fecha]])</f>
        <v>1</v>
      </c>
    </row>
    <row r="3508" spans="1:17" x14ac:dyDescent="0.25">
      <c r="A3508" t="s">
        <v>3221</v>
      </c>
      <c r="B3508" t="s">
        <v>17</v>
      </c>
      <c r="C3508" t="s">
        <v>18</v>
      </c>
      <c r="D3508" t="s">
        <v>19</v>
      </c>
      <c r="E3508" t="s">
        <v>30</v>
      </c>
      <c r="F3508" t="s">
        <v>31</v>
      </c>
      <c r="G3508" s="2">
        <v>58.9</v>
      </c>
      <c r="H3508" s="4">
        <v>8</v>
      </c>
      <c r="I3508" s="2">
        <v>23.560000000000002</v>
      </c>
      <c r="J3508" s="2">
        <v>494.76</v>
      </c>
      <c r="K3508" s="12">
        <v>43471</v>
      </c>
      <c r="L3508" s="5">
        <v>0.47430555555555554</v>
      </c>
      <c r="M3508" t="s">
        <v>28</v>
      </c>
      <c r="N3508" s="2">
        <v>471.2</v>
      </c>
      <c r="O3508" s="2">
        <v>23.56</v>
      </c>
      <c r="P3508" s="3">
        <v>8.9</v>
      </c>
      <c r="Q3508" s="4">
        <f>MONTH(Tabla1[[#This Row],[Fecha]])</f>
        <v>1</v>
      </c>
    </row>
    <row r="3509" spans="1:17" x14ac:dyDescent="0.25">
      <c r="A3509" t="s">
        <v>1052</v>
      </c>
      <c r="B3509" t="s">
        <v>41</v>
      </c>
      <c r="C3509" t="s">
        <v>42</v>
      </c>
      <c r="D3509" t="s">
        <v>26</v>
      </c>
      <c r="E3509" t="s">
        <v>30</v>
      </c>
      <c r="F3509" t="s">
        <v>43</v>
      </c>
      <c r="G3509" s="2">
        <v>73.06</v>
      </c>
      <c r="H3509" s="4">
        <v>7</v>
      </c>
      <c r="I3509" s="2">
        <v>25.571000000000002</v>
      </c>
      <c r="J3509" s="2">
        <v>536.99099999999999</v>
      </c>
      <c r="K3509" s="12">
        <v>43479</v>
      </c>
      <c r="L3509" s="5">
        <v>0.79583333333333339</v>
      </c>
      <c r="M3509" t="s">
        <v>32</v>
      </c>
      <c r="N3509" s="2">
        <v>511.42</v>
      </c>
      <c r="O3509" s="2">
        <v>25.571000000000002</v>
      </c>
      <c r="P3509" s="3">
        <v>4.2</v>
      </c>
      <c r="Q3509" s="4">
        <f>MONTH(Tabla1[[#This Row],[Fecha]])</f>
        <v>1</v>
      </c>
    </row>
    <row r="3510" spans="1:17" x14ac:dyDescent="0.25">
      <c r="A3510" t="s">
        <v>3222</v>
      </c>
      <c r="B3510" t="s">
        <v>41</v>
      </c>
      <c r="C3510" t="s">
        <v>42</v>
      </c>
      <c r="D3510" t="s">
        <v>26</v>
      </c>
      <c r="E3510" t="s">
        <v>20</v>
      </c>
      <c r="F3510" t="s">
        <v>45</v>
      </c>
      <c r="G3510" s="2">
        <v>39.75</v>
      </c>
      <c r="H3510" s="4">
        <v>5</v>
      </c>
      <c r="I3510" s="2">
        <v>9.9375</v>
      </c>
      <c r="J3510" s="2">
        <v>208.6875</v>
      </c>
      <c r="K3510" s="12">
        <v>43518</v>
      </c>
      <c r="L3510" s="5">
        <v>0.4465277777777778</v>
      </c>
      <c r="M3510" t="s">
        <v>22</v>
      </c>
      <c r="N3510" s="2">
        <v>198.75</v>
      </c>
      <c r="O3510" s="2">
        <v>9.9375</v>
      </c>
      <c r="P3510" s="3">
        <v>9.6</v>
      </c>
      <c r="Q3510" s="4">
        <f>MONTH(Tabla1[[#This Row],[Fecha]])</f>
        <v>2</v>
      </c>
    </row>
    <row r="3511" spans="1:17" x14ac:dyDescent="0.25">
      <c r="A3511" t="s">
        <v>3223</v>
      </c>
      <c r="B3511" t="s">
        <v>41</v>
      </c>
      <c r="C3511" t="s">
        <v>42</v>
      </c>
      <c r="D3511" t="s">
        <v>19</v>
      </c>
      <c r="E3511" t="s">
        <v>20</v>
      </c>
      <c r="F3511" t="s">
        <v>35</v>
      </c>
      <c r="G3511" s="2">
        <v>93.72</v>
      </c>
      <c r="H3511" s="4">
        <v>6</v>
      </c>
      <c r="I3511" s="2">
        <v>28.116</v>
      </c>
      <c r="J3511" s="2">
        <v>590.43600000000004</v>
      </c>
      <c r="K3511" s="12">
        <v>43480</v>
      </c>
      <c r="L3511" s="5">
        <v>0.67986111111111114</v>
      </c>
      <c r="M3511" t="s">
        <v>28</v>
      </c>
      <c r="N3511" s="2">
        <v>562.32000000000005</v>
      </c>
      <c r="O3511" s="2">
        <v>28.116</v>
      </c>
      <c r="P3511" s="3">
        <v>4.5</v>
      </c>
      <c r="Q3511" s="4">
        <f>MONTH(Tabla1[[#This Row],[Fecha]])</f>
        <v>1</v>
      </c>
    </row>
    <row r="3512" spans="1:17" x14ac:dyDescent="0.25">
      <c r="A3512" t="s">
        <v>3224</v>
      </c>
      <c r="B3512" t="s">
        <v>41</v>
      </c>
      <c r="C3512" t="s">
        <v>42</v>
      </c>
      <c r="D3512" t="s">
        <v>19</v>
      </c>
      <c r="E3512" t="s">
        <v>30</v>
      </c>
      <c r="F3512" t="s">
        <v>27</v>
      </c>
      <c r="G3512" s="2">
        <v>72.17</v>
      </c>
      <c r="H3512" s="4">
        <v>1</v>
      </c>
      <c r="I3512" s="2">
        <v>3.6085000000000003</v>
      </c>
      <c r="J3512" s="2">
        <v>75.778499999999994</v>
      </c>
      <c r="K3512" s="12">
        <v>43469</v>
      </c>
      <c r="L3512" s="5">
        <v>0.81944444444444453</v>
      </c>
      <c r="M3512" t="s">
        <v>28</v>
      </c>
      <c r="N3512" s="2">
        <v>72.17</v>
      </c>
      <c r="O3512" s="2">
        <v>3.6084999999999998</v>
      </c>
      <c r="P3512" s="3">
        <v>6.1</v>
      </c>
      <c r="Q3512" s="4">
        <f>MONTH(Tabla1[[#This Row],[Fecha]])</f>
        <v>1</v>
      </c>
    </row>
    <row r="3513" spans="1:17" x14ac:dyDescent="0.25">
      <c r="A3513" t="s">
        <v>3225</v>
      </c>
      <c r="B3513" t="s">
        <v>24</v>
      </c>
      <c r="C3513" t="s">
        <v>25</v>
      </c>
      <c r="D3513" t="s">
        <v>19</v>
      </c>
      <c r="E3513" t="s">
        <v>20</v>
      </c>
      <c r="F3513" t="s">
        <v>43</v>
      </c>
      <c r="G3513" s="2">
        <v>99.42</v>
      </c>
      <c r="H3513" s="4">
        <v>4</v>
      </c>
      <c r="I3513" s="2">
        <v>19.884</v>
      </c>
      <c r="J3513" s="2">
        <v>417.56400000000002</v>
      </c>
      <c r="K3513" s="12">
        <v>43502</v>
      </c>
      <c r="L3513" s="5">
        <v>0.4458333333333333</v>
      </c>
      <c r="M3513" t="s">
        <v>22</v>
      </c>
      <c r="N3513" s="2">
        <v>397.68</v>
      </c>
      <c r="O3513" s="2">
        <v>19.884</v>
      </c>
      <c r="P3513" s="3">
        <v>7.5</v>
      </c>
      <c r="Q3513" s="4">
        <f>MONTH(Tabla1[[#This Row],[Fecha]])</f>
        <v>2</v>
      </c>
    </row>
    <row r="3514" spans="1:17" x14ac:dyDescent="0.25">
      <c r="A3514" t="s">
        <v>3226</v>
      </c>
      <c r="B3514" t="s">
        <v>24</v>
      </c>
      <c r="C3514" t="s">
        <v>25</v>
      </c>
      <c r="D3514" t="s">
        <v>19</v>
      </c>
      <c r="E3514" t="s">
        <v>30</v>
      </c>
      <c r="F3514" t="s">
        <v>27</v>
      </c>
      <c r="G3514" s="2">
        <v>84.25</v>
      </c>
      <c r="H3514" s="4">
        <v>2</v>
      </c>
      <c r="I3514" s="2">
        <v>8.4250000000000007</v>
      </c>
      <c r="J3514" s="2">
        <v>176.92500000000001</v>
      </c>
      <c r="K3514" s="12">
        <v>43550</v>
      </c>
      <c r="L3514" s="5">
        <v>0.59236111111111112</v>
      </c>
      <c r="M3514" t="s">
        <v>32</v>
      </c>
      <c r="N3514" s="2">
        <v>168.5</v>
      </c>
      <c r="O3514" s="2">
        <v>8.4250000000000007</v>
      </c>
      <c r="P3514" s="3">
        <v>5.3</v>
      </c>
      <c r="Q3514" s="4">
        <f>MONTH(Tabla1[[#This Row],[Fecha]])</f>
        <v>3</v>
      </c>
    </row>
    <row r="3515" spans="1:17" x14ac:dyDescent="0.25">
      <c r="A3515" t="s">
        <v>3227</v>
      </c>
      <c r="B3515" t="s">
        <v>24</v>
      </c>
      <c r="C3515" t="s">
        <v>25</v>
      </c>
      <c r="D3515" t="s">
        <v>26</v>
      </c>
      <c r="E3515" t="s">
        <v>30</v>
      </c>
      <c r="F3515" t="s">
        <v>27</v>
      </c>
      <c r="G3515" s="2">
        <v>84.07</v>
      </c>
      <c r="H3515" s="4">
        <v>4</v>
      </c>
      <c r="I3515" s="2">
        <v>16.814</v>
      </c>
      <c r="J3515" s="2">
        <v>353.09399999999999</v>
      </c>
      <c r="K3515" s="12">
        <v>43531</v>
      </c>
      <c r="L3515" s="5">
        <v>0.70416666666666661</v>
      </c>
      <c r="M3515" t="s">
        <v>22</v>
      </c>
      <c r="N3515" s="2">
        <v>336.28</v>
      </c>
      <c r="O3515" s="2">
        <v>16.814</v>
      </c>
      <c r="P3515" s="3">
        <v>4.4000000000000004</v>
      </c>
      <c r="Q3515" s="4">
        <f>MONTH(Tabla1[[#This Row],[Fecha]])</f>
        <v>3</v>
      </c>
    </row>
    <row r="3516" spans="1:17" x14ac:dyDescent="0.25">
      <c r="A3516" t="s">
        <v>3228</v>
      </c>
      <c r="B3516" t="s">
        <v>24</v>
      </c>
      <c r="C3516" t="s">
        <v>25</v>
      </c>
      <c r="D3516" t="s">
        <v>19</v>
      </c>
      <c r="E3516" t="s">
        <v>20</v>
      </c>
      <c r="F3516" t="s">
        <v>45</v>
      </c>
      <c r="G3516" s="2">
        <v>97.21</v>
      </c>
      <c r="H3516" s="4">
        <v>10</v>
      </c>
      <c r="I3516" s="2">
        <v>48.604999999999997</v>
      </c>
      <c r="J3516" s="2">
        <v>1020.705</v>
      </c>
      <c r="K3516" s="12">
        <v>43504</v>
      </c>
      <c r="L3516" s="5">
        <v>0.54166666666666663</v>
      </c>
      <c r="M3516" t="s">
        <v>32</v>
      </c>
      <c r="N3516" s="2">
        <v>972.1</v>
      </c>
      <c r="O3516" s="2">
        <v>48.604999999999997</v>
      </c>
      <c r="P3516" s="3">
        <v>8.6999999999999993</v>
      </c>
      <c r="Q3516" s="4">
        <f>MONTH(Tabla1[[#This Row],[Fecha]])</f>
        <v>2</v>
      </c>
    </row>
    <row r="3517" spans="1:17" x14ac:dyDescent="0.25">
      <c r="A3517" t="s">
        <v>3229</v>
      </c>
      <c r="B3517" t="s">
        <v>17</v>
      </c>
      <c r="C3517" t="s">
        <v>18</v>
      </c>
      <c r="D3517" t="s">
        <v>19</v>
      </c>
      <c r="E3517" t="s">
        <v>30</v>
      </c>
      <c r="F3517" t="s">
        <v>27</v>
      </c>
      <c r="G3517" s="2">
        <v>76.819999999999993</v>
      </c>
      <c r="H3517" s="4">
        <v>1</v>
      </c>
      <c r="I3517" s="2">
        <v>3.8409999999999997</v>
      </c>
      <c r="J3517" s="2">
        <v>80.661000000000001</v>
      </c>
      <c r="K3517" s="12">
        <v>43509</v>
      </c>
      <c r="L3517" s="5">
        <v>0.76874999999999993</v>
      </c>
      <c r="M3517" t="s">
        <v>22</v>
      </c>
      <c r="N3517" s="2">
        <v>76.819999999999993</v>
      </c>
      <c r="O3517" s="2">
        <v>3.8410000000000002</v>
      </c>
      <c r="P3517" s="3">
        <v>7.2</v>
      </c>
      <c r="Q3517" s="4">
        <f>MONTH(Tabla1[[#This Row],[Fecha]])</f>
        <v>2</v>
      </c>
    </row>
    <row r="3518" spans="1:17" x14ac:dyDescent="0.25">
      <c r="A3518" t="s">
        <v>3230</v>
      </c>
      <c r="B3518" t="s">
        <v>24</v>
      </c>
      <c r="C3518" t="s">
        <v>25</v>
      </c>
      <c r="D3518" t="s">
        <v>26</v>
      </c>
      <c r="E3518" t="s">
        <v>20</v>
      </c>
      <c r="F3518" t="s">
        <v>35</v>
      </c>
      <c r="G3518" s="2">
        <v>46.66</v>
      </c>
      <c r="H3518" s="4">
        <v>9</v>
      </c>
      <c r="I3518" s="2">
        <v>20.997</v>
      </c>
      <c r="J3518" s="2">
        <v>440.93700000000001</v>
      </c>
      <c r="K3518" s="12">
        <v>43513</v>
      </c>
      <c r="L3518" s="5">
        <v>0.7993055555555556</v>
      </c>
      <c r="M3518" t="s">
        <v>22</v>
      </c>
      <c r="N3518" s="2">
        <v>419.94</v>
      </c>
      <c r="O3518" s="2">
        <v>20.997</v>
      </c>
      <c r="P3518" s="3">
        <v>5.3</v>
      </c>
      <c r="Q3518" s="4">
        <f>MONTH(Tabla1[[#This Row],[Fecha]])</f>
        <v>2</v>
      </c>
    </row>
    <row r="3519" spans="1:17" x14ac:dyDescent="0.25">
      <c r="A3519" t="s">
        <v>3231</v>
      </c>
      <c r="B3519" t="s">
        <v>41</v>
      </c>
      <c r="C3519" t="s">
        <v>42</v>
      </c>
      <c r="D3519" t="s">
        <v>26</v>
      </c>
      <c r="E3519" t="s">
        <v>20</v>
      </c>
      <c r="F3519" t="s">
        <v>31</v>
      </c>
      <c r="G3519" s="2">
        <v>95.46</v>
      </c>
      <c r="H3519" s="4">
        <v>8</v>
      </c>
      <c r="I3519" s="2">
        <v>38.183999999999997</v>
      </c>
      <c r="J3519" s="2">
        <v>801.86400000000003</v>
      </c>
      <c r="K3519" s="12">
        <v>43529</v>
      </c>
      <c r="L3519" s="5">
        <v>0.81944444444444453</v>
      </c>
      <c r="M3519" t="s">
        <v>22</v>
      </c>
      <c r="N3519" s="2">
        <v>763.68</v>
      </c>
      <c r="O3519" s="2">
        <v>38.183999999999997</v>
      </c>
      <c r="P3519" s="3">
        <v>4.7</v>
      </c>
      <c r="Q3519" s="4">
        <f>MONTH(Tabla1[[#This Row],[Fecha]])</f>
        <v>3</v>
      </c>
    </row>
    <row r="3520" spans="1:17" x14ac:dyDescent="0.25">
      <c r="A3520" t="s">
        <v>3232</v>
      </c>
      <c r="B3520" t="s">
        <v>17</v>
      </c>
      <c r="C3520" t="s">
        <v>18</v>
      </c>
      <c r="D3520" t="s">
        <v>26</v>
      </c>
      <c r="E3520" t="s">
        <v>30</v>
      </c>
      <c r="F3520" t="s">
        <v>35</v>
      </c>
      <c r="G3520" s="2">
        <v>64.59</v>
      </c>
      <c r="H3520" s="4">
        <v>4</v>
      </c>
      <c r="I3520" s="2">
        <v>12.918000000000001</v>
      </c>
      <c r="J3520" s="2">
        <v>271.27800000000002</v>
      </c>
      <c r="K3520" s="12">
        <v>43471</v>
      </c>
      <c r="L3520" s="5">
        <v>0.56597222222222221</v>
      </c>
      <c r="M3520" t="s">
        <v>22</v>
      </c>
      <c r="N3520" s="2">
        <v>258.36</v>
      </c>
      <c r="O3520" s="2">
        <v>12.917999999999999</v>
      </c>
      <c r="P3520" s="3">
        <v>9.3000000000000007</v>
      </c>
      <c r="Q3520" s="4">
        <f>MONTH(Tabla1[[#This Row],[Fecha]])</f>
        <v>1</v>
      </c>
    </row>
    <row r="3521" spans="1:17" x14ac:dyDescent="0.25">
      <c r="A3521" t="s">
        <v>3233</v>
      </c>
      <c r="B3521" t="s">
        <v>24</v>
      </c>
      <c r="C3521" t="s">
        <v>25</v>
      </c>
      <c r="D3521" t="s">
        <v>26</v>
      </c>
      <c r="E3521" t="s">
        <v>30</v>
      </c>
      <c r="F3521" t="s">
        <v>43</v>
      </c>
      <c r="G3521" s="2">
        <v>35.89</v>
      </c>
      <c r="H3521" s="4">
        <v>1</v>
      </c>
      <c r="I3521" s="2">
        <v>1.7945000000000002</v>
      </c>
      <c r="J3521" s="2">
        <v>37.6845</v>
      </c>
      <c r="K3521" s="12">
        <v>43519</v>
      </c>
      <c r="L3521" s="5">
        <v>0.70277777777777783</v>
      </c>
      <c r="M3521" t="s">
        <v>32</v>
      </c>
      <c r="N3521" s="2">
        <v>35.89</v>
      </c>
      <c r="O3521" s="2">
        <v>1.7945</v>
      </c>
      <c r="P3521" s="3">
        <v>7.9</v>
      </c>
      <c r="Q3521" s="4">
        <f>MONTH(Tabla1[[#This Row],[Fecha]])</f>
        <v>2</v>
      </c>
    </row>
    <row r="3522" spans="1:17" x14ac:dyDescent="0.25">
      <c r="A3522" t="s">
        <v>3234</v>
      </c>
      <c r="B3522" t="s">
        <v>41</v>
      </c>
      <c r="C3522" t="s">
        <v>42</v>
      </c>
      <c r="D3522" t="s">
        <v>19</v>
      </c>
      <c r="E3522" t="s">
        <v>20</v>
      </c>
      <c r="F3522" t="s">
        <v>35</v>
      </c>
      <c r="G3522" s="2">
        <v>90.74</v>
      </c>
      <c r="H3522" s="4">
        <v>7</v>
      </c>
      <c r="I3522" s="2">
        <v>31.759</v>
      </c>
      <c r="J3522" s="2">
        <v>666.93899999999996</v>
      </c>
      <c r="K3522" s="12">
        <v>43481</v>
      </c>
      <c r="L3522" s="5">
        <v>0.75208333333333333</v>
      </c>
      <c r="M3522" t="s">
        <v>32</v>
      </c>
      <c r="N3522" s="2">
        <v>635.17999999999995</v>
      </c>
      <c r="O3522" s="2">
        <v>31.759</v>
      </c>
      <c r="P3522" s="3">
        <v>6.2</v>
      </c>
      <c r="Q3522" s="4">
        <f>MONTH(Tabla1[[#This Row],[Fecha]])</f>
        <v>1</v>
      </c>
    </row>
    <row r="3523" spans="1:17" x14ac:dyDescent="0.25">
      <c r="A3523" t="s">
        <v>2109</v>
      </c>
      <c r="B3523" t="s">
        <v>17</v>
      </c>
      <c r="C3523" t="s">
        <v>18</v>
      </c>
      <c r="D3523" t="s">
        <v>19</v>
      </c>
      <c r="E3523" t="s">
        <v>30</v>
      </c>
      <c r="F3523" t="s">
        <v>35</v>
      </c>
      <c r="G3523" s="2">
        <v>12.76</v>
      </c>
      <c r="H3523" s="4">
        <v>2</v>
      </c>
      <c r="I3523" s="2">
        <v>1.276</v>
      </c>
      <c r="J3523" s="2">
        <v>26.795999999999999</v>
      </c>
      <c r="K3523" s="12">
        <v>43473</v>
      </c>
      <c r="L3523" s="5">
        <v>0.75416666666666676</v>
      </c>
      <c r="M3523" t="s">
        <v>22</v>
      </c>
      <c r="N3523" s="2">
        <v>25.52</v>
      </c>
      <c r="O3523" s="2">
        <v>1.276</v>
      </c>
      <c r="P3523" s="3">
        <v>7.8</v>
      </c>
      <c r="Q3523" s="4">
        <f>MONTH(Tabla1[[#This Row],[Fecha]])</f>
        <v>1</v>
      </c>
    </row>
    <row r="3524" spans="1:17" x14ac:dyDescent="0.25">
      <c r="A3524" t="s">
        <v>3235</v>
      </c>
      <c r="B3524" t="s">
        <v>24</v>
      </c>
      <c r="C3524" t="s">
        <v>25</v>
      </c>
      <c r="D3524" t="s">
        <v>26</v>
      </c>
      <c r="E3524" t="s">
        <v>30</v>
      </c>
      <c r="F3524" t="s">
        <v>27</v>
      </c>
      <c r="G3524" s="2">
        <v>71.89</v>
      </c>
      <c r="H3524" s="4">
        <v>8</v>
      </c>
      <c r="I3524" s="2">
        <v>28.756</v>
      </c>
      <c r="J3524" s="2">
        <v>603.87599999999998</v>
      </c>
      <c r="K3524" s="12">
        <v>43515</v>
      </c>
      <c r="L3524" s="5">
        <v>0.48125000000000001</v>
      </c>
      <c r="M3524" t="s">
        <v>22</v>
      </c>
      <c r="N3524" s="2">
        <v>575.12</v>
      </c>
      <c r="O3524" s="2">
        <v>28.756</v>
      </c>
      <c r="P3524" s="3">
        <v>5.5</v>
      </c>
      <c r="Q3524" s="4">
        <f>MONTH(Tabla1[[#This Row],[Fecha]])</f>
        <v>2</v>
      </c>
    </row>
    <row r="3525" spans="1:17" x14ac:dyDescent="0.25">
      <c r="A3525" t="s">
        <v>1787</v>
      </c>
      <c r="B3525" t="s">
        <v>41</v>
      </c>
      <c r="C3525" t="s">
        <v>42</v>
      </c>
      <c r="D3525" t="s">
        <v>19</v>
      </c>
      <c r="E3525" t="s">
        <v>30</v>
      </c>
      <c r="F3525" t="s">
        <v>35</v>
      </c>
      <c r="G3525" s="2">
        <v>73.97</v>
      </c>
      <c r="H3525" s="4">
        <v>1</v>
      </c>
      <c r="I3525" s="2">
        <v>3.6985000000000001</v>
      </c>
      <c r="J3525" s="2">
        <v>77.668499999999995</v>
      </c>
      <c r="K3525" s="12">
        <v>43499</v>
      </c>
      <c r="L3525" s="5">
        <v>0.66180555555555554</v>
      </c>
      <c r="M3525" t="s">
        <v>32</v>
      </c>
      <c r="N3525" s="2">
        <v>73.97</v>
      </c>
      <c r="O3525" s="2">
        <v>3.6985000000000001</v>
      </c>
      <c r="P3525" s="3">
        <v>5.4</v>
      </c>
      <c r="Q3525" s="4">
        <f>MONTH(Tabla1[[#This Row],[Fecha]])</f>
        <v>2</v>
      </c>
    </row>
    <row r="3526" spans="1:17" x14ac:dyDescent="0.25">
      <c r="A3526" t="s">
        <v>3236</v>
      </c>
      <c r="B3526" t="s">
        <v>17</v>
      </c>
      <c r="C3526" t="s">
        <v>18</v>
      </c>
      <c r="D3526" t="s">
        <v>19</v>
      </c>
      <c r="E3526" t="s">
        <v>20</v>
      </c>
      <c r="F3526" t="s">
        <v>35</v>
      </c>
      <c r="G3526" s="2">
        <v>24.49</v>
      </c>
      <c r="H3526" s="4">
        <v>10</v>
      </c>
      <c r="I3526" s="2">
        <v>12.244999999999999</v>
      </c>
      <c r="J3526" s="2">
        <v>257.14499999999998</v>
      </c>
      <c r="K3526" s="12">
        <v>43518</v>
      </c>
      <c r="L3526" s="5">
        <v>0.63541666666666663</v>
      </c>
      <c r="M3526" t="s">
        <v>28</v>
      </c>
      <c r="N3526" s="2">
        <v>244.9</v>
      </c>
      <c r="O3526" s="2">
        <v>12.244999999999999</v>
      </c>
      <c r="P3526" s="3">
        <v>8.1</v>
      </c>
      <c r="Q3526" s="4">
        <f>MONTH(Tabla1[[#This Row],[Fecha]])</f>
        <v>2</v>
      </c>
    </row>
    <row r="3527" spans="1:17" x14ac:dyDescent="0.25">
      <c r="A3527" t="s">
        <v>3237</v>
      </c>
      <c r="B3527" t="s">
        <v>17</v>
      </c>
      <c r="C3527" t="s">
        <v>18</v>
      </c>
      <c r="D3527" t="s">
        <v>26</v>
      </c>
      <c r="E3527" t="s">
        <v>30</v>
      </c>
      <c r="F3527" t="s">
        <v>21</v>
      </c>
      <c r="G3527" s="2">
        <v>24.89</v>
      </c>
      <c r="H3527" s="4">
        <v>9</v>
      </c>
      <c r="I3527" s="2">
        <v>11.2005</v>
      </c>
      <c r="J3527" s="2">
        <v>235.2105</v>
      </c>
      <c r="K3527" s="12">
        <v>43539</v>
      </c>
      <c r="L3527" s="5">
        <v>0.65</v>
      </c>
      <c r="M3527" t="s">
        <v>28</v>
      </c>
      <c r="N3527" s="2">
        <v>224.01</v>
      </c>
      <c r="O3527" s="2">
        <v>11.2005</v>
      </c>
      <c r="P3527" s="3">
        <v>7.4</v>
      </c>
      <c r="Q3527" s="4">
        <f>MONTH(Tabla1[[#This Row],[Fecha]])</f>
        <v>3</v>
      </c>
    </row>
    <row r="3528" spans="1:17" x14ac:dyDescent="0.25">
      <c r="A3528" t="s">
        <v>1416</v>
      </c>
      <c r="B3528" t="s">
        <v>24</v>
      </c>
      <c r="C3528" t="s">
        <v>25</v>
      </c>
      <c r="D3528" t="s">
        <v>19</v>
      </c>
      <c r="E3528" t="s">
        <v>20</v>
      </c>
      <c r="F3528" t="s">
        <v>35</v>
      </c>
      <c r="G3528" s="2">
        <v>67.989999999999995</v>
      </c>
      <c r="H3528" s="4">
        <v>7</v>
      </c>
      <c r="I3528" s="2">
        <v>23.796499999999998</v>
      </c>
      <c r="J3528" s="2">
        <v>499.72649999999999</v>
      </c>
      <c r="K3528" s="12">
        <v>43513</v>
      </c>
      <c r="L3528" s="5">
        <v>0.70138888888888884</v>
      </c>
      <c r="M3528" t="s">
        <v>22</v>
      </c>
      <c r="N3528" s="2">
        <v>475.93</v>
      </c>
      <c r="O3528" s="2">
        <v>23.796500000000002</v>
      </c>
      <c r="P3528" s="3">
        <v>5.7</v>
      </c>
      <c r="Q3528" s="4">
        <f>MONTH(Tabla1[[#This Row],[Fecha]])</f>
        <v>2</v>
      </c>
    </row>
    <row r="3529" spans="1:17" x14ac:dyDescent="0.25">
      <c r="A3529" t="s">
        <v>3238</v>
      </c>
      <c r="B3529" t="s">
        <v>24</v>
      </c>
      <c r="C3529" t="s">
        <v>25</v>
      </c>
      <c r="D3529" t="s">
        <v>26</v>
      </c>
      <c r="E3529" t="s">
        <v>20</v>
      </c>
      <c r="F3529" t="s">
        <v>35</v>
      </c>
      <c r="G3529" s="2">
        <v>44.86</v>
      </c>
      <c r="H3529" s="4">
        <v>10</v>
      </c>
      <c r="I3529" s="2">
        <v>22.430000000000003</v>
      </c>
      <c r="J3529" s="2">
        <v>471.03</v>
      </c>
      <c r="K3529" s="12">
        <v>43491</v>
      </c>
      <c r="L3529" s="5">
        <v>0.82916666666666661</v>
      </c>
      <c r="M3529" t="s">
        <v>22</v>
      </c>
      <c r="N3529" s="2">
        <v>448.6</v>
      </c>
      <c r="O3529" s="2">
        <v>22.43</v>
      </c>
      <c r="P3529" s="3">
        <v>8.1999999999999993</v>
      </c>
      <c r="Q3529" s="4">
        <f>MONTH(Tabla1[[#This Row],[Fecha]])</f>
        <v>1</v>
      </c>
    </row>
    <row r="3530" spans="1:17" x14ac:dyDescent="0.25">
      <c r="A3530" t="s">
        <v>1975</v>
      </c>
      <c r="B3530" t="s">
        <v>24</v>
      </c>
      <c r="C3530" t="s">
        <v>25</v>
      </c>
      <c r="D3530" t="s">
        <v>26</v>
      </c>
      <c r="E3530" t="s">
        <v>30</v>
      </c>
      <c r="F3530" t="s">
        <v>31</v>
      </c>
      <c r="G3530" s="2">
        <v>37</v>
      </c>
      <c r="H3530" s="4">
        <v>1</v>
      </c>
      <c r="I3530" s="2">
        <v>1.85</v>
      </c>
      <c r="J3530" s="2">
        <v>38.85</v>
      </c>
      <c r="K3530" s="12">
        <v>43530</v>
      </c>
      <c r="L3530" s="5">
        <v>0.56180555555555556</v>
      </c>
      <c r="M3530" t="s">
        <v>32</v>
      </c>
      <c r="N3530" s="2">
        <v>37</v>
      </c>
      <c r="O3530" s="2">
        <v>1.85</v>
      </c>
      <c r="P3530" s="3">
        <v>7.9</v>
      </c>
      <c r="Q3530" s="4">
        <f>MONTH(Tabla1[[#This Row],[Fecha]])</f>
        <v>3</v>
      </c>
    </row>
    <row r="3531" spans="1:17" x14ac:dyDescent="0.25">
      <c r="A3531" t="s">
        <v>3239</v>
      </c>
      <c r="B3531" t="s">
        <v>17</v>
      </c>
      <c r="C3531" t="s">
        <v>18</v>
      </c>
      <c r="D3531" t="s">
        <v>19</v>
      </c>
      <c r="E3531" t="s">
        <v>20</v>
      </c>
      <c r="F3531" t="s">
        <v>45</v>
      </c>
      <c r="G3531" s="2">
        <v>30.14</v>
      </c>
      <c r="H3531" s="4">
        <v>10</v>
      </c>
      <c r="I3531" s="2">
        <v>15.07</v>
      </c>
      <c r="J3531" s="2">
        <v>316.47000000000003</v>
      </c>
      <c r="K3531" s="12">
        <v>43506</v>
      </c>
      <c r="L3531" s="5">
        <v>0.51944444444444449</v>
      </c>
      <c r="M3531" t="s">
        <v>22</v>
      </c>
      <c r="N3531" s="2">
        <v>301.39999999999998</v>
      </c>
      <c r="O3531" s="2">
        <v>15.07</v>
      </c>
      <c r="P3531" s="3">
        <v>9.1999999999999993</v>
      </c>
      <c r="Q3531" s="4">
        <f>MONTH(Tabla1[[#This Row],[Fecha]])</f>
        <v>2</v>
      </c>
    </row>
    <row r="3532" spans="1:17" x14ac:dyDescent="0.25">
      <c r="A3532" t="s">
        <v>3240</v>
      </c>
      <c r="B3532" t="s">
        <v>41</v>
      </c>
      <c r="C3532" t="s">
        <v>42</v>
      </c>
      <c r="D3532" t="s">
        <v>19</v>
      </c>
      <c r="E3532" t="s">
        <v>20</v>
      </c>
      <c r="F3532" t="s">
        <v>43</v>
      </c>
      <c r="G3532" s="2">
        <v>77.2</v>
      </c>
      <c r="H3532" s="4">
        <v>10</v>
      </c>
      <c r="I3532" s="2">
        <v>38.6</v>
      </c>
      <c r="J3532" s="2">
        <v>810.6</v>
      </c>
      <c r="K3532" s="12">
        <v>43507</v>
      </c>
      <c r="L3532" s="5">
        <v>0.44305555555555554</v>
      </c>
      <c r="M3532" t="s">
        <v>32</v>
      </c>
      <c r="N3532" s="2">
        <v>772</v>
      </c>
      <c r="O3532" s="2">
        <v>38.6</v>
      </c>
      <c r="P3532" s="3">
        <v>5.6</v>
      </c>
      <c r="Q3532" s="4">
        <f>MONTH(Tabla1[[#This Row],[Fecha]])</f>
        <v>2</v>
      </c>
    </row>
    <row r="3533" spans="1:17" x14ac:dyDescent="0.25">
      <c r="A3533" t="s">
        <v>3241</v>
      </c>
      <c r="B3533" t="s">
        <v>24</v>
      </c>
      <c r="C3533" t="s">
        <v>25</v>
      </c>
      <c r="D3533" t="s">
        <v>19</v>
      </c>
      <c r="E3533" t="s">
        <v>20</v>
      </c>
      <c r="F3533" t="s">
        <v>31</v>
      </c>
      <c r="G3533" s="2">
        <v>78.38</v>
      </c>
      <c r="H3533" s="4">
        <v>4</v>
      </c>
      <c r="I3533" s="2">
        <v>15.676</v>
      </c>
      <c r="J3533" s="2">
        <v>329.19600000000003</v>
      </c>
      <c r="K3533" s="12">
        <v>43548</v>
      </c>
      <c r="L3533" s="5">
        <v>0.74722222222222223</v>
      </c>
      <c r="M3533" t="s">
        <v>28</v>
      </c>
      <c r="N3533" s="2">
        <v>313.52</v>
      </c>
      <c r="O3533" s="2">
        <v>15.676</v>
      </c>
      <c r="P3533" s="3">
        <v>7.9</v>
      </c>
      <c r="Q3533" s="4">
        <f>MONTH(Tabla1[[#This Row],[Fecha]])</f>
        <v>3</v>
      </c>
    </row>
    <row r="3534" spans="1:17" x14ac:dyDescent="0.25">
      <c r="A3534" t="s">
        <v>3242</v>
      </c>
      <c r="B3534" t="s">
        <v>24</v>
      </c>
      <c r="C3534" t="s">
        <v>25</v>
      </c>
      <c r="D3534" t="s">
        <v>19</v>
      </c>
      <c r="E3534" t="s">
        <v>20</v>
      </c>
      <c r="F3534" t="s">
        <v>45</v>
      </c>
      <c r="G3534" s="2">
        <v>10.18</v>
      </c>
      <c r="H3534" s="4">
        <v>8</v>
      </c>
      <c r="I3534" s="2">
        <v>4.0720000000000001</v>
      </c>
      <c r="J3534" s="2">
        <v>85.512</v>
      </c>
      <c r="K3534" s="12">
        <v>43554</v>
      </c>
      <c r="L3534" s="5">
        <v>0.53541666666666665</v>
      </c>
      <c r="M3534" t="s">
        <v>32</v>
      </c>
      <c r="N3534" s="2">
        <v>81.44</v>
      </c>
      <c r="O3534" s="2">
        <v>4.0720000000000001</v>
      </c>
      <c r="P3534" s="3">
        <v>9.5</v>
      </c>
      <c r="Q3534" s="4">
        <f>MONTH(Tabla1[[#This Row],[Fecha]])</f>
        <v>3</v>
      </c>
    </row>
    <row r="3535" spans="1:17" x14ac:dyDescent="0.25">
      <c r="A3535" t="s">
        <v>2953</v>
      </c>
      <c r="B3535" t="s">
        <v>17</v>
      </c>
      <c r="C3535" t="s">
        <v>18</v>
      </c>
      <c r="D3535" t="s">
        <v>19</v>
      </c>
      <c r="E3535" t="s">
        <v>30</v>
      </c>
      <c r="F3535" t="s">
        <v>35</v>
      </c>
      <c r="G3535" s="2">
        <v>44.02</v>
      </c>
      <c r="H3535" s="4">
        <v>10</v>
      </c>
      <c r="I3535" s="2">
        <v>22.010000000000005</v>
      </c>
      <c r="J3535" s="2">
        <v>462.21</v>
      </c>
      <c r="K3535" s="12">
        <v>43544</v>
      </c>
      <c r="L3535" s="5">
        <v>0.83124999999999993</v>
      </c>
      <c r="M3535" t="s">
        <v>32</v>
      </c>
      <c r="N3535" s="2">
        <v>440.2</v>
      </c>
      <c r="O3535" s="2">
        <v>22.01</v>
      </c>
      <c r="P3535" s="3">
        <v>9.6</v>
      </c>
      <c r="Q3535" s="4">
        <f>MONTH(Tabla1[[#This Row],[Fecha]])</f>
        <v>3</v>
      </c>
    </row>
    <row r="3536" spans="1:17" x14ac:dyDescent="0.25">
      <c r="A3536" t="s">
        <v>2370</v>
      </c>
      <c r="B3536" t="s">
        <v>41</v>
      </c>
      <c r="C3536" t="s">
        <v>42</v>
      </c>
      <c r="D3536" t="s">
        <v>19</v>
      </c>
      <c r="E3536" t="s">
        <v>30</v>
      </c>
      <c r="F3536" t="s">
        <v>31</v>
      </c>
      <c r="G3536" s="2">
        <v>27</v>
      </c>
      <c r="H3536" s="4">
        <v>9</v>
      </c>
      <c r="I3536" s="2">
        <v>12.15</v>
      </c>
      <c r="J3536" s="2">
        <v>255.15</v>
      </c>
      <c r="K3536" s="12">
        <v>43526</v>
      </c>
      <c r="L3536" s="5">
        <v>0.59444444444444444</v>
      </c>
      <c r="M3536" t="s">
        <v>28</v>
      </c>
      <c r="N3536" s="2">
        <v>243</v>
      </c>
      <c r="O3536" s="2">
        <v>12.15</v>
      </c>
      <c r="P3536" s="3">
        <v>4.8</v>
      </c>
      <c r="Q3536" s="4">
        <f>MONTH(Tabla1[[#This Row],[Fecha]])</f>
        <v>3</v>
      </c>
    </row>
    <row r="3537" spans="1:17" x14ac:dyDescent="0.25">
      <c r="A3537" t="s">
        <v>3243</v>
      </c>
      <c r="B3537" t="s">
        <v>24</v>
      </c>
      <c r="C3537" t="s">
        <v>25</v>
      </c>
      <c r="D3537" t="s">
        <v>26</v>
      </c>
      <c r="E3537" t="s">
        <v>30</v>
      </c>
      <c r="F3537" t="s">
        <v>21</v>
      </c>
      <c r="G3537" s="2">
        <v>17.41</v>
      </c>
      <c r="H3537" s="4">
        <v>5</v>
      </c>
      <c r="I3537" s="2">
        <v>4.3525</v>
      </c>
      <c r="J3537" s="2">
        <v>91.402500000000003</v>
      </c>
      <c r="K3537" s="12">
        <v>43493</v>
      </c>
      <c r="L3537" s="5">
        <v>0.63611111111111118</v>
      </c>
      <c r="M3537" t="s">
        <v>32</v>
      </c>
      <c r="N3537" s="2">
        <v>87.05</v>
      </c>
      <c r="O3537" s="2">
        <v>4.3525</v>
      </c>
      <c r="P3537" s="3">
        <v>4.9000000000000004</v>
      </c>
      <c r="Q3537" s="4">
        <f>MONTH(Tabla1[[#This Row],[Fecha]])</f>
        <v>1</v>
      </c>
    </row>
    <row r="3538" spans="1:17" x14ac:dyDescent="0.25">
      <c r="A3538" t="s">
        <v>1500</v>
      </c>
      <c r="B3538" t="s">
        <v>24</v>
      </c>
      <c r="C3538" t="s">
        <v>25</v>
      </c>
      <c r="D3538" t="s">
        <v>19</v>
      </c>
      <c r="E3538" t="s">
        <v>30</v>
      </c>
      <c r="F3538" t="s">
        <v>43</v>
      </c>
      <c r="G3538" s="2">
        <v>68.98</v>
      </c>
      <c r="H3538" s="4">
        <v>1</v>
      </c>
      <c r="I3538" s="2">
        <v>3.4490000000000003</v>
      </c>
      <c r="J3538" s="2">
        <v>72.429000000000002</v>
      </c>
      <c r="K3538" s="12">
        <v>43486</v>
      </c>
      <c r="L3538" s="5">
        <v>0.84236111111111101</v>
      </c>
      <c r="M3538" t="s">
        <v>28</v>
      </c>
      <c r="N3538" s="2">
        <v>68.98</v>
      </c>
      <c r="O3538" s="2">
        <v>3.4489999999999998</v>
      </c>
      <c r="P3538" s="3">
        <v>4.8</v>
      </c>
      <c r="Q3538" s="4">
        <f>MONTH(Tabla1[[#This Row],[Fecha]])</f>
        <v>1</v>
      </c>
    </row>
    <row r="3539" spans="1:17" x14ac:dyDescent="0.25">
      <c r="A3539" t="s">
        <v>3244</v>
      </c>
      <c r="B3539" t="s">
        <v>24</v>
      </c>
      <c r="C3539" t="s">
        <v>25</v>
      </c>
      <c r="D3539" t="s">
        <v>19</v>
      </c>
      <c r="E3539" t="s">
        <v>20</v>
      </c>
      <c r="F3539" t="s">
        <v>43</v>
      </c>
      <c r="G3539" s="2">
        <v>78.31</v>
      </c>
      <c r="H3539" s="4">
        <v>10</v>
      </c>
      <c r="I3539" s="2">
        <v>39.155000000000001</v>
      </c>
      <c r="J3539" s="2">
        <v>822.255</v>
      </c>
      <c r="K3539" s="12">
        <v>43529</v>
      </c>
      <c r="L3539" s="5">
        <v>0.68333333333333324</v>
      </c>
      <c r="M3539" t="s">
        <v>22</v>
      </c>
      <c r="N3539" s="2">
        <v>783.1</v>
      </c>
      <c r="O3539" s="2">
        <v>39.155000000000001</v>
      </c>
      <c r="P3539" s="3">
        <v>6.6</v>
      </c>
      <c r="Q3539" s="4">
        <f>MONTH(Tabla1[[#This Row],[Fecha]])</f>
        <v>3</v>
      </c>
    </row>
    <row r="3540" spans="1:17" x14ac:dyDescent="0.25">
      <c r="A3540" t="s">
        <v>3245</v>
      </c>
      <c r="B3540" t="s">
        <v>41</v>
      </c>
      <c r="C3540" t="s">
        <v>42</v>
      </c>
      <c r="D3540" t="s">
        <v>19</v>
      </c>
      <c r="E3540" t="s">
        <v>30</v>
      </c>
      <c r="F3540" t="s">
        <v>45</v>
      </c>
      <c r="G3540" s="2">
        <v>21.94</v>
      </c>
      <c r="H3540" s="4">
        <v>5</v>
      </c>
      <c r="I3540" s="2">
        <v>5.4850000000000003</v>
      </c>
      <c r="J3540" s="2">
        <v>115.185</v>
      </c>
      <c r="K3540" s="12">
        <v>43529</v>
      </c>
      <c r="L3540" s="5">
        <v>0.52013888888888882</v>
      </c>
      <c r="M3540" t="s">
        <v>22</v>
      </c>
      <c r="N3540" s="2">
        <v>109.7</v>
      </c>
      <c r="O3540" s="2">
        <v>5.4850000000000003</v>
      </c>
      <c r="P3540" s="3">
        <v>5.3</v>
      </c>
      <c r="Q3540" s="4">
        <f>MONTH(Tabla1[[#This Row],[Fecha]])</f>
        <v>3</v>
      </c>
    </row>
    <row r="3541" spans="1:17" x14ac:dyDescent="0.25">
      <c r="A3541" t="s">
        <v>3246</v>
      </c>
      <c r="B3541" t="s">
        <v>41</v>
      </c>
      <c r="C3541" t="s">
        <v>42</v>
      </c>
      <c r="D3541" t="s">
        <v>19</v>
      </c>
      <c r="E3541" t="s">
        <v>20</v>
      </c>
      <c r="F3541" t="s">
        <v>27</v>
      </c>
      <c r="G3541" s="2">
        <v>13.22</v>
      </c>
      <c r="H3541" s="4">
        <v>5</v>
      </c>
      <c r="I3541" s="2">
        <v>3.3050000000000006</v>
      </c>
      <c r="J3541" s="2">
        <v>69.405000000000001</v>
      </c>
      <c r="K3541" s="12">
        <v>43526</v>
      </c>
      <c r="L3541" s="5">
        <v>0.80972222222222223</v>
      </c>
      <c r="M3541" t="s">
        <v>28</v>
      </c>
      <c r="N3541" s="2">
        <v>66.099999999999994</v>
      </c>
      <c r="O3541" s="2">
        <v>3.3050000000000002</v>
      </c>
      <c r="P3541" s="3">
        <v>4.3</v>
      </c>
      <c r="Q3541" s="4">
        <f>MONTH(Tabla1[[#This Row],[Fecha]])</f>
        <v>3</v>
      </c>
    </row>
    <row r="3542" spans="1:17" x14ac:dyDescent="0.25">
      <c r="A3542" t="s">
        <v>3247</v>
      </c>
      <c r="B3542" t="s">
        <v>24</v>
      </c>
      <c r="C3542" t="s">
        <v>25</v>
      </c>
      <c r="D3542" t="s">
        <v>19</v>
      </c>
      <c r="E3542" t="s">
        <v>30</v>
      </c>
      <c r="F3542" t="s">
        <v>31</v>
      </c>
      <c r="G3542" s="2">
        <v>39.39</v>
      </c>
      <c r="H3542" s="4">
        <v>5</v>
      </c>
      <c r="I3542" s="2">
        <v>9.8475000000000001</v>
      </c>
      <c r="J3542" s="2">
        <v>206.79750000000001</v>
      </c>
      <c r="K3542" s="12">
        <v>43487</v>
      </c>
      <c r="L3542" s="5">
        <v>0.8652777777777777</v>
      </c>
      <c r="M3542" t="s">
        <v>32</v>
      </c>
      <c r="N3542" s="2">
        <v>196.95</v>
      </c>
      <c r="O3542" s="2">
        <v>9.8475000000000001</v>
      </c>
      <c r="P3542" s="3">
        <v>8.6999999999999993</v>
      </c>
      <c r="Q3542" s="4">
        <f>MONTH(Tabla1[[#This Row],[Fecha]])</f>
        <v>1</v>
      </c>
    </row>
    <row r="3543" spans="1:17" x14ac:dyDescent="0.25">
      <c r="A3543" t="s">
        <v>3248</v>
      </c>
      <c r="B3543" t="s">
        <v>24</v>
      </c>
      <c r="C3543" t="s">
        <v>25</v>
      </c>
      <c r="D3543" t="s">
        <v>19</v>
      </c>
      <c r="E3543" t="s">
        <v>30</v>
      </c>
      <c r="F3543" t="s">
        <v>45</v>
      </c>
      <c r="G3543" s="2">
        <v>99.82</v>
      </c>
      <c r="H3543" s="4">
        <v>9</v>
      </c>
      <c r="I3543" s="2">
        <v>44.918999999999997</v>
      </c>
      <c r="J3543" s="2">
        <v>943.29899999999998</v>
      </c>
      <c r="K3543" s="12">
        <v>43551</v>
      </c>
      <c r="L3543" s="5">
        <v>0.4465277777777778</v>
      </c>
      <c r="M3543" t="s">
        <v>28</v>
      </c>
      <c r="N3543" s="2">
        <v>898.38</v>
      </c>
      <c r="O3543" s="2">
        <v>44.918999999999997</v>
      </c>
      <c r="P3543" s="3">
        <v>6.6</v>
      </c>
      <c r="Q3543" s="4">
        <f>MONTH(Tabla1[[#This Row],[Fecha]])</f>
        <v>3</v>
      </c>
    </row>
    <row r="3544" spans="1:17" x14ac:dyDescent="0.25">
      <c r="A3544" t="s">
        <v>3249</v>
      </c>
      <c r="B3544" t="s">
        <v>24</v>
      </c>
      <c r="C3544" t="s">
        <v>25</v>
      </c>
      <c r="D3544" t="s">
        <v>26</v>
      </c>
      <c r="E3544" t="s">
        <v>30</v>
      </c>
      <c r="F3544" t="s">
        <v>45</v>
      </c>
      <c r="G3544" s="2">
        <v>15.62</v>
      </c>
      <c r="H3544" s="4">
        <v>8</v>
      </c>
      <c r="I3544" s="2">
        <v>6.2480000000000002</v>
      </c>
      <c r="J3544" s="2">
        <v>131.208</v>
      </c>
      <c r="K3544" s="12">
        <v>43485</v>
      </c>
      <c r="L3544" s="5">
        <v>0.85902777777777783</v>
      </c>
      <c r="M3544" t="s">
        <v>22</v>
      </c>
      <c r="N3544" s="2">
        <v>124.96</v>
      </c>
      <c r="O3544" s="2">
        <v>6.2480000000000002</v>
      </c>
      <c r="P3544" s="3">
        <v>9.1</v>
      </c>
      <c r="Q3544" s="4">
        <f>MONTH(Tabla1[[#This Row],[Fecha]])</f>
        <v>1</v>
      </c>
    </row>
    <row r="3545" spans="1:17" x14ac:dyDescent="0.25">
      <c r="A3545" t="s">
        <v>3250</v>
      </c>
      <c r="B3545" t="s">
        <v>24</v>
      </c>
      <c r="C3545" t="s">
        <v>25</v>
      </c>
      <c r="D3545" t="s">
        <v>19</v>
      </c>
      <c r="E3545" t="s">
        <v>30</v>
      </c>
      <c r="F3545" t="s">
        <v>31</v>
      </c>
      <c r="G3545" s="2">
        <v>86.69</v>
      </c>
      <c r="H3545" s="4">
        <v>5</v>
      </c>
      <c r="I3545" s="2">
        <v>21.672499999999999</v>
      </c>
      <c r="J3545" s="2">
        <v>455.1225</v>
      </c>
      <c r="K3545" s="12">
        <v>43507</v>
      </c>
      <c r="L3545" s="5">
        <v>0.77638888888888891</v>
      </c>
      <c r="M3545" t="s">
        <v>22</v>
      </c>
      <c r="N3545" s="2">
        <v>433.45</v>
      </c>
      <c r="O3545" s="2">
        <v>21.672499999999999</v>
      </c>
      <c r="P3545" s="3">
        <v>9.4</v>
      </c>
      <c r="Q3545" s="4">
        <f>MONTH(Tabla1[[#This Row],[Fecha]])</f>
        <v>2</v>
      </c>
    </row>
    <row r="3546" spans="1:17" x14ac:dyDescent="0.25">
      <c r="A3546" t="s">
        <v>3251</v>
      </c>
      <c r="B3546" t="s">
        <v>17</v>
      </c>
      <c r="C3546" t="s">
        <v>18</v>
      </c>
      <c r="D3546" t="s">
        <v>26</v>
      </c>
      <c r="E3546" t="s">
        <v>30</v>
      </c>
      <c r="F3546" t="s">
        <v>21</v>
      </c>
      <c r="G3546" s="2">
        <v>15.26</v>
      </c>
      <c r="H3546" s="4">
        <v>6</v>
      </c>
      <c r="I3546" s="2">
        <v>4.5780000000000003</v>
      </c>
      <c r="J3546" s="2">
        <v>96.138000000000005</v>
      </c>
      <c r="K3546" s="12">
        <v>43511</v>
      </c>
      <c r="L3546" s="5">
        <v>0.75208333333333333</v>
      </c>
      <c r="M3546" t="s">
        <v>22</v>
      </c>
      <c r="N3546" s="2">
        <v>91.56</v>
      </c>
      <c r="O3546" s="2">
        <v>4.5780000000000003</v>
      </c>
      <c r="P3546" s="3">
        <v>9.8000000000000007</v>
      </c>
      <c r="Q3546" s="4">
        <f>MONTH(Tabla1[[#This Row],[Fecha]])</f>
        <v>2</v>
      </c>
    </row>
    <row r="3547" spans="1:17" x14ac:dyDescent="0.25">
      <c r="A3547" t="s">
        <v>3252</v>
      </c>
      <c r="B3547" t="s">
        <v>17</v>
      </c>
      <c r="C3547" t="s">
        <v>18</v>
      </c>
      <c r="D3547" t="s">
        <v>19</v>
      </c>
      <c r="E3547" t="s">
        <v>20</v>
      </c>
      <c r="F3547" t="s">
        <v>35</v>
      </c>
      <c r="G3547" s="2">
        <v>21.98</v>
      </c>
      <c r="H3547" s="4">
        <v>7</v>
      </c>
      <c r="I3547" s="2">
        <v>7.6930000000000014</v>
      </c>
      <c r="J3547" s="2">
        <v>161.553</v>
      </c>
      <c r="K3547" s="12">
        <v>43475</v>
      </c>
      <c r="L3547" s="5">
        <v>0.6958333333333333</v>
      </c>
      <c r="M3547" t="s">
        <v>22</v>
      </c>
      <c r="N3547" s="2">
        <v>153.86000000000001</v>
      </c>
      <c r="O3547" s="2">
        <v>7.6929999999999996</v>
      </c>
      <c r="P3547" s="3">
        <v>5.0999999999999996</v>
      </c>
      <c r="Q3547" s="4">
        <f>MONTH(Tabla1[[#This Row],[Fecha]])</f>
        <v>1</v>
      </c>
    </row>
    <row r="3548" spans="1:17" x14ac:dyDescent="0.25">
      <c r="A3548" t="s">
        <v>3253</v>
      </c>
      <c r="B3548" t="s">
        <v>41</v>
      </c>
      <c r="C3548" t="s">
        <v>42</v>
      </c>
      <c r="D3548" t="s">
        <v>26</v>
      </c>
      <c r="E3548" t="s">
        <v>20</v>
      </c>
      <c r="F3548" t="s">
        <v>45</v>
      </c>
      <c r="G3548" s="2">
        <v>54.31</v>
      </c>
      <c r="H3548" s="4">
        <v>9</v>
      </c>
      <c r="I3548" s="2">
        <v>24.439500000000002</v>
      </c>
      <c r="J3548" s="2">
        <v>513.22950000000003</v>
      </c>
      <c r="K3548" s="12">
        <v>43518</v>
      </c>
      <c r="L3548" s="5">
        <v>0.45069444444444445</v>
      </c>
      <c r="M3548" t="s">
        <v>28</v>
      </c>
      <c r="N3548" s="2">
        <v>488.79</v>
      </c>
      <c r="O3548" s="2">
        <v>24.439499999999999</v>
      </c>
      <c r="P3548" s="3">
        <v>8.9</v>
      </c>
      <c r="Q3548" s="4">
        <f>MONTH(Tabla1[[#This Row],[Fecha]])</f>
        <v>2</v>
      </c>
    </row>
    <row r="3549" spans="1:17" x14ac:dyDescent="0.25">
      <c r="A3549" t="s">
        <v>3254</v>
      </c>
      <c r="B3549" t="s">
        <v>24</v>
      </c>
      <c r="C3549" t="s">
        <v>25</v>
      </c>
      <c r="D3549" t="s">
        <v>19</v>
      </c>
      <c r="E3549" t="s">
        <v>30</v>
      </c>
      <c r="F3549" t="s">
        <v>21</v>
      </c>
      <c r="G3549" s="2">
        <v>65.31</v>
      </c>
      <c r="H3549" s="4">
        <v>7</v>
      </c>
      <c r="I3549" s="2">
        <v>22.858500000000003</v>
      </c>
      <c r="J3549" s="2">
        <v>480.02850000000001</v>
      </c>
      <c r="K3549" s="12">
        <v>43529</v>
      </c>
      <c r="L3549" s="5">
        <v>0.75138888888888899</v>
      </c>
      <c r="M3549" t="s">
        <v>32</v>
      </c>
      <c r="N3549" s="2">
        <v>457.17</v>
      </c>
      <c r="O3549" s="2">
        <v>22.858499999999999</v>
      </c>
      <c r="P3549" s="3">
        <v>4.2</v>
      </c>
      <c r="Q3549" s="4">
        <f>MONTH(Tabla1[[#This Row],[Fecha]])</f>
        <v>3</v>
      </c>
    </row>
    <row r="3550" spans="1:17" x14ac:dyDescent="0.25">
      <c r="A3550" t="s">
        <v>3255</v>
      </c>
      <c r="B3550" t="s">
        <v>24</v>
      </c>
      <c r="C3550" t="s">
        <v>25</v>
      </c>
      <c r="D3550" t="s">
        <v>19</v>
      </c>
      <c r="E3550" t="s">
        <v>30</v>
      </c>
      <c r="F3550" t="s">
        <v>21</v>
      </c>
      <c r="G3550" s="2">
        <v>90.5</v>
      </c>
      <c r="H3550" s="4">
        <v>10</v>
      </c>
      <c r="I3550" s="2">
        <v>45.25</v>
      </c>
      <c r="J3550" s="2">
        <v>950.25</v>
      </c>
      <c r="K3550" s="12">
        <v>43490</v>
      </c>
      <c r="L3550" s="5">
        <v>0.57500000000000007</v>
      </c>
      <c r="M3550" t="s">
        <v>28</v>
      </c>
      <c r="N3550" s="2">
        <v>905</v>
      </c>
      <c r="O3550" s="2">
        <v>45.25</v>
      </c>
      <c r="P3550" s="3">
        <v>8.1</v>
      </c>
      <c r="Q3550" s="4">
        <f>MONTH(Tabla1[[#This Row],[Fecha]])</f>
        <v>1</v>
      </c>
    </row>
    <row r="3551" spans="1:17" x14ac:dyDescent="0.25">
      <c r="A3551" t="s">
        <v>3256</v>
      </c>
      <c r="B3551" t="s">
        <v>24</v>
      </c>
      <c r="C3551" t="s">
        <v>25</v>
      </c>
      <c r="D3551" t="s">
        <v>26</v>
      </c>
      <c r="E3551" t="s">
        <v>30</v>
      </c>
      <c r="F3551" t="s">
        <v>43</v>
      </c>
      <c r="G3551" s="2">
        <v>46.77</v>
      </c>
      <c r="H3551" s="4">
        <v>6</v>
      </c>
      <c r="I3551" s="2">
        <v>14.031000000000001</v>
      </c>
      <c r="J3551" s="2">
        <v>294.65100000000001</v>
      </c>
      <c r="K3551" s="12">
        <v>43535</v>
      </c>
      <c r="L3551" s="5">
        <v>0.56736111111111109</v>
      </c>
      <c r="M3551" t="s">
        <v>28</v>
      </c>
      <c r="N3551" s="2">
        <v>280.62</v>
      </c>
      <c r="O3551" s="2">
        <v>14.031000000000001</v>
      </c>
      <c r="P3551" s="3">
        <v>6</v>
      </c>
      <c r="Q3551" s="4">
        <f>MONTH(Tabla1[[#This Row],[Fecha]])</f>
        <v>3</v>
      </c>
    </row>
    <row r="3552" spans="1:17" x14ac:dyDescent="0.25">
      <c r="A3552" t="s">
        <v>1127</v>
      </c>
      <c r="B3552" t="s">
        <v>24</v>
      </c>
      <c r="C3552" t="s">
        <v>25</v>
      </c>
      <c r="D3552" t="s">
        <v>19</v>
      </c>
      <c r="E3552" t="s">
        <v>20</v>
      </c>
      <c r="F3552" t="s">
        <v>27</v>
      </c>
      <c r="G3552" s="2">
        <v>88.55</v>
      </c>
      <c r="H3552" s="4">
        <v>8</v>
      </c>
      <c r="I3552" s="2">
        <v>35.42</v>
      </c>
      <c r="J3552" s="2">
        <v>743.82</v>
      </c>
      <c r="K3552" s="12">
        <v>43543</v>
      </c>
      <c r="L3552" s="5">
        <v>0.64513888888888882</v>
      </c>
      <c r="M3552" t="s">
        <v>22</v>
      </c>
      <c r="N3552" s="2">
        <v>708.4</v>
      </c>
      <c r="O3552" s="2">
        <v>35.42</v>
      </c>
      <c r="P3552" s="3">
        <v>4.7</v>
      </c>
      <c r="Q3552" s="4">
        <f>MONTH(Tabla1[[#This Row],[Fecha]])</f>
        <v>3</v>
      </c>
    </row>
    <row r="3553" spans="1:17" x14ac:dyDescent="0.25">
      <c r="A3553" t="s">
        <v>3257</v>
      </c>
      <c r="B3553" t="s">
        <v>17</v>
      </c>
      <c r="C3553" t="s">
        <v>18</v>
      </c>
      <c r="D3553" t="s">
        <v>26</v>
      </c>
      <c r="E3553" t="s">
        <v>30</v>
      </c>
      <c r="F3553" t="s">
        <v>31</v>
      </c>
      <c r="G3553" s="2">
        <v>33.99</v>
      </c>
      <c r="H3553" s="4">
        <v>6</v>
      </c>
      <c r="I3553" s="2">
        <v>10.197000000000001</v>
      </c>
      <c r="J3553" s="2">
        <v>214.137</v>
      </c>
      <c r="K3553" s="12">
        <v>43532</v>
      </c>
      <c r="L3553" s="5">
        <v>0.65069444444444446</v>
      </c>
      <c r="M3553" t="s">
        <v>32</v>
      </c>
      <c r="N3553" s="2">
        <v>203.94</v>
      </c>
      <c r="O3553" s="2">
        <v>10.196999999999999</v>
      </c>
      <c r="P3553" s="3">
        <v>7.7</v>
      </c>
      <c r="Q3553" s="4">
        <f>MONTH(Tabla1[[#This Row],[Fecha]])</f>
        <v>3</v>
      </c>
    </row>
    <row r="3554" spans="1:17" x14ac:dyDescent="0.25">
      <c r="A3554" t="s">
        <v>1073</v>
      </c>
      <c r="B3554" t="s">
        <v>24</v>
      </c>
      <c r="C3554" t="s">
        <v>25</v>
      </c>
      <c r="D3554" t="s">
        <v>19</v>
      </c>
      <c r="E3554" t="s">
        <v>20</v>
      </c>
      <c r="F3554" t="s">
        <v>35</v>
      </c>
      <c r="G3554" s="2">
        <v>67.989999999999995</v>
      </c>
      <c r="H3554" s="4">
        <v>7</v>
      </c>
      <c r="I3554" s="2">
        <v>23.796499999999998</v>
      </c>
      <c r="J3554" s="2">
        <v>499.72649999999999</v>
      </c>
      <c r="K3554" s="12">
        <v>43513</v>
      </c>
      <c r="L3554" s="5">
        <v>0.70138888888888884</v>
      </c>
      <c r="M3554" t="s">
        <v>22</v>
      </c>
      <c r="N3554" s="2">
        <v>475.93</v>
      </c>
      <c r="O3554" s="2">
        <v>23.796500000000002</v>
      </c>
      <c r="P3554" s="3">
        <v>5.7</v>
      </c>
      <c r="Q3554" s="4">
        <f>MONTH(Tabla1[[#This Row],[Fecha]])</f>
        <v>2</v>
      </c>
    </row>
    <row r="3555" spans="1:17" x14ac:dyDescent="0.25">
      <c r="A3555" t="s">
        <v>1312</v>
      </c>
      <c r="B3555" t="s">
        <v>41</v>
      </c>
      <c r="C3555" t="s">
        <v>42</v>
      </c>
      <c r="D3555" t="s">
        <v>26</v>
      </c>
      <c r="E3555" t="s">
        <v>20</v>
      </c>
      <c r="F3555" t="s">
        <v>43</v>
      </c>
      <c r="G3555" s="2">
        <v>99.69</v>
      </c>
      <c r="H3555" s="4">
        <v>5</v>
      </c>
      <c r="I3555" s="2">
        <v>24.922499999999999</v>
      </c>
      <c r="J3555" s="2">
        <v>523.37249999999995</v>
      </c>
      <c r="K3555" s="12">
        <v>43479</v>
      </c>
      <c r="L3555" s="5">
        <v>0.50624999999999998</v>
      </c>
      <c r="M3555" t="s">
        <v>28</v>
      </c>
      <c r="N3555" s="2">
        <v>498.45</v>
      </c>
      <c r="O3555" s="2">
        <v>24.922499999999999</v>
      </c>
      <c r="P3555" s="3">
        <v>9.9</v>
      </c>
      <c r="Q3555" s="4">
        <f>MONTH(Tabla1[[#This Row],[Fecha]])</f>
        <v>1</v>
      </c>
    </row>
    <row r="3556" spans="1:17" x14ac:dyDescent="0.25">
      <c r="A3556" t="s">
        <v>3258</v>
      </c>
      <c r="B3556" t="s">
        <v>17</v>
      </c>
      <c r="C3556" t="s">
        <v>18</v>
      </c>
      <c r="D3556" t="s">
        <v>26</v>
      </c>
      <c r="E3556" t="s">
        <v>30</v>
      </c>
      <c r="F3556" t="s">
        <v>45</v>
      </c>
      <c r="G3556" s="2">
        <v>52.38</v>
      </c>
      <c r="H3556" s="4">
        <v>1</v>
      </c>
      <c r="I3556" s="2">
        <v>2.6190000000000002</v>
      </c>
      <c r="J3556" s="2">
        <v>54.999000000000002</v>
      </c>
      <c r="K3556" s="12">
        <v>43550</v>
      </c>
      <c r="L3556" s="5">
        <v>0.8222222222222223</v>
      </c>
      <c r="M3556" t="s">
        <v>28</v>
      </c>
      <c r="N3556" s="2">
        <v>52.38</v>
      </c>
      <c r="O3556" s="2">
        <v>2.6190000000000002</v>
      </c>
      <c r="P3556" s="3">
        <v>5.8</v>
      </c>
      <c r="Q3556" s="4">
        <f>MONTH(Tabla1[[#This Row],[Fecha]])</f>
        <v>3</v>
      </c>
    </row>
    <row r="3557" spans="1:17" x14ac:dyDescent="0.25">
      <c r="A3557" t="s">
        <v>3259</v>
      </c>
      <c r="B3557" t="s">
        <v>17</v>
      </c>
      <c r="C3557" t="s">
        <v>18</v>
      </c>
      <c r="D3557" t="s">
        <v>19</v>
      </c>
      <c r="E3557" t="s">
        <v>20</v>
      </c>
      <c r="F3557" t="s">
        <v>27</v>
      </c>
      <c r="G3557" s="2">
        <v>48.62</v>
      </c>
      <c r="H3557" s="4">
        <v>8</v>
      </c>
      <c r="I3557" s="2">
        <v>19.448</v>
      </c>
      <c r="J3557" s="2">
        <v>408.40800000000002</v>
      </c>
      <c r="K3557" s="12">
        <v>43489</v>
      </c>
      <c r="L3557" s="5">
        <v>0.45624999999999999</v>
      </c>
      <c r="M3557" t="s">
        <v>28</v>
      </c>
      <c r="N3557" s="2">
        <v>388.96</v>
      </c>
      <c r="O3557" s="2">
        <v>19.448</v>
      </c>
      <c r="P3557" s="3">
        <v>5</v>
      </c>
      <c r="Q3557" s="4">
        <f>MONTH(Tabla1[[#This Row],[Fecha]])</f>
        <v>1</v>
      </c>
    </row>
    <row r="3558" spans="1:17" x14ac:dyDescent="0.25">
      <c r="A3558" t="s">
        <v>3260</v>
      </c>
      <c r="B3558" t="s">
        <v>17</v>
      </c>
      <c r="C3558" t="s">
        <v>18</v>
      </c>
      <c r="D3558" t="s">
        <v>19</v>
      </c>
      <c r="E3558" t="s">
        <v>20</v>
      </c>
      <c r="F3558" t="s">
        <v>35</v>
      </c>
      <c r="G3558" s="2">
        <v>91.41</v>
      </c>
      <c r="H3558" s="4">
        <v>5</v>
      </c>
      <c r="I3558" s="2">
        <v>22.852499999999999</v>
      </c>
      <c r="J3558" s="2">
        <v>479.90249999999997</v>
      </c>
      <c r="K3558" s="12">
        <v>43521</v>
      </c>
      <c r="L3558" s="5">
        <v>0.66875000000000007</v>
      </c>
      <c r="M3558" t="s">
        <v>22</v>
      </c>
      <c r="N3558" s="2">
        <v>457.05</v>
      </c>
      <c r="O3558" s="2">
        <v>22.852499999999999</v>
      </c>
      <c r="P3558" s="3">
        <v>7.1</v>
      </c>
      <c r="Q3558" s="4">
        <f>MONTH(Tabla1[[#This Row],[Fecha]])</f>
        <v>2</v>
      </c>
    </row>
    <row r="3559" spans="1:17" x14ac:dyDescent="0.25">
      <c r="A3559" t="s">
        <v>1460</v>
      </c>
      <c r="B3559" t="s">
        <v>24</v>
      </c>
      <c r="C3559" t="s">
        <v>25</v>
      </c>
      <c r="D3559" t="s">
        <v>19</v>
      </c>
      <c r="E3559" t="s">
        <v>20</v>
      </c>
      <c r="F3559" t="s">
        <v>31</v>
      </c>
      <c r="G3559" s="2">
        <v>10.53</v>
      </c>
      <c r="H3559" s="4">
        <v>5</v>
      </c>
      <c r="I3559" s="2">
        <v>2.6325000000000003</v>
      </c>
      <c r="J3559" s="2">
        <v>55.282499999999999</v>
      </c>
      <c r="K3559" s="12">
        <v>43495</v>
      </c>
      <c r="L3559" s="5">
        <v>0.61319444444444449</v>
      </c>
      <c r="M3559" t="s">
        <v>32</v>
      </c>
      <c r="N3559" s="2">
        <v>52.65</v>
      </c>
      <c r="O3559" s="2">
        <v>2.6324999999999998</v>
      </c>
      <c r="P3559" s="3">
        <v>5.8</v>
      </c>
      <c r="Q3559" s="4">
        <f>MONTH(Tabla1[[#This Row],[Fecha]])</f>
        <v>1</v>
      </c>
    </row>
    <row r="3560" spans="1:17" x14ac:dyDescent="0.25">
      <c r="A3560" t="s">
        <v>2833</v>
      </c>
      <c r="B3560" t="s">
        <v>17</v>
      </c>
      <c r="C3560" t="s">
        <v>18</v>
      </c>
      <c r="D3560" t="s">
        <v>26</v>
      </c>
      <c r="E3560" t="s">
        <v>20</v>
      </c>
      <c r="F3560" t="s">
        <v>31</v>
      </c>
      <c r="G3560" s="2">
        <v>69.959999999999994</v>
      </c>
      <c r="H3560" s="4">
        <v>8</v>
      </c>
      <c r="I3560" s="2">
        <v>27.983999999999998</v>
      </c>
      <c r="J3560" s="2">
        <v>587.66399999999999</v>
      </c>
      <c r="K3560" s="12">
        <v>43511</v>
      </c>
      <c r="L3560" s="5">
        <v>0.7090277777777777</v>
      </c>
      <c r="M3560" t="s">
        <v>32</v>
      </c>
      <c r="N3560" s="2">
        <v>559.67999999999995</v>
      </c>
      <c r="O3560" s="2">
        <v>27.984000000000002</v>
      </c>
      <c r="P3560" s="3">
        <v>6.4</v>
      </c>
      <c r="Q3560" s="4">
        <f>MONTH(Tabla1[[#This Row],[Fecha]])</f>
        <v>2</v>
      </c>
    </row>
    <row r="3561" spans="1:17" x14ac:dyDescent="0.25">
      <c r="A3561" t="s">
        <v>3261</v>
      </c>
      <c r="B3561" t="s">
        <v>24</v>
      </c>
      <c r="C3561" t="s">
        <v>25</v>
      </c>
      <c r="D3561" t="s">
        <v>19</v>
      </c>
      <c r="E3561" t="s">
        <v>20</v>
      </c>
      <c r="F3561" t="s">
        <v>31</v>
      </c>
      <c r="G3561" s="2">
        <v>75.53</v>
      </c>
      <c r="H3561" s="4">
        <v>4</v>
      </c>
      <c r="I3561" s="2">
        <v>15.106000000000002</v>
      </c>
      <c r="J3561" s="2">
        <v>317.226</v>
      </c>
      <c r="K3561" s="12">
        <v>43543</v>
      </c>
      <c r="L3561" s="5">
        <v>0.66111111111111109</v>
      </c>
      <c r="M3561" t="s">
        <v>22</v>
      </c>
      <c r="N3561" s="2">
        <v>302.12</v>
      </c>
      <c r="O3561" s="2">
        <v>15.106</v>
      </c>
      <c r="P3561" s="3">
        <v>8.3000000000000007</v>
      </c>
      <c r="Q3561" s="4">
        <f>MONTH(Tabla1[[#This Row],[Fecha]])</f>
        <v>3</v>
      </c>
    </row>
    <row r="3562" spans="1:17" x14ac:dyDescent="0.25">
      <c r="A3562" t="s">
        <v>3262</v>
      </c>
      <c r="B3562" t="s">
        <v>41</v>
      </c>
      <c r="C3562" t="s">
        <v>42</v>
      </c>
      <c r="D3562" t="s">
        <v>19</v>
      </c>
      <c r="E3562" t="s">
        <v>30</v>
      </c>
      <c r="F3562" t="s">
        <v>45</v>
      </c>
      <c r="G3562" s="2">
        <v>25.42</v>
      </c>
      <c r="H3562" s="4">
        <v>8</v>
      </c>
      <c r="I3562" s="2">
        <v>10.168000000000001</v>
      </c>
      <c r="J3562" s="2">
        <v>213.52799999999999</v>
      </c>
      <c r="K3562" s="12">
        <v>43543</v>
      </c>
      <c r="L3562" s="5">
        <v>0.8208333333333333</v>
      </c>
      <c r="M3562" t="s">
        <v>32</v>
      </c>
      <c r="N3562" s="2">
        <v>203.36</v>
      </c>
      <c r="O3562" s="2">
        <v>10.167999999999999</v>
      </c>
      <c r="P3562" s="3">
        <v>6.7</v>
      </c>
      <c r="Q3562" s="4">
        <f>MONTH(Tabla1[[#This Row],[Fecha]])</f>
        <v>3</v>
      </c>
    </row>
    <row r="3563" spans="1:17" x14ac:dyDescent="0.25">
      <c r="A3563" t="s">
        <v>3263</v>
      </c>
      <c r="B3563" t="s">
        <v>24</v>
      </c>
      <c r="C3563" t="s">
        <v>25</v>
      </c>
      <c r="D3563" t="s">
        <v>26</v>
      </c>
      <c r="E3563" t="s">
        <v>20</v>
      </c>
      <c r="F3563" t="s">
        <v>31</v>
      </c>
      <c r="G3563" s="2">
        <v>73.56</v>
      </c>
      <c r="H3563" s="4">
        <v>10</v>
      </c>
      <c r="I3563" s="2">
        <v>36.78</v>
      </c>
      <c r="J3563" s="2">
        <v>772.38</v>
      </c>
      <c r="K3563" s="12">
        <v>43520</v>
      </c>
      <c r="L3563" s="5">
        <v>0.48472222222222222</v>
      </c>
      <c r="M3563" t="s">
        <v>22</v>
      </c>
      <c r="N3563" s="2">
        <v>735.6</v>
      </c>
      <c r="O3563" s="2">
        <v>36.78</v>
      </c>
      <c r="P3563" s="3">
        <v>8</v>
      </c>
      <c r="Q3563" s="4">
        <f>MONTH(Tabla1[[#This Row],[Fecha]])</f>
        <v>2</v>
      </c>
    </row>
    <row r="3564" spans="1:17" x14ac:dyDescent="0.25">
      <c r="A3564" t="s">
        <v>3264</v>
      </c>
      <c r="B3564" t="s">
        <v>41</v>
      </c>
      <c r="C3564" t="s">
        <v>42</v>
      </c>
      <c r="D3564" t="s">
        <v>19</v>
      </c>
      <c r="E3564" t="s">
        <v>20</v>
      </c>
      <c r="F3564" t="s">
        <v>21</v>
      </c>
      <c r="G3564" s="2">
        <v>27.07</v>
      </c>
      <c r="H3564" s="4">
        <v>1</v>
      </c>
      <c r="I3564" s="2">
        <v>1.3535000000000001</v>
      </c>
      <c r="J3564" s="2">
        <v>28.423500000000001</v>
      </c>
      <c r="K3564" s="12">
        <v>43477</v>
      </c>
      <c r="L3564" s="5">
        <v>0.83819444444444446</v>
      </c>
      <c r="M3564" t="s">
        <v>32</v>
      </c>
      <c r="N3564" s="2">
        <v>27.07</v>
      </c>
      <c r="O3564" s="2">
        <v>1.3534999999999999</v>
      </c>
      <c r="P3564" s="3">
        <v>5.3</v>
      </c>
      <c r="Q3564" s="4">
        <f>MONTH(Tabla1[[#This Row],[Fecha]])</f>
        <v>1</v>
      </c>
    </row>
    <row r="3565" spans="1:17" x14ac:dyDescent="0.25">
      <c r="A3565" t="s">
        <v>2631</v>
      </c>
      <c r="B3565" t="s">
        <v>24</v>
      </c>
      <c r="C3565" t="s">
        <v>25</v>
      </c>
      <c r="D3565" t="s">
        <v>19</v>
      </c>
      <c r="E3565" t="s">
        <v>20</v>
      </c>
      <c r="F3565" t="s">
        <v>31</v>
      </c>
      <c r="G3565" s="2">
        <v>21.82</v>
      </c>
      <c r="H3565" s="4">
        <v>10</v>
      </c>
      <c r="I3565" s="2">
        <v>10.91</v>
      </c>
      <c r="J3565" s="2">
        <v>229.11</v>
      </c>
      <c r="K3565" s="12">
        <v>43472</v>
      </c>
      <c r="L3565" s="5">
        <v>0.73333333333333339</v>
      </c>
      <c r="M3565" t="s">
        <v>28</v>
      </c>
      <c r="N3565" s="2">
        <v>218.2</v>
      </c>
      <c r="O3565" s="2">
        <v>10.91</v>
      </c>
      <c r="P3565" s="3">
        <v>7.1</v>
      </c>
      <c r="Q3565" s="4">
        <f>MONTH(Tabla1[[#This Row],[Fecha]])</f>
        <v>1</v>
      </c>
    </row>
    <row r="3566" spans="1:17" x14ac:dyDescent="0.25">
      <c r="A3566" t="s">
        <v>3265</v>
      </c>
      <c r="B3566" t="s">
        <v>41</v>
      </c>
      <c r="C3566" t="s">
        <v>42</v>
      </c>
      <c r="D3566" t="s">
        <v>19</v>
      </c>
      <c r="E3566" t="s">
        <v>30</v>
      </c>
      <c r="F3566" t="s">
        <v>45</v>
      </c>
      <c r="G3566" s="2">
        <v>53.78</v>
      </c>
      <c r="H3566" s="4">
        <v>1</v>
      </c>
      <c r="I3566" s="2">
        <v>2.6890000000000001</v>
      </c>
      <c r="J3566" s="2">
        <v>56.469000000000001</v>
      </c>
      <c r="K3566" s="12">
        <v>43499</v>
      </c>
      <c r="L3566" s="5">
        <v>0.84236111111111101</v>
      </c>
      <c r="M3566" t="s">
        <v>22</v>
      </c>
      <c r="N3566" s="2">
        <v>53.78</v>
      </c>
      <c r="O3566" s="2">
        <v>2.6890000000000001</v>
      </c>
      <c r="P3566" s="3">
        <v>4.7</v>
      </c>
      <c r="Q3566" s="4">
        <f>MONTH(Tabla1[[#This Row],[Fecha]])</f>
        <v>2</v>
      </c>
    </row>
    <row r="3567" spans="1:17" x14ac:dyDescent="0.25">
      <c r="A3567" t="s">
        <v>3266</v>
      </c>
      <c r="B3567" t="s">
        <v>41</v>
      </c>
      <c r="C3567" t="s">
        <v>42</v>
      </c>
      <c r="D3567" t="s">
        <v>26</v>
      </c>
      <c r="E3567" t="s">
        <v>20</v>
      </c>
      <c r="F3567" t="s">
        <v>27</v>
      </c>
      <c r="G3567" s="2">
        <v>88.25</v>
      </c>
      <c r="H3567" s="4">
        <v>9</v>
      </c>
      <c r="I3567" s="2">
        <v>39.712500000000006</v>
      </c>
      <c r="J3567" s="2">
        <v>833.96249999999998</v>
      </c>
      <c r="K3567" s="12">
        <v>43511</v>
      </c>
      <c r="L3567" s="5">
        <v>0.86875000000000002</v>
      </c>
      <c r="M3567" t="s">
        <v>32</v>
      </c>
      <c r="N3567" s="2">
        <v>794.25</v>
      </c>
      <c r="O3567" s="2">
        <v>39.712499999999999</v>
      </c>
      <c r="P3567" s="3">
        <v>7.6</v>
      </c>
      <c r="Q3567" s="4">
        <f>MONTH(Tabla1[[#This Row],[Fecha]])</f>
        <v>2</v>
      </c>
    </row>
    <row r="3568" spans="1:17" x14ac:dyDescent="0.25">
      <c r="A3568" t="s">
        <v>3267</v>
      </c>
      <c r="B3568" t="s">
        <v>41</v>
      </c>
      <c r="C3568" t="s">
        <v>42</v>
      </c>
      <c r="D3568" t="s">
        <v>26</v>
      </c>
      <c r="E3568" t="s">
        <v>30</v>
      </c>
      <c r="F3568" t="s">
        <v>35</v>
      </c>
      <c r="G3568" s="2">
        <v>25.31</v>
      </c>
      <c r="H3568" s="4">
        <v>2</v>
      </c>
      <c r="I3568" s="2">
        <v>2.5310000000000001</v>
      </c>
      <c r="J3568" s="2">
        <v>53.151000000000003</v>
      </c>
      <c r="K3568" s="12">
        <v>43526</v>
      </c>
      <c r="L3568" s="5">
        <v>0.80972222222222223</v>
      </c>
      <c r="M3568" t="s">
        <v>22</v>
      </c>
      <c r="N3568" s="2">
        <v>50.62</v>
      </c>
      <c r="O3568" s="2">
        <v>2.5310000000000001</v>
      </c>
      <c r="P3568" s="3">
        <v>7.2</v>
      </c>
      <c r="Q3568" s="4">
        <f>MONTH(Tabla1[[#This Row],[Fecha]])</f>
        <v>3</v>
      </c>
    </row>
    <row r="3569" spans="1:17" x14ac:dyDescent="0.25">
      <c r="A3569" t="s">
        <v>2582</v>
      </c>
      <c r="B3569" t="s">
        <v>41</v>
      </c>
      <c r="C3569" t="s">
        <v>42</v>
      </c>
      <c r="D3569" t="s">
        <v>26</v>
      </c>
      <c r="E3569" t="s">
        <v>20</v>
      </c>
      <c r="F3569" t="s">
        <v>31</v>
      </c>
      <c r="G3569" s="2">
        <v>77.040000000000006</v>
      </c>
      <c r="H3569" s="4">
        <v>3</v>
      </c>
      <c r="I3569" s="2">
        <v>11.556000000000001</v>
      </c>
      <c r="J3569" s="2">
        <v>242.67599999999999</v>
      </c>
      <c r="K3569" s="12">
        <v>43507</v>
      </c>
      <c r="L3569" s="5">
        <v>0.44375000000000003</v>
      </c>
      <c r="M3569" t="s">
        <v>32</v>
      </c>
      <c r="N3569" s="2">
        <v>231.12</v>
      </c>
      <c r="O3569" s="2">
        <v>11.555999999999999</v>
      </c>
      <c r="P3569" s="3">
        <v>7.2</v>
      </c>
      <c r="Q3569" s="4">
        <f>MONTH(Tabla1[[#This Row],[Fecha]])</f>
        <v>2</v>
      </c>
    </row>
    <row r="3570" spans="1:17" x14ac:dyDescent="0.25">
      <c r="A3570" t="s">
        <v>2460</v>
      </c>
      <c r="B3570" t="s">
        <v>17</v>
      </c>
      <c r="C3570" t="s">
        <v>18</v>
      </c>
      <c r="D3570" t="s">
        <v>26</v>
      </c>
      <c r="E3570" t="s">
        <v>30</v>
      </c>
      <c r="F3570" t="s">
        <v>43</v>
      </c>
      <c r="G3570" s="2">
        <v>51.28</v>
      </c>
      <c r="H3570" s="4">
        <v>6</v>
      </c>
      <c r="I3570" s="2">
        <v>15.384</v>
      </c>
      <c r="J3570" s="2">
        <v>323.06400000000002</v>
      </c>
      <c r="K3570" s="12">
        <v>43484</v>
      </c>
      <c r="L3570" s="5">
        <v>0.68819444444444444</v>
      </c>
      <c r="M3570" t="s">
        <v>28</v>
      </c>
      <c r="N3570" s="2">
        <v>307.68</v>
      </c>
      <c r="O3570" s="2">
        <v>15.384</v>
      </c>
      <c r="P3570" s="3">
        <v>6.5</v>
      </c>
      <c r="Q3570" s="4">
        <f>MONTH(Tabla1[[#This Row],[Fecha]])</f>
        <v>1</v>
      </c>
    </row>
    <row r="3571" spans="1:17" x14ac:dyDescent="0.25">
      <c r="A3571" t="s">
        <v>3268</v>
      </c>
      <c r="B3571" t="s">
        <v>17</v>
      </c>
      <c r="C3571" t="s">
        <v>18</v>
      </c>
      <c r="D3571" t="s">
        <v>26</v>
      </c>
      <c r="E3571" t="s">
        <v>30</v>
      </c>
      <c r="F3571" t="s">
        <v>31</v>
      </c>
      <c r="G3571" s="2">
        <v>97.94</v>
      </c>
      <c r="H3571" s="4">
        <v>1</v>
      </c>
      <c r="I3571" s="2">
        <v>4.8970000000000002</v>
      </c>
      <c r="J3571" s="2">
        <v>102.837</v>
      </c>
      <c r="K3571" s="12">
        <v>43531</v>
      </c>
      <c r="L3571" s="5">
        <v>0.48888888888888887</v>
      </c>
      <c r="M3571" t="s">
        <v>22</v>
      </c>
      <c r="N3571" s="2">
        <v>97.94</v>
      </c>
      <c r="O3571" s="2">
        <v>4.8970000000000002</v>
      </c>
      <c r="P3571" s="3">
        <v>6.9</v>
      </c>
      <c r="Q3571" s="4">
        <f>MONTH(Tabla1[[#This Row],[Fecha]])</f>
        <v>3</v>
      </c>
    </row>
    <row r="3572" spans="1:17" x14ac:dyDescent="0.25">
      <c r="A3572" t="s">
        <v>3269</v>
      </c>
      <c r="B3572" t="s">
        <v>24</v>
      </c>
      <c r="C3572" t="s">
        <v>25</v>
      </c>
      <c r="D3572" t="s">
        <v>19</v>
      </c>
      <c r="E3572" t="s">
        <v>20</v>
      </c>
      <c r="F3572" t="s">
        <v>31</v>
      </c>
      <c r="G3572" s="2">
        <v>83.17</v>
      </c>
      <c r="H3572" s="4">
        <v>6</v>
      </c>
      <c r="I3572" s="2">
        <v>24.951000000000001</v>
      </c>
      <c r="J3572" s="2">
        <v>523.971</v>
      </c>
      <c r="K3572" s="12">
        <v>43544</v>
      </c>
      <c r="L3572" s="5">
        <v>0.47430555555555554</v>
      </c>
      <c r="M3572" t="s">
        <v>28</v>
      </c>
      <c r="N3572" s="2">
        <v>499.02</v>
      </c>
      <c r="O3572" s="2">
        <v>24.951000000000001</v>
      </c>
      <c r="P3572" s="3">
        <v>7.3</v>
      </c>
      <c r="Q3572" s="4">
        <f>MONTH(Tabla1[[#This Row],[Fecha]])</f>
        <v>3</v>
      </c>
    </row>
    <row r="3573" spans="1:17" x14ac:dyDescent="0.25">
      <c r="A3573" t="s">
        <v>3270</v>
      </c>
      <c r="B3573" t="s">
        <v>24</v>
      </c>
      <c r="C3573" t="s">
        <v>25</v>
      </c>
      <c r="D3573" t="s">
        <v>19</v>
      </c>
      <c r="E3573" t="s">
        <v>30</v>
      </c>
      <c r="F3573" t="s">
        <v>31</v>
      </c>
      <c r="G3573" s="2">
        <v>74.86</v>
      </c>
      <c r="H3573" s="4">
        <v>1</v>
      </c>
      <c r="I3573" s="2">
        <v>3.7430000000000003</v>
      </c>
      <c r="J3573" s="2">
        <v>78.602999999999994</v>
      </c>
      <c r="K3573" s="12">
        <v>43548</v>
      </c>
      <c r="L3573" s="5">
        <v>0.61736111111111114</v>
      </c>
      <c r="M3573" t="s">
        <v>28</v>
      </c>
      <c r="N3573" s="2">
        <v>74.86</v>
      </c>
      <c r="O3573" s="2">
        <v>3.7429999999999999</v>
      </c>
      <c r="P3573" s="3">
        <v>6.9</v>
      </c>
      <c r="Q3573" s="4">
        <f>MONTH(Tabla1[[#This Row],[Fecha]])</f>
        <v>3</v>
      </c>
    </row>
    <row r="3574" spans="1:17" x14ac:dyDescent="0.25">
      <c r="A3574" t="s">
        <v>3271</v>
      </c>
      <c r="B3574" t="s">
        <v>24</v>
      </c>
      <c r="C3574" t="s">
        <v>25</v>
      </c>
      <c r="D3574" t="s">
        <v>19</v>
      </c>
      <c r="E3574" t="s">
        <v>30</v>
      </c>
      <c r="F3574" t="s">
        <v>27</v>
      </c>
      <c r="G3574" s="2">
        <v>37.06</v>
      </c>
      <c r="H3574" s="4">
        <v>4</v>
      </c>
      <c r="I3574" s="2">
        <v>7.4120000000000008</v>
      </c>
      <c r="J3574" s="2">
        <v>155.65199999999999</v>
      </c>
      <c r="K3574" s="12">
        <v>43496</v>
      </c>
      <c r="L3574" s="5">
        <v>0.68333333333333324</v>
      </c>
      <c r="M3574" t="s">
        <v>22</v>
      </c>
      <c r="N3574" s="2">
        <v>148.24</v>
      </c>
      <c r="O3574" s="2">
        <v>7.4119999999999999</v>
      </c>
      <c r="P3574" s="3">
        <v>9.6999999999999993</v>
      </c>
      <c r="Q3574" s="4">
        <f>MONTH(Tabla1[[#This Row],[Fecha]])</f>
        <v>1</v>
      </c>
    </row>
    <row r="3575" spans="1:17" x14ac:dyDescent="0.25">
      <c r="A3575" t="s">
        <v>3272</v>
      </c>
      <c r="B3575" t="s">
        <v>24</v>
      </c>
      <c r="C3575" t="s">
        <v>25</v>
      </c>
      <c r="D3575" t="s">
        <v>26</v>
      </c>
      <c r="E3575" t="s">
        <v>20</v>
      </c>
      <c r="F3575" t="s">
        <v>27</v>
      </c>
      <c r="G3575" s="2">
        <v>40.86</v>
      </c>
      <c r="H3575" s="4">
        <v>8</v>
      </c>
      <c r="I3575" s="2">
        <v>16.344000000000001</v>
      </c>
      <c r="J3575" s="2">
        <v>343.22399999999999</v>
      </c>
      <c r="K3575" s="12">
        <v>43503</v>
      </c>
      <c r="L3575" s="5">
        <v>0.60972222222222217</v>
      </c>
      <c r="M3575" t="s">
        <v>32</v>
      </c>
      <c r="N3575" s="2">
        <v>326.88</v>
      </c>
      <c r="O3575" s="2">
        <v>16.344000000000001</v>
      </c>
      <c r="P3575" s="3">
        <v>6.5</v>
      </c>
      <c r="Q3575" s="4">
        <f>MONTH(Tabla1[[#This Row],[Fecha]])</f>
        <v>2</v>
      </c>
    </row>
    <row r="3576" spans="1:17" x14ac:dyDescent="0.25">
      <c r="A3576" t="s">
        <v>3273</v>
      </c>
      <c r="B3576" t="s">
        <v>17</v>
      </c>
      <c r="C3576" t="s">
        <v>18</v>
      </c>
      <c r="D3576" t="s">
        <v>19</v>
      </c>
      <c r="E3576" t="s">
        <v>30</v>
      </c>
      <c r="F3576" t="s">
        <v>31</v>
      </c>
      <c r="G3576" s="2">
        <v>23.29</v>
      </c>
      <c r="H3576" s="4">
        <v>4</v>
      </c>
      <c r="I3576" s="2">
        <v>4.6580000000000004</v>
      </c>
      <c r="J3576" s="2">
        <v>97.817999999999998</v>
      </c>
      <c r="K3576" s="12">
        <v>43543</v>
      </c>
      <c r="L3576" s="5">
        <v>0.49444444444444446</v>
      </c>
      <c r="M3576" t="s">
        <v>32</v>
      </c>
      <c r="N3576" s="2">
        <v>93.16</v>
      </c>
      <c r="O3576" s="2">
        <v>4.6580000000000004</v>
      </c>
      <c r="P3576" s="3">
        <v>5.9</v>
      </c>
      <c r="Q3576" s="4">
        <f>MONTH(Tabla1[[#This Row],[Fecha]])</f>
        <v>3</v>
      </c>
    </row>
    <row r="3577" spans="1:17" x14ac:dyDescent="0.25">
      <c r="A3577" t="s">
        <v>3274</v>
      </c>
      <c r="B3577" t="s">
        <v>41</v>
      </c>
      <c r="C3577" t="s">
        <v>42</v>
      </c>
      <c r="D3577" t="s">
        <v>26</v>
      </c>
      <c r="E3577" t="s">
        <v>30</v>
      </c>
      <c r="F3577" t="s">
        <v>31</v>
      </c>
      <c r="G3577" s="2">
        <v>33.200000000000003</v>
      </c>
      <c r="H3577" s="4">
        <v>2</v>
      </c>
      <c r="I3577" s="2">
        <v>3.3200000000000003</v>
      </c>
      <c r="J3577" s="2">
        <v>69.72</v>
      </c>
      <c r="K3577" s="12">
        <v>43539</v>
      </c>
      <c r="L3577" s="5">
        <v>0.51388888888888895</v>
      </c>
      <c r="M3577" t="s">
        <v>32</v>
      </c>
      <c r="N3577" s="2">
        <v>66.400000000000006</v>
      </c>
      <c r="O3577" s="2">
        <v>3.32</v>
      </c>
      <c r="P3577" s="3">
        <v>4.4000000000000004</v>
      </c>
      <c r="Q3577" s="4">
        <f>MONTH(Tabla1[[#This Row],[Fecha]])</f>
        <v>3</v>
      </c>
    </row>
    <row r="3578" spans="1:17" x14ac:dyDescent="0.25">
      <c r="A3578" t="s">
        <v>3275</v>
      </c>
      <c r="B3578" t="s">
        <v>24</v>
      </c>
      <c r="C3578" t="s">
        <v>25</v>
      </c>
      <c r="D3578" t="s">
        <v>26</v>
      </c>
      <c r="E3578" t="s">
        <v>30</v>
      </c>
      <c r="F3578" t="s">
        <v>27</v>
      </c>
      <c r="G3578" s="2">
        <v>28.84</v>
      </c>
      <c r="H3578" s="4">
        <v>4</v>
      </c>
      <c r="I3578" s="2">
        <v>5.7680000000000007</v>
      </c>
      <c r="J3578" s="2">
        <v>121.128</v>
      </c>
      <c r="K3578" s="12">
        <v>43553</v>
      </c>
      <c r="L3578" s="5">
        <v>0.61388888888888882</v>
      </c>
      <c r="M3578" t="s">
        <v>28</v>
      </c>
      <c r="N3578" s="2">
        <v>115.36</v>
      </c>
      <c r="O3578" s="2">
        <v>5.7679999999999998</v>
      </c>
      <c r="P3578" s="3">
        <v>6.4</v>
      </c>
      <c r="Q3578" s="4">
        <f>MONTH(Tabla1[[#This Row],[Fecha]])</f>
        <v>3</v>
      </c>
    </row>
    <row r="3579" spans="1:17" x14ac:dyDescent="0.25">
      <c r="A3579" t="s">
        <v>3276</v>
      </c>
      <c r="B3579" t="s">
        <v>41</v>
      </c>
      <c r="C3579" t="s">
        <v>42</v>
      </c>
      <c r="D3579" t="s">
        <v>26</v>
      </c>
      <c r="E3579" t="s">
        <v>30</v>
      </c>
      <c r="F3579" t="s">
        <v>31</v>
      </c>
      <c r="G3579" s="2">
        <v>33.200000000000003</v>
      </c>
      <c r="H3579" s="4">
        <v>2</v>
      </c>
      <c r="I3579" s="2">
        <v>3.3200000000000003</v>
      </c>
      <c r="J3579" s="2">
        <v>69.72</v>
      </c>
      <c r="K3579" s="12">
        <v>43539</v>
      </c>
      <c r="L3579" s="5">
        <v>0.51388888888888895</v>
      </c>
      <c r="M3579" t="s">
        <v>32</v>
      </c>
      <c r="N3579" s="2">
        <v>66.400000000000006</v>
      </c>
      <c r="O3579" s="2">
        <v>3.32</v>
      </c>
      <c r="P3579" s="3">
        <v>4.4000000000000004</v>
      </c>
      <c r="Q3579" s="4">
        <f>MONTH(Tabla1[[#This Row],[Fecha]])</f>
        <v>3</v>
      </c>
    </row>
    <row r="3580" spans="1:17" x14ac:dyDescent="0.25">
      <c r="A3580" t="s">
        <v>3277</v>
      </c>
      <c r="B3580" t="s">
        <v>17</v>
      </c>
      <c r="C3580" t="s">
        <v>18</v>
      </c>
      <c r="D3580" t="s">
        <v>26</v>
      </c>
      <c r="E3580" t="s">
        <v>30</v>
      </c>
      <c r="F3580" t="s">
        <v>31</v>
      </c>
      <c r="G3580" s="2">
        <v>34.729999999999997</v>
      </c>
      <c r="H3580" s="4">
        <v>2</v>
      </c>
      <c r="I3580" s="2">
        <v>3.4729999999999999</v>
      </c>
      <c r="J3580" s="2">
        <v>72.933000000000007</v>
      </c>
      <c r="K3580" s="12">
        <v>43525</v>
      </c>
      <c r="L3580" s="5">
        <v>0.7597222222222223</v>
      </c>
      <c r="M3580" t="s">
        <v>22</v>
      </c>
      <c r="N3580" s="2">
        <v>69.459999999999994</v>
      </c>
      <c r="O3580" s="2">
        <v>3.4729999999999999</v>
      </c>
      <c r="P3580" s="3">
        <v>9.6999999999999993</v>
      </c>
      <c r="Q3580" s="4">
        <f>MONTH(Tabla1[[#This Row],[Fecha]])</f>
        <v>3</v>
      </c>
    </row>
    <row r="3581" spans="1:17" x14ac:dyDescent="0.25">
      <c r="A3581" t="s">
        <v>3278</v>
      </c>
      <c r="B3581" t="s">
        <v>24</v>
      </c>
      <c r="C3581" t="s">
        <v>25</v>
      </c>
      <c r="D3581" t="s">
        <v>19</v>
      </c>
      <c r="E3581" t="s">
        <v>30</v>
      </c>
      <c r="F3581" t="s">
        <v>45</v>
      </c>
      <c r="G3581" s="2">
        <v>96.98</v>
      </c>
      <c r="H3581" s="4">
        <v>4</v>
      </c>
      <c r="I3581" s="2">
        <v>19.396000000000001</v>
      </c>
      <c r="J3581" s="2">
        <v>407.31599999999997</v>
      </c>
      <c r="K3581" s="12">
        <v>43502</v>
      </c>
      <c r="L3581" s="5">
        <v>0.72222222222222221</v>
      </c>
      <c r="M3581" t="s">
        <v>22</v>
      </c>
      <c r="N3581" s="2">
        <v>387.92</v>
      </c>
      <c r="O3581" s="2">
        <v>19.396000000000001</v>
      </c>
      <c r="P3581" s="3">
        <v>9.4</v>
      </c>
      <c r="Q3581" s="4">
        <f>MONTH(Tabla1[[#This Row],[Fecha]])</f>
        <v>2</v>
      </c>
    </row>
    <row r="3582" spans="1:17" x14ac:dyDescent="0.25">
      <c r="A3582" t="s">
        <v>3279</v>
      </c>
      <c r="B3582" t="s">
        <v>17</v>
      </c>
      <c r="C3582" t="s">
        <v>18</v>
      </c>
      <c r="D3582" t="s">
        <v>26</v>
      </c>
      <c r="E3582" t="s">
        <v>20</v>
      </c>
      <c r="F3582" t="s">
        <v>31</v>
      </c>
      <c r="G3582" s="2">
        <v>56.53</v>
      </c>
      <c r="H3582" s="4">
        <v>4</v>
      </c>
      <c r="I3582" s="2">
        <v>11.306000000000001</v>
      </c>
      <c r="J3582" s="2">
        <v>237.42599999999999</v>
      </c>
      <c r="K3582" s="12">
        <v>43528</v>
      </c>
      <c r="L3582" s="5">
        <v>0.82500000000000007</v>
      </c>
      <c r="M3582" t="s">
        <v>22</v>
      </c>
      <c r="N3582" s="2">
        <v>226.12</v>
      </c>
      <c r="O3582" s="2">
        <v>11.305999999999999</v>
      </c>
      <c r="P3582" s="3">
        <v>5.5</v>
      </c>
      <c r="Q3582" s="4">
        <f>MONTH(Tabla1[[#This Row],[Fecha]])</f>
        <v>3</v>
      </c>
    </row>
    <row r="3583" spans="1:17" x14ac:dyDescent="0.25">
      <c r="A3583" t="s">
        <v>3280</v>
      </c>
      <c r="B3583" t="s">
        <v>24</v>
      </c>
      <c r="C3583" t="s">
        <v>25</v>
      </c>
      <c r="D3583" t="s">
        <v>26</v>
      </c>
      <c r="E3583" t="s">
        <v>20</v>
      </c>
      <c r="F3583" t="s">
        <v>45</v>
      </c>
      <c r="G3583" s="2">
        <v>64.989999999999995</v>
      </c>
      <c r="H3583" s="4">
        <v>1</v>
      </c>
      <c r="I3583" s="2">
        <v>3.2494999999999998</v>
      </c>
      <c r="J3583" s="2">
        <v>68.239500000000007</v>
      </c>
      <c r="K3583" s="12">
        <v>43491</v>
      </c>
      <c r="L3583" s="5">
        <v>0.42083333333333334</v>
      </c>
      <c r="M3583" t="s">
        <v>32</v>
      </c>
      <c r="N3583" s="2">
        <v>64.989999999999995</v>
      </c>
      <c r="O3583" s="2">
        <v>3.2494999999999998</v>
      </c>
      <c r="P3583" s="3">
        <v>4.5</v>
      </c>
      <c r="Q3583" s="4">
        <f>MONTH(Tabla1[[#This Row],[Fecha]])</f>
        <v>1</v>
      </c>
    </row>
    <row r="3584" spans="1:17" x14ac:dyDescent="0.25">
      <c r="A3584" t="s">
        <v>3281</v>
      </c>
      <c r="B3584" t="s">
        <v>41</v>
      </c>
      <c r="C3584" t="s">
        <v>42</v>
      </c>
      <c r="D3584" t="s">
        <v>19</v>
      </c>
      <c r="E3584" t="s">
        <v>20</v>
      </c>
      <c r="F3584" t="s">
        <v>27</v>
      </c>
      <c r="G3584" s="2">
        <v>93.96</v>
      </c>
      <c r="H3584" s="4">
        <v>4</v>
      </c>
      <c r="I3584" s="2">
        <v>18.791999999999998</v>
      </c>
      <c r="J3584" s="2">
        <v>394.63200000000001</v>
      </c>
      <c r="K3584" s="12">
        <v>43533</v>
      </c>
      <c r="L3584" s="5">
        <v>0.75</v>
      </c>
      <c r="M3584" t="s">
        <v>28</v>
      </c>
      <c r="N3584" s="2">
        <v>375.84</v>
      </c>
      <c r="O3584" s="2">
        <v>18.792000000000002</v>
      </c>
      <c r="P3584" s="3">
        <v>9.5</v>
      </c>
      <c r="Q3584" s="4">
        <f>MONTH(Tabla1[[#This Row],[Fecha]])</f>
        <v>3</v>
      </c>
    </row>
    <row r="3585" spans="1:17" x14ac:dyDescent="0.25">
      <c r="A3585" t="s">
        <v>3282</v>
      </c>
      <c r="B3585" t="s">
        <v>17</v>
      </c>
      <c r="C3585" t="s">
        <v>18</v>
      </c>
      <c r="D3585" t="s">
        <v>19</v>
      </c>
      <c r="E3585" t="s">
        <v>30</v>
      </c>
      <c r="F3585" t="s">
        <v>27</v>
      </c>
      <c r="G3585" s="2">
        <v>69.58</v>
      </c>
      <c r="H3585" s="4">
        <v>9</v>
      </c>
      <c r="I3585" s="2">
        <v>31.311000000000003</v>
      </c>
      <c r="J3585" s="2">
        <v>657.53099999999995</v>
      </c>
      <c r="K3585" s="12">
        <v>43515</v>
      </c>
      <c r="L3585" s="5">
        <v>0.81805555555555554</v>
      </c>
      <c r="M3585" t="s">
        <v>32</v>
      </c>
      <c r="N3585" s="2">
        <v>626.22</v>
      </c>
      <c r="O3585" s="2">
        <v>31.311</v>
      </c>
      <c r="P3585" s="3">
        <v>7.8</v>
      </c>
      <c r="Q3585" s="4">
        <f>MONTH(Tabla1[[#This Row],[Fecha]])</f>
        <v>2</v>
      </c>
    </row>
    <row r="3586" spans="1:17" x14ac:dyDescent="0.25">
      <c r="A3586" t="s">
        <v>3283</v>
      </c>
      <c r="B3586" t="s">
        <v>41</v>
      </c>
      <c r="C3586" t="s">
        <v>42</v>
      </c>
      <c r="D3586" t="s">
        <v>19</v>
      </c>
      <c r="E3586" t="s">
        <v>20</v>
      </c>
      <c r="F3586" t="s">
        <v>45</v>
      </c>
      <c r="G3586" s="2">
        <v>58.75</v>
      </c>
      <c r="H3586" s="4">
        <v>6</v>
      </c>
      <c r="I3586" s="2">
        <v>17.625</v>
      </c>
      <c r="J3586" s="2">
        <v>370.125</v>
      </c>
      <c r="K3586" s="12">
        <v>43548</v>
      </c>
      <c r="L3586" s="5">
        <v>0.7597222222222223</v>
      </c>
      <c r="M3586" t="s">
        <v>32</v>
      </c>
      <c r="N3586" s="2">
        <v>352.5</v>
      </c>
      <c r="O3586" s="2">
        <v>17.625</v>
      </c>
      <c r="P3586" s="3">
        <v>5.9</v>
      </c>
      <c r="Q3586" s="4">
        <f>MONTH(Tabla1[[#This Row],[Fecha]])</f>
        <v>3</v>
      </c>
    </row>
    <row r="3587" spans="1:17" x14ac:dyDescent="0.25">
      <c r="A3587" t="s">
        <v>3284</v>
      </c>
      <c r="B3587" t="s">
        <v>41</v>
      </c>
      <c r="C3587" t="s">
        <v>42</v>
      </c>
      <c r="D3587" t="s">
        <v>19</v>
      </c>
      <c r="E3587" t="s">
        <v>20</v>
      </c>
      <c r="F3587" t="s">
        <v>45</v>
      </c>
      <c r="G3587" s="2">
        <v>14.48</v>
      </c>
      <c r="H3587" s="4">
        <v>4</v>
      </c>
      <c r="I3587" s="2">
        <v>2.8960000000000004</v>
      </c>
      <c r="J3587" s="2">
        <v>60.816000000000003</v>
      </c>
      <c r="K3587" s="12">
        <v>43502</v>
      </c>
      <c r="L3587" s="5">
        <v>0.75486111111111109</v>
      </c>
      <c r="M3587" t="s">
        <v>22</v>
      </c>
      <c r="N3587" s="2">
        <v>57.92</v>
      </c>
      <c r="O3587" s="2">
        <v>2.8959999999999999</v>
      </c>
      <c r="P3587" s="3">
        <v>4.5</v>
      </c>
      <c r="Q3587" s="4">
        <f>MONTH(Tabla1[[#This Row],[Fecha]])</f>
        <v>2</v>
      </c>
    </row>
    <row r="3588" spans="1:17" x14ac:dyDescent="0.25">
      <c r="A3588" t="s">
        <v>2678</v>
      </c>
      <c r="B3588" t="s">
        <v>24</v>
      </c>
      <c r="C3588" t="s">
        <v>25</v>
      </c>
      <c r="D3588" t="s">
        <v>26</v>
      </c>
      <c r="E3588" t="s">
        <v>20</v>
      </c>
      <c r="F3588" t="s">
        <v>35</v>
      </c>
      <c r="G3588" s="2">
        <v>49.33</v>
      </c>
      <c r="H3588" s="4">
        <v>10</v>
      </c>
      <c r="I3588" s="2">
        <v>24.664999999999999</v>
      </c>
      <c r="J3588" s="2">
        <v>517.96500000000003</v>
      </c>
      <c r="K3588" s="12">
        <v>43499</v>
      </c>
      <c r="L3588" s="5">
        <v>0.69444444444444453</v>
      </c>
      <c r="M3588" t="s">
        <v>32</v>
      </c>
      <c r="N3588" s="2">
        <v>493.3</v>
      </c>
      <c r="O3588" s="2">
        <v>24.664999999999999</v>
      </c>
      <c r="P3588" s="3">
        <v>9.4</v>
      </c>
      <c r="Q3588" s="4">
        <f>MONTH(Tabla1[[#This Row],[Fecha]])</f>
        <v>2</v>
      </c>
    </row>
    <row r="3589" spans="1:17" x14ac:dyDescent="0.25">
      <c r="A3589" t="s">
        <v>3285</v>
      </c>
      <c r="B3589" t="s">
        <v>24</v>
      </c>
      <c r="C3589" t="s">
        <v>25</v>
      </c>
      <c r="D3589" t="s">
        <v>26</v>
      </c>
      <c r="E3589" t="s">
        <v>30</v>
      </c>
      <c r="F3589" t="s">
        <v>43</v>
      </c>
      <c r="G3589" s="2">
        <v>19.25</v>
      </c>
      <c r="H3589" s="4">
        <v>8</v>
      </c>
      <c r="I3589" s="2">
        <v>7.7</v>
      </c>
      <c r="J3589" s="2">
        <v>161.69999999999999</v>
      </c>
      <c r="K3589" s="12">
        <v>43488</v>
      </c>
      <c r="L3589" s="5">
        <v>0.77569444444444446</v>
      </c>
      <c r="M3589" t="s">
        <v>22</v>
      </c>
      <c r="N3589" s="2">
        <v>154</v>
      </c>
      <c r="O3589" s="2">
        <v>7.7</v>
      </c>
      <c r="P3589" s="3">
        <v>6.6</v>
      </c>
      <c r="Q3589" s="4">
        <f>MONTH(Tabla1[[#This Row],[Fecha]])</f>
        <v>1</v>
      </c>
    </row>
    <row r="3590" spans="1:17" x14ac:dyDescent="0.25">
      <c r="A3590" t="s">
        <v>3286</v>
      </c>
      <c r="B3590" t="s">
        <v>17</v>
      </c>
      <c r="C3590" t="s">
        <v>18</v>
      </c>
      <c r="D3590" t="s">
        <v>26</v>
      </c>
      <c r="E3590" t="s">
        <v>20</v>
      </c>
      <c r="F3590" t="s">
        <v>45</v>
      </c>
      <c r="G3590" s="2">
        <v>94.67</v>
      </c>
      <c r="H3590" s="4">
        <v>4</v>
      </c>
      <c r="I3590" s="2">
        <v>18.934000000000001</v>
      </c>
      <c r="J3590" s="2">
        <v>397.61399999999998</v>
      </c>
      <c r="K3590" s="12">
        <v>43535</v>
      </c>
      <c r="L3590" s="5">
        <v>0.50277777777777777</v>
      </c>
      <c r="M3590" t="s">
        <v>28</v>
      </c>
      <c r="N3590" s="2">
        <v>378.68</v>
      </c>
      <c r="O3590" s="2">
        <v>18.934000000000001</v>
      </c>
      <c r="P3590" s="3">
        <v>6.8</v>
      </c>
      <c r="Q3590" s="4">
        <f>MONTH(Tabla1[[#This Row],[Fecha]])</f>
        <v>3</v>
      </c>
    </row>
    <row r="3591" spans="1:17" x14ac:dyDescent="0.25">
      <c r="A3591" t="s">
        <v>1314</v>
      </c>
      <c r="B3591" t="s">
        <v>41</v>
      </c>
      <c r="C3591" t="s">
        <v>42</v>
      </c>
      <c r="D3591" t="s">
        <v>19</v>
      </c>
      <c r="E3591" t="s">
        <v>20</v>
      </c>
      <c r="F3591" t="s">
        <v>45</v>
      </c>
      <c r="G3591" s="2">
        <v>91.54</v>
      </c>
      <c r="H3591" s="4">
        <v>4</v>
      </c>
      <c r="I3591" s="2">
        <v>18.308000000000003</v>
      </c>
      <c r="J3591" s="2">
        <v>384.46800000000002</v>
      </c>
      <c r="K3591" s="12">
        <v>43547</v>
      </c>
      <c r="L3591" s="5">
        <v>0.80555555555555547</v>
      </c>
      <c r="M3591" t="s">
        <v>32</v>
      </c>
      <c r="N3591" s="2">
        <v>366.16</v>
      </c>
      <c r="O3591" s="2">
        <v>18.308</v>
      </c>
      <c r="P3591" s="3">
        <v>4.8</v>
      </c>
      <c r="Q3591" s="4">
        <f>MONTH(Tabla1[[#This Row],[Fecha]])</f>
        <v>3</v>
      </c>
    </row>
    <row r="3592" spans="1:17" x14ac:dyDescent="0.25">
      <c r="A3592" t="s">
        <v>3287</v>
      </c>
      <c r="B3592" t="s">
        <v>24</v>
      </c>
      <c r="C3592" t="s">
        <v>25</v>
      </c>
      <c r="D3592" t="s">
        <v>19</v>
      </c>
      <c r="E3592" t="s">
        <v>20</v>
      </c>
      <c r="F3592" t="s">
        <v>35</v>
      </c>
      <c r="G3592" s="2">
        <v>90.63</v>
      </c>
      <c r="H3592" s="4">
        <v>9</v>
      </c>
      <c r="I3592" s="2">
        <v>40.783500000000004</v>
      </c>
      <c r="J3592" s="2">
        <v>856.45349999999996</v>
      </c>
      <c r="K3592" s="12">
        <v>43483</v>
      </c>
      <c r="L3592" s="5">
        <v>0.64444444444444449</v>
      </c>
      <c r="M3592" t="s">
        <v>28</v>
      </c>
      <c r="N3592" s="2">
        <v>815.67</v>
      </c>
      <c r="O3592" s="2">
        <v>40.783499999999997</v>
      </c>
      <c r="P3592" s="3">
        <v>5.0999999999999996</v>
      </c>
      <c r="Q3592" s="4">
        <f>MONTH(Tabla1[[#This Row],[Fecha]])</f>
        <v>1</v>
      </c>
    </row>
    <row r="3593" spans="1:17" x14ac:dyDescent="0.25">
      <c r="A3593" t="s">
        <v>3288</v>
      </c>
      <c r="B3593" t="s">
        <v>17</v>
      </c>
      <c r="C3593" t="s">
        <v>18</v>
      </c>
      <c r="D3593" t="s">
        <v>19</v>
      </c>
      <c r="E3593" t="s">
        <v>30</v>
      </c>
      <c r="F3593" t="s">
        <v>45</v>
      </c>
      <c r="G3593" s="2">
        <v>43.13</v>
      </c>
      <c r="H3593" s="4">
        <v>10</v>
      </c>
      <c r="I3593" s="2">
        <v>21.565000000000001</v>
      </c>
      <c r="J3593" s="2">
        <v>452.86500000000001</v>
      </c>
      <c r="K3593" s="12">
        <v>43498</v>
      </c>
      <c r="L3593" s="5">
        <v>0.7715277777777777</v>
      </c>
      <c r="M3593" t="s">
        <v>32</v>
      </c>
      <c r="N3593" s="2">
        <v>431.3</v>
      </c>
      <c r="O3593" s="2">
        <v>21.565000000000001</v>
      </c>
      <c r="P3593" s="3">
        <v>5.5</v>
      </c>
      <c r="Q3593" s="4">
        <f>MONTH(Tabla1[[#This Row],[Fecha]])</f>
        <v>2</v>
      </c>
    </row>
    <row r="3594" spans="1:17" x14ac:dyDescent="0.25">
      <c r="A3594" t="s">
        <v>3289</v>
      </c>
      <c r="B3594" t="s">
        <v>24</v>
      </c>
      <c r="C3594" t="s">
        <v>25</v>
      </c>
      <c r="D3594" t="s">
        <v>19</v>
      </c>
      <c r="E3594" t="s">
        <v>30</v>
      </c>
      <c r="F3594" t="s">
        <v>35</v>
      </c>
      <c r="G3594" s="2">
        <v>57.12</v>
      </c>
      <c r="H3594" s="4">
        <v>7</v>
      </c>
      <c r="I3594" s="2">
        <v>19.992000000000001</v>
      </c>
      <c r="J3594" s="2">
        <v>419.83199999999999</v>
      </c>
      <c r="K3594" s="12">
        <v>43477</v>
      </c>
      <c r="L3594" s="5">
        <v>0.50138888888888888</v>
      </c>
      <c r="M3594" t="s">
        <v>32</v>
      </c>
      <c r="N3594" s="2">
        <v>399.84</v>
      </c>
      <c r="O3594" s="2">
        <v>19.992000000000001</v>
      </c>
      <c r="P3594" s="3">
        <v>6.5</v>
      </c>
      <c r="Q3594" s="4">
        <f>MONTH(Tabla1[[#This Row],[Fecha]])</f>
        <v>1</v>
      </c>
    </row>
    <row r="3595" spans="1:17" x14ac:dyDescent="0.25">
      <c r="A3595" t="s">
        <v>1334</v>
      </c>
      <c r="B3595" t="s">
        <v>17</v>
      </c>
      <c r="C3595" t="s">
        <v>18</v>
      </c>
      <c r="D3595" t="s">
        <v>26</v>
      </c>
      <c r="E3595" t="s">
        <v>20</v>
      </c>
      <c r="F3595" t="s">
        <v>35</v>
      </c>
      <c r="G3595" s="2">
        <v>89.48</v>
      </c>
      <c r="H3595" s="4">
        <v>5</v>
      </c>
      <c r="I3595" s="2">
        <v>22.370000000000005</v>
      </c>
      <c r="J3595" s="2">
        <v>469.77</v>
      </c>
      <c r="K3595" s="12">
        <v>43554</v>
      </c>
      <c r="L3595" s="5">
        <v>0.4291666666666667</v>
      </c>
      <c r="M3595" t="s">
        <v>28</v>
      </c>
      <c r="N3595" s="2">
        <v>447.4</v>
      </c>
      <c r="O3595" s="2">
        <v>22.37</v>
      </c>
      <c r="P3595" s="3">
        <v>7.4</v>
      </c>
      <c r="Q3595" s="4">
        <f>MONTH(Tabla1[[#This Row],[Fecha]])</f>
        <v>3</v>
      </c>
    </row>
    <row r="3596" spans="1:17" x14ac:dyDescent="0.25">
      <c r="A3596" t="s">
        <v>3290</v>
      </c>
      <c r="B3596" t="s">
        <v>17</v>
      </c>
      <c r="C3596" t="s">
        <v>18</v>
      </c>
      <c r="D3596" t="s">
        <v>19</v>
      </c>
      <c r="E3596" t="s">
        <v>30</v>
      </c>
      <c r="F3596" t="s">
        <v>31</v>
      </c>
      <c r="G3596" s="2">
        <v>23.29</v>
      </c>
      <c r="H3596" s="4">
        <v>4</v>
      </c>
      <c r="I3596" s="2">
        <v>4.6580000000000004</v>
      </c>
      <c r="J3596" s="2">
        <v>97.817999999999998</v>
      </c>
      <c r="K3596" s="12">
        <v>43543</v>
      </c>
      <c r="L3596" s="5">
        <v>0.49444444444444446</v>
      </c>
      <c r="M3596" t="s">
        <v>32</v>
      </c>
      <c r="N3596" s="2">
        <v>93.16</v>
      </c>
      <c r="O3596" s="2">
        <v>4.6580000000000004</v>
      </c>
      <c r="P3596" s="3">
        <v>5.9</v>
      </c>
      <c r="Q3596" s="4">
        <f>MONTH(Tabla1[[#This Row],[Fecha]])</f>
        <v>3</v>
      </c>
    </row>
    <row r="3597" spans="1:17" x14ac:dyDescent="0.25">
      <c r="A3597" t="s">
        <v>3291</v>
      </c>
      <c r="B3597" t="s">
        <v>24</v>
      </c>
      <c r="C3597" t="s">
        <v>25</v>
      </c>
      <c r="D3597" t="s">
        <v>19</v>
      </c>
      <c r="E3597" t="s">
        <v>30</v>
      </c>
      <c r="F3597" t="s">
        <v>43</v>
      </c>
      <c r="G3597" s="2">
        <v>17.04</v>
      </c>
      <c r="H3597" s="4">
        <v>4</v>
      </c>
      <c r="I3597" s="2">
        <v>3.4079999999999999</v>
      </c>
      <c r="J3597" s="2">
        <v>71.567999999999998</v>
      </c>
      <c r="K3597" s="12">
        <v>43532</v>
      </c>
      <c r="L3597" s="5">
        <v>0.84375</v>
      </c>
      <c r="M3597" t="s">
        <v>22</v>
      </c>
      <c r="N3597" s="2">
        <v>68.16</v>
      </c>
      <c r="O3597" s="2">
        <v>3.4079999999999999</v>
      </c>
      <c r="P3597" s="3">
        <v>7</v>
      </c>
      <c r="Q3597" s="4">
        <f>MONTH(Tabla1[[#This Row],[Fecha]])</f>
        <v>3</v>
      </c>
    </row>
    <row r="3598" spans="1:17" x14ac:dyDescent="0.25">
      <c r="A3598" t="s">
        <v>3292</v>
      </c>
      <c r="B3598" t="s">
        <v>24</v>
      </c>
      <c r="C3598" t="s">
        <v>25</v>
      </c>
      <c r="D3598" t="s">
        <v>19</v>
      </c>
      <c r="E3598" t="s">
        <v>30</v>
      </c>
      <c r="F3598" t="s">
        <v>35</v>
      </c>
      <c r="G3598" s="2">
        <v>82.93</v>
      </c>
      <c r="H3598" s="4">
        <v>4</v>
      </c>
      <c r="I3598" s="2">
        <v>16.586000000000002</v>
      </c>
      <c r="J3598" s="2">
        <v>348.30599999999998</v>
      </c>
      <c r="K3598" s="12">
        <v>43485</v>
      </c>
      <c r="L3598" s="5">
        <v>0.70208333333333339</v>
      </c>
      <c r="M3598" t="s">
        <v>22</v>
      </c>
      <c r="N3598" s="2">
        <v>331.72</v>
      </c>
      <c r="O3598" s="2">
        <v>16.585999999999999</v>
      </c>
      <c r="P3598" s="3">
        <v>9.6</v>
      </c>
      <c r="Q3598" s="4">
        <f>MONTH(Tabla1[[#This Row],[Fecha]])</f>
        <v>1</v>
      </c>
    </row>
    <row r="3599" spans="1:17" x14ac:dyDescent="0.25">
      <c r="A3599" t="s">
        <v>3293</v>
      </c>
      <c r="B3599" t="s">
        <v>17</v>
      </c>
      <c r="C3599" t="s">
        <v>18</v>
      </c>
      <c r="D3599" t="s">
        <v>26</v>
      </c>
      <c r="E3599" t="s">
        <v>20</v>
      </c>
      <c r="F3599" t="s">
        <v>27</v>
      </c>
      <c r="G3599" s="2">
        <v>60.88</v>
      </c>
      <c r="H3599" s="4">
        <v>9</v>
      </c>
      <c r="I3599" s="2">
        <v>27.396000000000004</v>
      </c>
      <c r="J3599" s="2">
        <v>575.31600000000003</v>
      </c>
      <c r="K3599" s="12">
        <v>43480</v>
      </c>
      <c r="L3599" s="5">
        <v>0.72013888888888899</v>
      </c>
      <c r="M3599" t="s">
        <v>22</v>
      </c>
      <c r="N3599" s="2">
        <v>547.91999999999996</v>
      </c>
      <c r="O3599" s="2">
        <v>27.396000000000001</v>
      </c>
      <c r="P3599" s="3">
        <v>4.7</v>
      </c>
      <c r="Q3599" s="4">
        <f>MONTH(Tabla1[[#This Row],[Fecha]])</f>
        <v>1</v>
      </c>
    </row>
    <row r="3600" spans="1:17" x14ac:dyDescent="0.25">
      <c r="A3600" t="s">
        <v>3088</v>
      </c>
      <c r="B3600" t="s">
        <v>41</v>
      </c>
      <c r="C3600" t="s">
        <v>42</v>
      </c>
      <c r="D3600" t="s">
        <v>26</v>
      </c>
      <c r="E3600" t="s">
        <v>20</v>
      </c>
      <c r="F3600" t="s">
        <v>21</v>
      </c>
      <c r="G3600" s="2">
        <v>99.71</v>
      </c>
      <c r="H3600" s="4">
        <v>6</v>
      </c>
      <c r="I3600" s="2">
        <v>29.913</v>
      </c>
      <c r="J3600" s="2">
        <v>628.173</v>
      </c>
      <c r="K3600" s="12">
        <v>43522</v>
      </c>
      <c r="L3600" s="5">
        <v>0.70277777777777783</v>
      </c>
      <c r="M3600" t="s">
        <v>22</v>
      </c>
      <c r="N3600" s="2">
        <v>598.26</v>
      </c>
      <c r="O3600" s="2">
        <v>29.913</v>
      </c>
      <c r="P3600" s="3">
        <v>7.9</v>
      </c>
      <c r="Q3600" s="4">
        <f>MONTH(Tabla1[[#This Row],[Fecha]])</f>
        <v>2</v>
      </c>
    </row>
    <row r="3601" spans="1:17" x14ac:dyDescent="0.25">
      <c r="A3601" t="s">
        <v>3294</v>
      </c>
      <c r="B3601" t="s">
        <v>24</v>
      </c>
      <c r="C3601" t="s">
        <v>25</v>
      </c>
      <c r="D3601" t="s">
        <v>26</v>
      </c>
      <c r="E3601" t="s">
        <v>30</v>
      </c>
      <c r="F3601" t="s">
        <v>21</v>
      </c>
      <c r="G3601" s="2">
        <v>53.19</v>
      </c>
      <c r="H3601" s="4">
        <v>7</v>
      </c>
      <c r="I3601" s="2">
        <v>18.616499999999998</v>
      </c>
      <c r="J3601" s="2">
        <v>390.94650000000001</v>
      </c>
      <c r="K3601" s="12">
        <v>43479</v>
      </c>
      <c r="L3601" s="5">
        <v>0.65416666666666667</v>
      </c>
      <c r="M3601" t="s">
        <v>22</v>
      </c>
      <c r="N3601" s="2">
        <v>372.33</v>
      </c>
      <c r="O3601" s="2">
        <v>18.616499999999998</v>
      </c>
      <c r="P3601" s="3">
        <v>5</v>
      </c>
      <c r="Q3601" s="4">
        <f>MONTH(Tabla1[[#This Row],[Fecha]])</f>
        <v>1</v>
      </c>
    </row>
    <row r="3602" spans="1:17" x14ac:dyDescent="0.25">
      <c r="A3602" t="s">
        <v>3295</v>
      </c>
      <c r="B3602" t="s">
        <v>24</v>
      </c>
      <c r="C3602" t="s">
        <v>25</v>
      </c>
      <c r="D3602" t="s">
        <v>26</v>
      </c>
      <c r="E3602" t="s">
        <v>20</v>
      </c>
      <c r="F3602" t="s">
        <v>27</v>
      </c>
      <c r="G3602" s="2">
        <v>30.24</v>
      </c>
      <c r="H3602" s="4">
        <v>1</v>
      </c>
      <c r="I3602" s="2">
        <v>1.512</v>
      </c>
      <c r="J3602" s="2">
        <v>31.751999999999999</v>
      </c>
      <c r="K3602" s="12">
        <v>43528</v>
      </c>
      <c r="L3602" s="5">
        <v>0.65555555555555556</v>
      </c>
      <c r="M3602" t="s">
        <v>28</v>
      </c>
      <c r="N3602" s="2">
        <v>30.24</v>
      </c>
      <c r="O3602" s="2">
        <v>1.512</v>
      </c>
      <c r="P3602" s="3">
        <v>8.4</v>
      </c>
      <c r="Q3602" s="4">
        <f>MONTH(Tabla1[[#This Row],[Fecha]])</f>
        <v>3</v>
      </c>
    </row>
    <row r="3603" spans="1:17" x14ac:dyDescent="0.25">
      <c r="A3603" t="s">
        <v>3296</v>
      </c>
      <c r="B3603" t="s">
        <v>17</v>
      </c>
      <c r="C3603" t="s">
        <v>18</v>
      </c>
      <c r="D3603" t="s">
        <v>26</v>
      </c>
      <c r="E3603" t="s">
        <v>30</v>
      </c>
      <c r="F3603" t="s">
        <v>31</v>
      </c>
      <c r="G3603" s="2">
        <v>97.94</v>
      </c>
      <c r="H3603" s="4">
        <v>1</v>
      </c>
      <c r="I3603" s="2">
        <v>4.8970000000000002</v>
      </c>
      <c r="J3603" s="2">
        <v>102.837</v>
      </c>
      <c r="K3603" s="12">
        <v>43531</v>
      </c>
      <c r="L3603" s="5">
        <v>0.48888888888888887</v>
      </c>
      <c r="M3603" t="s">
        <v>22</v>
      </c>
      <c r="N3603" s="2">
        <v>97.94</v>
      </c>
      <c r="O3603" s="2">
        <v>4.8970000000000002</v>
      </c>
      <c r="P3603" s="3">
        <v>6.9</v>
      </c>
      <c r="Q3603" s="4">
        <f>MONTH(Tabla1[[#This Row],[Fecha]])</f>
        <v>3</v>
      </c>
    </row>
    <row r="3604" spans="1:17" x14ac:dyDescent="0.25">
      <c r="A3604" t="s">
        <v>3297</v>
      </c>
      <c r="B3604" t="s">
        <v>41</v>
      </c>
      <c r="C3604" t="s">
        <v>42</v>
      </c>
      <c r="D3604" t="s">
        <v>19</v>
      </c>
      <c r="E3604" t="s">
        <v>20</v>
      </c>
      <c r="F3604" t="s">
        <v>43</v>
      </c>
      <c r="G3604" s="2">
        <v>48.52</v>
      </c>
      <c r="H3604" s="4">
        <v>3</v>
      </c>
      <c r="I3604" s="2">
        <v>7.2780000000000005</v>
      </c>
      <c r="J3604" s="2">
        <v>152.83799999999999</v>
      </c>
      <c r="K3604" s="12">
        <v>43529</v>
      </c>
      <c r="L3604" s="5">
        <v>0.76180555555555562</v>
      </c>
      <c r="M3604" t="s">
        <v>22</v>
      </c>
      <c r="N3604" s="2">
        <v>145.56</v>
      </c>
      <c r="O3604" s="2">
        <v>7.2779999999999996</v>
      </c>
      <c r="P3604" s="3">
        <v>4</v>
      </c>
      <c r="Q3604" s="4">
        <f>MONTH(Tabla1[[#This Row],[Fecha]])</f>
        <v>3</v>
      </c>
    </row>
    <row r="3605" spans="1:17" x14ac:dyDescent="0.25">
      <c r="A3605" t="s">
        <v>3298</v>
      </c>
      <c r="B3605" t="s">
        <v>41</v>
      </c>
      <c r="C3605" t="s">
        <v>42</v>
      </c>
      <c r="D3605" t="s">
        <v>19</v>
      </c>
      <c r="E3605" t="s">
        <v>20</v>
      </c>
      <c r="F3605" t="s">
        <v>43</v>
      </c>
      <c r="G3605" s="2">
        <v>77.2</v>
      </c>
      <c r="H3605" s="4">
        <v>10</v>
      </c>
      <c r="I3605" s="2">
        <v>38.6</v>
      </c>
      <c r="J3605" s="2">
        <v>810.6</v>
      </c>
      <c r="K3605" s="12">
        <v>43507</v>
      </c>
      <c r="L3605" s="5">
        <v>0.44305555555555554</v>
      </c>
      <c r="M3605" t="s">
        <v>32</v>
      </c>
      <c r="N3605" s="2">
        <v>772</v>
      </c>
      <c r="O3605" s="2">
        <v>38.6</v>
      </c>
      <c r="P3605" s="3">
        <v>5.6</v>
      </c>
      <c r="Q3605" s="4">
        <f>MONTH(Tabla1[[#This Row],[Fecha]])</f>
        <v>2</v>
      </c>
    </row>
    <row r="3606" spans="1:17" x14ac:dyDescent="0.25">
      <c r="A3606" t="s">
        <v>1381</v>
      </c>
      <c r="B3606" t="s">
        <v>24</v>
      </c>
      <c r="C3606" t="s">
        <v>25</v>
      </c>
      <c r="D3606" t="s">
        <v>26</v>
      </c>
      <c r="E3606" t="s">
        <v>20</v>
      </c>
      <c r="F3606" t="s">
        <v>45</v>
      </c>
      <c r="G3606" s="2">
        <v>22.51</v>
      </c>
      <c r="H3606" s="4">
        <v>7</v>
      </c>
      <c r="I3606" s="2">
        <v>7.8785000000000016</v>
      </c>
      <c r="J3606" s="2">
        <v>165.4485</v>
      </c>
      <c r="K3606" s="12">
        <v>43509</v>
      </c>
      <c r="L3606" s="5">
        <v>0.4513888888888889</v>
      </c>
      <c r="M3606" t="s">
        <v>32</v>
      </c>
      <c r="N3606" s="2">
        <v>157.57</v>
      </c>
      <c r="O3606" s="2">
        <v>7.8784999999999998</v>
      </c>
      <c r="P3606" s="3">
        <v>4.8</v>
      </c>
      <c r="Q3606" s="4">
        <f>MONTH(Tabla1[[#This Row],[Fecha]])</f>
        <v>2</v>
      </c>
    </row>
    <row r="3607" spans="1:17" x14ac:dyDescent="0.25">
      <c r="A3607" t="s">
        <v>3299</v>
      </c>
      <c r="B3607" t="s">
        <v>17</v>
      </c>
      <c r="C3607" t="s">
        <v>18</v>
      </c>
      <c r="D3607" t="s">
        <v>19</v>
      </c>
      <c r="E3607" t="s">
        <v>20</v>
      </c>
      <c r="F3607" t="s">
        <v>43</v>
      </c>
      <c r="G3607" s="2">
        <v>47.63</v>
      </c>
      <c r="H3607" s="4">
        <v>9</v>
      </c>
      <c r="I3607" s="2">
        <v>21.433500000000002</v>
      </c>
      <c r="J3607" s="2">
        <v>450.1035</v>
      </c>
      <c r="K3607" s="12">
        <v>43488</v>
      </c>
      <c r="L3607" s="5">
        <v>0.52430555555555558</v>
      </c>
      <c r="M3607" t="s">
        <v>28</v>
      </c>
      <c r="N3607" s="2">
        <v>428.67</v>
      </c>
      <c r="O3607" s="2">
        <v>21.433499999999999</v>
      </c>
      <c r="P3607" s="3">
        <v>5</v>
      </c>
      <c r="Q3607" s="4">
        <f>MONTH(Tabla1[[#This Row],[Fecha]])</f>
        <v>1</v>
      </c>
    </row>
    <row r="3608" spans="1:17" x14ac:dyDescent="0.25">
      <c r="A3608" t="s">
        <v>2143</v>
      </c>
      <c r="B3608" t="s">
        <v>41</v>
      </c>
      <c r="C3608" t="s">
        <v>42</v>
      </c>
      <c r="D3608" t="s">
        <v>19</v>
      </c>
      <c r="E3608" t="s">
        <v>30</v>
      </c>
      <c r="F3608" t="s">
        <v>27</v>
      </c>
      <c r="G3608" s="2">
        <v>87.87</v>
      </c>
      <c r="H3608" s="4">
        <v>9</v>
      </c>
      <c r="I3608" s="2">
        <v>39.541500000000006</v>
      </c>
      <c r="J3608" s="2">
        <v>830.37149999999997</v>
      </c>
      <c r="K3608" s="12">
        <v>43496</v>
      </c>
      <c r="L3608" s="5">
        <v>0.85555555555555562</v>
      </c>
      <c r="M3608" t="s">
        <v>22</v>
      </c>
      <c r="N3608" s="2">
        <v>790.83</v>
      </c>
      <c r="O3608" s="2">
        <v>39.541499999999999</v>
      </c>
      <c r="P3608" s="3">
        <v>5.6</v>
      </c>
      <c r="Q3608" s="4">
        <f>MONTH(Tabla1[[#This Row],[Fecha]])</f>
        <v>1</v>
      </c>
    </row>
    <row r="3609" spans="1:17" x14ac:dyDescent="0.25">
      <c r="A3609" t="s">
        <v>2220</v>
      </c>
      <c r="B3609" t="s">
        <v>41</v>
      </c>
      <c r="C3609" t="s">
        <v>42</v>
      </c>
      <c r="D3609" t="s">
        <v>19</v>
      </c>
      <c r="E3609" t="s">
        <v>20</v>
      </c>
      <c r="F3609" t="s">
        <v>35</v>
      </c>
      <c r="G3609" s="2">
        <v>95.54</v>
      </c>
      <c r="H3609" s="4">
        <v>4</v>
      </c>
      <c r="I3609" s="2">
        <v>19.108000000000001</v>
      </c>
      <c r="J3609" s="2">
        <v>401.26799999999997</v>
      </c>
      <c r="K3609" s="12">
        <v>43522</v>
      </c>
      <c r="L3609" s="5">
        <v>0.49861111111111112</v>
      </c>
      <c r="M3609" t="s">
        <v>22</v>
      </c>
      <c r="N3609" s="2">
        <v>382.16</v>
      </c>
      <c r="O3609" s="2">
        <v>19.108000000000001</v>
      </c>
      <c r="P3609" s="3">
        <v>4.5</v>
      </c>
      <c r="Q3609" s="4">
        <f>MONTH(Tabla1[[#This Row],[Fecha]])</f>
        <v>2</v>
      </c>
    </row>
    <row r="3610" spans="1:17" x14ac:dyDescent="0.25">
      <c r="A3610" t="s">
        <v>3231</v>
      </c>
      <c r="B3610" t="s">
        <v>41</v>
      </c>
      <c r="C3610" t="s">
        <v>42</v>
      </c>
      <c r="D3610" t="s">
        <v>26</v>
      </c>
      <c r="E3610" t="s">
        <v>20</v>
      </c>
      <c r="F3610" t="s">
        <v>21</v>
      </c>
      <c r="G3610" s="2">
        <v>58.24</v>
      </c>
      <c r="H3610" s="4">
        <v>9</v>
      </c>
      <c r="I3610" s="2">
        <v>26.207999999999998</v>
      </c>
      <c r="J3610" s="2">
        <v>550.36800000000005</v>
      </c>
      <c r="K3610" s="12">
        <v>43501</v>
      </c>
      <c r="L3610" s="5">
        <v>0.52361111111111114</v>
      </c>
      <c r="M3610" t="s">
        <v>28</v>
      </c>
      <c r="N3610" s="2">
        <v>524.16</v>
      </c>
      <c r="O3610" s="2">
        <v>26.207999999999998</v>
      </c>
      <c r="P3610" s="3">
        <v>9.6999999999999993</v>
      </c>
      <c r="Q3610" s="4">
        <f>MONTH(Tabla1[[#This Row],[Fecha]])</f>
        <v>2</v>
      </c>
    </row>
    <row r="3611" spans="1:17" x14ac:dyDescent="0.25">
      <c r="A3611" t="s">
        <v>3300</v>
      </c>
      <c r="B3611" t="s">
        <v>24</v>
      </c>
      <c r="C3611" t="s">
        <v>25</v>
      </c>
      <c r="D3611" t="s">
        <v>26</v>
      </c>
      <c r="E3611" t="s">
        <v>20</v>
      </c>
      <c r="F3611" t="s">
        <v>35</v>
      </c>
      <c r="G3611" s="2">
        <v>44.86</v>
      </c>
      <c r="H3611" s="4">
        <v>10</v>
      </c>
      <c r="I3611" s="2">
        <v>22.430000000000003</v>
      </c>
      <c r="J3611" s="2">
        <v>471.03</v>
      </c>
      <c r="K3611" s="12">
        <v>43491</v>
      </c>
      <c r="L3611" s="5">
        <v>0.82916666666666661</v>
      </c>
      <c r="M3611" t="s">
        <v>22</v>
      </c>
      <c r="N3611" s="2">
        <v>448.6</v>
      </c>
      <c r="O3611" s="2">
        <v>22.43</v>
      </c>
      <c r="P3611" s="3">
        <v>8.1999999999999993</v>
      </c>
      <c r="Q3611" s="4">
        <f>MONTH(Tabla1[[#This Row],[Fecha]])</f>
        <v>1</v>
      </c>
    </row>
    <row r="3612" spans="1:17" x14ac:dyDescent="0.25">
      <c r="A3612" t="s">
        <v>1622</v>
      </c>
      <c r="B3612" t="s">
        <v>17</v>
      </c>
      <c r="C3612" t="s">
        <v>18</v>
      </c>
      <c r="D3612" t="s">
        <v>19</v>
      </c>
      <c r="E3612" t="s">
        <v>30</v>
      </c>
      <c r="F3612" t="s">
        <v>35</v>
      </c>
      <c r="G3612" s="2">
        <v>69.52</v>
      </c>
      <c r="H3612" s="4">
        <v>7</v>
      </c>
      <c r="I3612" s="2">
        <v>24.332000000000001</v>
      </c>
      <c r="J3612" s="2">
        <v>510.97199999999998</v>
      </c>
      <c r="K3612" s="12">
        <v>43497</v>
      </c>
      <c r="L3612" s="5">
        <v>0.63194444444444442</v>
      </c>
      <c r="M3612" t="s">
        <v>32</v>
      </c>
      <c r="N3612" s="2">
        <v>486.64</v>
      </c>
      <c r="O3612" s="2">
        <v>24.332000000000001</v>
      </c>
      <c r="P3612" s="3">
        <v>8.5</v>
      </c>
      <c r="Q3612" s="4">
        <f>MONTH(Tabla1[[#This Row],[Fecha]])</f>
        <v>2</v>
      </c>
    </row>
    <row r="3613" spans="1:17" x14ac:dyDescent="0.25">
      <c r="A3613" t="s">
        <v>3301</v>
      </c>
      <c r="B3613" t="s">
        <v>41</v>
      </c>
      <c r="C3613" t="s">
        <v>42</v>
      </c>
      <c r="D3613" t="s">
        <v>26</v>
      </c>
      <c r="E3613" t="s">
        <v>20</v>
      </c>
      <c r="F3613" t="s">
        <v>27</v>
      </c>
      <c r="G3613" s="2">
        <v>99.73</v>
      </c>
      <c r="H3613" s="4">
        <v>9</v>
      </c>
      <c r="I3613" s="2">
        <v>44.878500000000003</v>
      </c>
      <c r="J3613" s="2">
        <v>942.44849999999997</v>
      </c>
      <c r="K3613" s="12">
        <v>43526</v>
      </c>
      <c r="L3613" s="5">
        <v>0.8208333333333333</v>
      </c>
      <c r="M3613" t="s">
        <v>32</v>
      </c>
      <c r="N3613" s="2">
        <v>897.57</v>
      </c>
      <c r="O3613" s="2">
        <v>44.878500000000003</v>
      </c>
      <c r="P3613" s="3">
        <v>6.5</v>
      </c>
      <c r="Q3613" s="4">
        <f>MONTH(Tabla1[[#This Row],[Fecha]])</f>
        <v>3</v>
      </c>
    </row>
    <row r="3614" spans="1:17" x14ac:dyDescent="0.25">
      <c r="A3614" t="s">
        <v>3302</v>
      </c>
      <c r="B3614" t="s">
        <v>41</v>
      </c>
      <c r="C3614" t="s">
        <v>42</v>
      </c>
      <c r="D3614" t="s">
        <v>19</v>
      </c>
      <c r="E3614" t="s">
        <v>20</v>
      </c>
      <c r="F3614" t="s">
        <v>27</v>
      </c>
      <c r="G3614" s="2">
        <v>75.59</v>
      </c>
      <c r="H3614" s="4">
        <v>9</v>
      </c>
      <c r="I3614" s="2">
        <v>34.015500000000003</v>
      </c>
      <c r="J3614" s="2">
        <v>714.32550000000003</v>
      </c>
      <c r="K3614" s="12">
        <v>43519</v>
      </c>
      <c r="L3614" s="5">
        <v>0.46666666666666662</v>
      </c>
      <c r="M3614" t="s">
        <v>28</v>
      </c>
      <c r="N3614" s="2">
        <v>680.31</v>
      </c>
      <c r="O3614" s="2">
        <v>34.015500000000003</v>
      </c>
      <c r="P3614" s="3">
        <v>8</v>
      </c>
      <c r="Q3614" s="4">
        <f>MONTH(Tabla1[[#This Row],[Fecha]])</f>
        <v>2</v>
      </c>
    </row>
    <row r="3615" spans="1:17" x14ac:dyDescent="0.25">
      <c r="A3615" t="s">
        <v>3303</v>
      </c>
      <c r="B3615" t="s">
        <v>17</v>
      </c>
      <c r="C3615" t="s">
        <v>18</v>
      </c>
      <c r="D3615" t="s">
        <v>26</v>
      </c>
      <c r="E3615" t="s">
        <v>20</v>
      </c>
      <c r="F3615" t="s">
        <v>21</v>
      </c>
      <c r="G3615" s="2">
        <v>71.38</v>
      </c>
      <c r="H3615" s="4">
        <v>10</v>
      </c>
      <c r="I3615" s="2">
        <v>35.69</v>
      </c>
      <c r="J3615" s="2">
        <v>749.49</v>
      </c>
      <c r="K3615" s="12">
        <v>43553</v>
      </c>
      <c r="L3615" s="5">
        <v>0.80625000000000002</v>
      </c>
      <c r="M3615" t="s">
        <v>28</v>
      </c>
      <c r="N3615" s="2">
        <v>713.8</v>
      </c>
      <c r="O3615" s="2">
        <v>35.69</v>
      </c>
      <c r="P3615" s="3">
        <v>5.7</v>
      </c>
      <c r="Q3615" s="4">
        <f>MONTH(Tabla1[[#This Row],[Fecha]])</f>
        <v>3</v>
      </c>
    </row>
    <row r="3616" spans="1:17" x14ac:dyDescent="0.25">
      <c r="A3616" t="s">
        <v>1513</v>
      </c>
      <c r="B3616" t="s">
        <v>17</v>
      </c>
      <c r="C3616" t="s">
        <v>18</v>
      </c>
      <c r="D3616" t="s">
        <v>26</v>
      </c>
      <c r="E3616" t="s">
        <v>20</v>
      </c>
      <c r="F3616" t="s">
        <v>31</v>
      </c>
      <c r="G3616" s="2">
        <v>69.959999999999994</v>
      </c>
      <c r="H3616" s="4">
        <v>8</v>
      </c>
      <c r="I3616" s="2">
        <v>27.983999999999998</v>
      </c>
      <c r="J3616" s="2">
        <v>587.66399999999999</v>
      </c>
      <c r="K3616" s="12">
        <v>43511</v>
      </c>
      <c r="L3616" s="5">
        <v>0.7090277777777777</v>
      </c>
      <c r="M3616" t="s">
        <v>32</v>
      </c>
      <c r="N3616" s="2">
        <v>559.67999999999995</v>
      </c>
      <c r="O3616" s="2">
        <v>27.984000000000002</v>
      </c>
      <c r="P3616" s="3">
        <v>6.4</v>
      </c>
      <c r="Q3616" s="4">
        <f>MONTH(Tabla1[[#This Row],[Fecha]])</f>
        <v>2</v>
      </c>
    </row>
    <row r="3617" spans="1:17" x14ac:dyDescent="0.25">
      <c r="A3617" t="s">
        <v>3304</v>
      </c>
      <c r="B3617" t="s">
        <v>24</v>
      </c>
      <c r="C3617" t="s">
        <v>25</v>
      </c>
      <c r="D3617" t="s">
        <v>19</v>
      </c>
      <c r="E3617" t="s">
        <v>30</v>
      </c>
      <c r="F3617" t="s">
        <v>31</v>
      </c>
      <c r="G3617" s="2">
        <v>56.11</v>
      </c>
      <c r="H3617" s="4">
        <v>2</v>
      </c>
      <c r="I3617" s="2">
        <v>5.6110000000000007</v>
      </c>
      <c r="J3617" s="2">
        <v>117.831</v>
      </c>
      <c r="K3617" s="12">
        <v>43498</v>
      </c>
      <c r="L3617" s="5">
        <v>0.42430555555555555</v>
      </c>
      <c r="M3617" t="s">
        <v>28</v>
      </c>
      <c r="N3617" s="2">
        <v>112.22</v>
      </c>
      <c r="O3617" s="2">
        <v>5.6109999999999998</v>
      </c>
      <c r="P3617" s="3">
        <v>6.3</v>
      </c>
      <c r="Q3617" s="4">
        <f>MONTH(Tabla1[[#This Row],[Fecha]])</f>
        <v>2</v>
      </c>
    </row>
    <row r="3618" spans="1:17" x14ac:dyDescent="0.25">
      <c r="A3618" t="s">
        <v>3305</v>
      </c>
      <c r="B3618" t="s">
        <v>41</v>
      </c>
      <c r="C3618" t="s">
        <v>42</v>
      </c>
      <c r="D3618" t="s">
        <v>26</v>
      </c>
      <c r="E3618" t="s">
        <v>20</v>
      </c>
      <c r="F3618" t="s">
        <v>45</v>
      </c>
      <c r="G3618" s="2">
        <v>79.86</v>
      </c>
      <c r="H3618" s="4">
        <v>7</v>
      </c>
      <c r="I3618" s="2">
        <v>27.951000000000001</v>
      </c>
      <c r="J3618" s="2">
        <v>586.971</v>
      </c>
      <c r="K3618" s="12">
        <v>43475</v>
      </c>
      <c r="L3618" s="5">
        <v>0.43958333333333338</v>
      </c>
      <c r="M3618" t="s">
        <v>32</v>
      </c>
      <c r="N3618" s="2">
        <v>559.02</v>
      </c>
      <c r="O3618" s="2">
        <v>27.951000000000001</v>
      </c>
      <c r="P3618" s="3">
        <v>5.5</v>
      </c>
      <c r="Q3618" s="4">
        <f>MONTH(Tabla1[[#This Row],[Fecha]])</f>
        <v>1</v>
      </c>
    </row>
    <row r="3619" spans="1:17" x14ac:dyDescent="0.25">
      <c r="A3619" t="s">
        <v>3306</v>
      </c>
      <c r="B3619" t="s">
        <v>17</v>
      </c>
      <c r="C3619" t="s">
        <v>18</v>
      </c>
      <c r="D3619" t="s">
        <v>19</v>
      </c>
      <c r="E3619" t="s">
        <v>20</v>
      </c>
      <c r="F3619" t="s">
        <v>35</v>
      </c>
      <c r="G3619" s="2">
        <v>24.49</v>
      </c>
      <c r="H3619" s="4">
        <v>10</v>
      </c>
      <c r="I3619" s="2">
        <v>12.244999999999999</v>
      </c>
      <c r="J3619" s="2">
        <v>257.14499999999998</v>
      </c>
      <c r="K3619" s="12">
        <v>43518</v>
      </c>
      <c r="L3619" s="5">
        <v>0.63541666666666663</v>
      </c>
      <c r="M3619" t="s">
        <v>28</v>
      </c>
      <c r="N3619" s="2">
        <v>244.9</v>
      </c>
      <c r="O3619" s="2">
        <v>12.244999999999999</v>
      </c>
      <c r="P3619" s="3">
        <v>8.1</v>
      </c>
      <c r="Q3619" s="4">
        <f>MONTH(Tabla1[[#This Row],[Fecha]])</f>
        <v>2</v>
      </c>
    </row>
    <row r="3620" spans="1:17" x14ac:dyDescent="0.25">
      <c r="A3620" t="s">
        <v>3307</v>
      </c>
      <c r="B3620" t="s">
        <v>41</v>
      </c>
      <c r="C3620" t="s">
        <v>42</v>
      </c>
      <c r="D3620" t="s">
        <v>19</v>
      </c>
      <c r="E3620" t="s">
        <v>30</v>
      </c>
      <c r="F3620" t="s">
        <v>31</v>
      </c>
      <c r="G3620" s="2">
        <v>60.38</v>
      </c>
      <c r="H3620" s="4">
        <v>10</v>
      </c>
      <c r="I3620" s="2">
        <v>30.190000000000005</v>
      </c>
      <c r="J3620" s="2">
        <v>633.99</v>
      </c>
      <c r="K3620" s="12">
        <v>43508</v>
      </c>
      <c r="L3620" s="5">
        <v>0.67986111111111114</v>
      </c>
      <c r="M3620" t="s">
        <v>28</v>
      </c>
      <c r="N3620" s="2">
        <v>603.79999999999995</v>
      </c>
      <c r="O3620" s="2">
        <v>30.19</v>
      </c>
      <c r="P3620" s="3">
        <v>6</v>
      </c>
      <c r="Q3620" s="4">
        <f>MONTH(Tabla1[[#This Row],[Fecha]])</f>
        <v>2</v>
      </c>
    </row>
    <row r="3621" spans="1:17" x14ac:dyDescent="0.25">
      <c r="A3621" t="s">
        <v>3308</v>
      </c>
      <c r="B3621" t="s">
        <v>24</v>
      </c>
      <c r="C3621" t="s">
        <v>25</v>
      </c>
      <c r="D3621" t="s">
        <v>26</v>
      </c>
      <c r="E3621" t="s">
        <v>20</v>
      </c>
      <c r="F3621" t="s">
        <v>35</v>
      </c>
      <c r="G3621" s="2">
        <v>98.8</v>
      </c>
      <c r="H3621" s="4">
        <v>2</v>
      </c>
      <c r="I3621" s="2">
        <v>9.8800000000000008</v>
      </c>
      <c r="J3621" s="2">
        <v>207.48</v>
      </c>
      <c r="K3621" s="12">
        <v>43517</v>
      </c>
      <c r="L3621" s="5">
        <v>0.48541666666666666</v>
      </c>
      <c r="M3621" t="s">
        <v>28</v>
      </c>
      <c r="N3621" s="2">
        <v>197.6</v>
      </c>
      <c r="O3621" s="2">
        <v>9.8800000000000008</v>
      </c>
      <c r="P3621" s="3">
        <v>7.7</v>
      </c>
      <c r="Q3621" s="4">
        <f>MONTH(Tabla1[[#This Row],[Fecha]])</f>
        <v>2</v>
      </c>
    </row>
    <row r="3622" spans="1:17" x14ac:dyDescent="0.25">
      <c r="A3622" t="s">
        <v>3309</v>
      </c>
      <c r="B3622" t="s">
        <v>17</v>
      </c>
      <c r="C3622" t="s">
        <v>18</v>
      </c>
      <c r="D3622" t="s">
        <v>26</v>
      </c>
      <c r="E3622" t="s">
        <v>30</v>
      </c>
      <c r="F3622" t="s">
        <v>45</v>
      </c>
      <c r="G3622" s="2">
        <v>30.61</v>
      </c>
      <c r="H3622" s="4">
        <v>1</v>
      </c>
      <c r="I3622" s="2">
        <v>1.5305</v>
      </c>
      <c r="J3622" s="2">
        <v>32.140500000000003</v>
      </c>
      <c r="K3622" s="12">
        <v>43488</v>
      </c>
      <c r="L3622" s="5">
        <v>0.51388888888888895</v>
      </c>
      <c r="M3622" t="s">
        <v>22</v>
      </c>
      <c r="N3622" s="2">
        <v>30.61</v>
      </c>
      <c r="O3622" s="2">
        <v>1.5305</v>
      </c>
      <c r="P3622" s="3">
        <v>5.2</v>
      </c>
      <c r="Q3622" s="4">
        <f>MONTH(Tabla1[[#This Row],[Fecha]])</f>
        <v>1</v>
      </c>
    </row>
    <row r="3623" spans="1:17" x14ac:dyDescent="0.25">
      <c r="A3623" t="s">
        <v>3310</v>
      </c>
      <c r="B3623" t="s">
        <v>41</v>
      </c>
      <c r="C3623" t="s">
        <v>42</v>
      </c>
      <c r="D3623" t="s">
        <v>19</v>
      </c>
      <c r="E3623" t="s">
        <v>30</v>
      </c>
      <c r="F3623" t="s">
        <v>45</v>
      </c>
      <c r="G3623" s="2">
        <v>21.94</v>
      </c>
      <c r="H3623" s="4">
        <v>5</v>
      </c>
      <c r="I3623" s="2">
        <v>5.4850000000000003</v>
      </c>
      <c r="J3623" s="2">
        <v>115.185</v>
      </c>
      <c r="K3623" s="12">
        <v>43529</v>
      </c>
      <c r="L3623" s="5">
        <v>0.52013888888888882</v>
      </c>
      <c r="M3623" t="s">
        <v>22</v>
      </c>
      <c r="N3623" s="2">
        <v>109.7</v>
      </c>
      <c r="O3623" s="2">
        <v>5.4850000000000003</v>
      </c>
      <c r="P3623" s="3">
        <v>5.3</v>
      </c>
      <c r="Q3623" s="4">
        <f>MONTH(Tabla1[[#This Row],[Fecha]])</f>
        <v>3</v>
      </c>
    </row>
    <row r="3624" spans="1:17" x14ac:dyDescent="0.25">
      <c r="A3624" t="s">
        <v>3311</v>
      </c>
      <c r="B3624" t="s">
        <v>41</v>
      </c>
      <c r="C3624" t="s">
        <v>42</v>
      </c>
      <c r="D3624" t="s">
        <v>26</v>
      </c>
      <c r="E3624" t="s">
        <v>20</v>
      </c>
      <c r="F3624" t="s">
        <v>43</v>
      </c>
      <c r="G3624" s="2">
        <v>99.69</v>
      </c>
      <c r="H3624" s="4">
        <v>5</v>
      </c>
      <c r="I3624" s="2">
        <v>24.922499999999999</v>
      </c>
      <c r="J3624" s="2">
        <v>523.37249999999995</v>
      </c>
      <c r="K3624" s="12">
        <v>43479</v>
      </c>
      <c r="L3624" s="5">
        <v>0.50624999999999998</v>
      </c>
      <c r="M3624" t="s">
        <v>28</v>
      </c>
      <c r="N3624" s="2">
        <v>498.45</v>
      </c>
      <c r="O3624" s="2">
        <v>24.922499999999999</v>
      </c>
      <c r="P3624" s="3">
        <v>9.9</v>
      </c>
      <c r="Q3624" s="4">
        <f>MONTH(Tabla1[[#This Row],[Fecha]])</f>
        <v>1</v>
      </c>
    </row>
    <row r="3625" spans="1:17" x14ac:dyDescent="0.25">
      <c r="A3625" t="s">
        <v>3312</v>
      </c>
      <c r="B3625" t="s">
        <v>24</v>
      </c>
      <c r="C3625" t="s">
        <v>25</v>
      </c>
      <c r="D3625" t="s">
        <v>26</v>
      </c>
      <c r="E3625" t="s">
        <v>30</v>
      </c>
      <c r="F3625" t="s">
        <v>27</v>
      </c>
      <c r="G3625" s="2">
        <v>71.89</v>
      </c>
      <c r="H3625" s="4">
        <v>8</v>
      </c>
      <c r="I3625" s="2">
        <v>28.756</v>
      </c>
      <c r="J3625" s="2">
        <v>603.87599999999998</v>
      </c>
      <c r="K3625" s="12">
        <v>43515</v>
      </c>
      <c r="L3625" s="5">
        <v>0.48125000000000001</v>
      </c>
      <c r="M3625" t="s">
        <v>22</v>
      </c>
      <c r="N3625" s="2">
        <v>575.12</v>
      </c>
      <c r="O3625" s="2">
        <v>28.756</v>
      </c>
      <c r="P3625" s="3">
        <v>5.5</v>
      </c>
      <c r="Q3625" s="4">
        <f>MONTH(Tabla1[[#This Row],[Fecha]])</f>
        <v>2</v>
      </c>
    </row>
    <row r="3626" spans="1:17" x14ac:dyDescent="0.25">
      <c r="A3626" t="s">
        <v>3313</v>
      </c>
      <c r="B3626" t="s">
        <v>41</v>
      </c>
      <c r="C3626" t="s">
        <v>42</v>
      </c>
      <c r="D3626" t="s">
        <v>26</v>
      </c>
      <c r="E3626" t="s">
        <v>30</v>
      </c>
      <c r="F3626" t="s">
        <v>27</v>
      </c>
      <c r="G3626" s="2">
        <v>22.01</v>
      </c>
      <c r="H3626" s="4">
        <v>6</v>
      </c>
      <c r="I3626" s="2">
        <v>6.6030000000000006</v>
      </c>
      <c r="J3626" s="2">
        <v>138.66300000000001</v>
      </c>
      <c r="K3626" s="12">
        <v>43467</v>
      </c>
      <c r="L3626" s="5">
        <v>0.78472222222222221</v>
      </c>
      <c r="M3626" t="s">
        <v>28</v>
      </c>
      <c r="N3626" s="2">
        <v>132.06</v>
      </c>
      <c r="O3626" s="2">
        <v>6.6029999999999998</v>
      </c>
      <c r="P3626" s="3">
        <v>7.6</v>
      </c>
      <c r="Q3626" s="4">
        <f>MONTH(Tabla1[[#This Row],[Fecha]])</f>
        <v>1</v>
      </c>
    </row>
    <row r="3627" spans="1:17" x14ac:dyDescent="0.25">
      <c r="A3627" t="s">
        <v>1250</v>
      </c>
      <c r="B3627" t="s">
        <v>17</v>
      </c>
      <c r="C3627" t="s">
        <v>18</v>
      </c>
      <c r="D3627" t="s">
        <v>26</v>
      </c>
      <c r="E3627" t="s">
        <v>30</v>
      </c>
      <c r="F3627" t="s">
        <v>27</v>
      </c>
      <c r="G3627" s="2">
        <v>26.02</v>
      </c>
      <c r="H3627" s="4">
        <v>7</v>
      </c>
      <c r="I3627" s="2">
        <v>9.1069999999999993</v>
      </c>
      <c r="J3627" s="2">
        <v>191.24700000000001</v>
      </c>
      <c r="K3627" s="12">
        <v>43552</v>
      </c>
      <c r="L3627" s="5">
        <v>0.73472222222222217</v>
      </c>
      <c r="M3627" t="s">
        <v>28</v>
      </c>
      <c r="N3627" s="2">
        <v>182.14</v>
      </c>
      <c r="O3627" s="2">
        <v>9.1069999999999993</v>
      </c>
      <c r="P3627" s="3">
        <v>5.0999999999999996</v>
      </c>
      <c r="Q3627" s="4">
        <f>MONTH(Tabla1[[#This Row],[Fecha]])</f>
        <v>3</v>
      </c>
    </row>
    <row r="3628" spans="1:17" x14ac:dyDescent="0.25">
      <c r="A3628" t="s">
        <v>3314</v>
      </c>
      <c r="B3628" t="s">
        <v>41</v>
      </c>
      <c r="C3628" t="s">
        <v>42</v>
      </c>
      <c r="D3628" t="s">
        <v>26</v>
      </c>
      <c r="E3628" t="s">
        <v>20</v>
      </c>
      <c r="F3628" t="s">
        <v>35</v>
      </c>
      <c r="G3628" s="2">
        <v>40.619999999999997</v>
      </c>
      <c r="H3628" s="4">
        <v>2</v>
      </c>
      <c r="I3628" s="2">
        <v>4.0620000000000003</v>
      </c>
      <c r="J3628" s="2">
        <v>85.302000000000007</v>
      </c>
      <c r="K3628" s="12">
        <v>43482</v>
      </c>
      <c r="L3628" s="5">
        <v>0.41736111111111113</v>
      </c>
      <c r="M3628" t="s">
        <v>32</v>
      </c>
      <c r="N3628" s="2">
        <v>81.239999999999995</v>
      </c>
      <c r="O3628" s="2">
        <v>4.0620000000000003</v>
      </c>
      <c r="P3628" s="3">
        <v>4.0999999999999996</v>
      </c>
      <c r="Q3628" s="4">
        <f>MONTH(Tabla1[[#This Row],[Fecha]])</f>
        <v>1</v>
      </c>
    </row>
    <row r="3629" spans="1:17" x14ac:dyDescent="0.25">
      <c r="A3629" t="s">
        <v>3315</v>
      </c>
      <c r="B3629" t="s">
        <v>41</v>
      </c>
      <c r="C3629" t="s">
        <v>42</v>
      </c>
      <c r="D3629" t="s">
        <v>19</v>
      </c>
      <c r="E3629" t="s">
        <v>20</v>
      </c>
      <c r="F3629" t="s">
        <v>21</v>
      </c>
      <c r="G3629" s="2">
        <v>41.06</v>
      </c>
      <c r="H3629" s="4">
        <v>6</v>
      </c>
      <c r="I3629" s="2">
        <v>12.318000000000001</v>
      </c>
      <c r="J3629" s="2">
        <v>258.678</v>
      </c>
      <c r="K3629" s="12">
        <v>43529</v>
      </c>
      <c r="L3629" s="5">
        <v>0.5625</v>
      </c>
      <c r="M3629" t="s">
        <v>32</v>
      </c>
      <c r="N3629" s="2">
        <v>246.36</v>
      </c>
      <c r="O3629" s="2">
        <v>12.318</v>
      </c>
      <c r="P3629" s="3">
        <v>8.3000000000000007</v>
      </c>
      <c r="Q3629" s="4">
        <f>MONTH(Tabla1[[#This Row],[Fecha]])</f>
        <v>3</v>
      </c>
    </row>
    <row r="3630" spans="1:17" x14ac:dyDescent="0.25">
      <c r="A3630" t="s">
        <v>3316</v>
      </c>
      <c r="B3630" t="s">
        <v>17</v>
      </c>
      <c r="C3630" t="s">
        <v>18</v>
      </c>
      <c r="D3630" t="s">
        <v>26</v>
      </c>
      <c r="E3630" t="s">
        <v>20</v>
      </c>
      <c r="F3630" t="s">
        <v>43</v>
      </c>
      <c r="G3630" s="2">
        <v>74.66</v>
      </c>
      <c r="H3630" s="4">
        <v>4</v>
      </c>
      <c r="I3630" s="2">
        <v>14.932</v>
      </c>
      <c r="J3630" s="2">
        <v>313.572</v>
      </c>
      <c r="K3630" s="12">
        <v>43528</v>
      </c>
      <c r="L3630" s="5">
        <v>0.44375000000000003</v>
      </c>
      <c r="M3630" t="s">
        <v>28</v>
      </c>
      <c r="N3630" s="2">
        <v>298.64</v>
      </c>
      <c r="O3630" s="2">
        <v>14.932</v>
      </c>
      <c r="P3630" s="3">
        <v>8.5</v>
      </c>
      <c r="Q3630" s="4">
        <f>MONTH(Tabla1[[#This Row],[Fecha]])</f>
        <v>3</v>
      </c>
    </row>
    <row r="3631" spans="1:17" x14ac:dyDescent="0.25">
      <c r="A3631" t="s">
        <v>3317</v>
      </c>
      <c r="B3631" t="s">
        <v>41</v>
      </c>
      <c r="C3631" t="s">
        <v>42</v>
      </c>
      <c r="D3631" t="s">
        <v>19</v>
      </c>
      <c r="E3631" t="s">
        <v>30</v>
      </c>
      <c r="F3631" t="s">
        <v>45</v>
      </c>
      <c r="G3631" s="2">
        <v>83.77</v>
      </c>
      <c r="H3631" s="4">
        <v>2</v>
      </c>
      <c r="I3631" s="2">
        <v>8.3770000000000007</v>
      </c>
      <c r="J3631" s="2">
        <v>175.917</v>
      </c>
      <c r="K3631" s="12">
        <v>43520</v>
      </c>
      <c r="L3631" s="5">
        <v>0.83124999999999993</v>
      </c>
      <c r="M3631" t="s">
        <v>28</v>
      </c>
      <c r="N3631" s="2">
        <v>167.54</v>
      </c>
      <c r="O3631" s="2">
        <v>8.3770000000000007</v>
      </c>
      <c r="P3631" s="3">
        <v>4.5999999999999996</v>
      </c>
      <c r="Q3631" s="4">
        <f>MONTH(Tabla1[[#This Row],[Fecha]])</f>
        <v>2</v>
      </c>
    </row>
    <row r="3632" spans="1:17" x14ac:dyDescent="0.25">
      <c r="A3632" t="s">
        <v>3318</v>
      </c>
      <c r="B3632" t="s">
        <v>24</v>
      </c>
      <c r="C3632" t="s">
        <v>25</v>
      </c>
      <c r="D3632" t="s">
        <v>19</v>
      </c>
      <c r="E3632" t="s">
        <v>30</v>
      </c>
      <c r="F3632" t="s">
        <v>45</v>
      </c>
      <c r="G3632" s="2">
        <v>96.98</v>
      </c>
      <c r="H3632" s="4">
        <v>4</v>
      </c>
      <c r="I3632" s="2">
        <v>19.396000000000001</v>
      </c>
      <c r="J3632" s="2">
        <v>407.31599999999997</v>
      </c>
      <c r="K3632" s="12">
        <v>43502</v>
      </c>
      <c r="L3632" s="5">
        <v>0.72222222222222221</v>
      </c>
      <c r="M3632" t="s">
        <v>22</v>
      </c>
      <c r="N3632" s="2">
        <v>387.92</v>
      </c>
      <c r="O3632" s="2">
        <v>19.396000000000001</v>
      </c>
      <c r="P3632" s="3">
        <v>9.4</v>
      </c>
      <c r="Q3632" s="4">
        <f>MONTH(Tabla1[[#This Row],[Fecha]])</f>
        <v>2</v>
      </c>
    </row>
    <row r="3633" spans="1:17" x14ac:dyDescent="0.25">
      <c r="A3633" t="s">
        <v>1444</v>
      </c>
      <c r="B3633" t="s">
        <v>41</v>
      </c>
      <c r="C3633" t="s">
        <v>42</v>
      </c>
      <c r="D3633" t="s">
        <v>26</v>
      </c>
      <c r="E3633" t="s">
        <v>30</v>
      </c>
      <c r="F3633" t="s">
        <v>35</v>
      </c>
      <c r="G3633" s="2">
        <v>21.87</v>
      </c>
      <c r="H3633" s="4">
        <v>2</v>
      </c>
      <c r="I3633" s="2">
        <v>2.1870000000000003</v>
      </c>
      <c r="J3633" s="2">
        <v>45.927</v>
      </c>
      <c r="K3633" s="12">
        <v>43490</v>
      </c>
      <c r="L3633" s="5">
        <v>0.60347222222222219</v>
      </c>
      <c r="M3633" t="s">
        <v>22</v>
      </c>
      <c r="N3633" s="2">
        <v>43.74</v>
      </c>
      <c r="O3633" s="2">
        <v>2.1869999999999998</v>
      </c>
      <c r="P3633" s="3">
        <v>6.9</v>
      </c>
      <c r="Q3633" s="4">
        <f>MONTH(Tabla1[[#This Row],[Fecha]])</f>
        <v>1</v>
      </c>
    </row>
    <row r="3634" spans="1:17" x14ac:dyDescent="0.25">
      <c r="A3634" t="s">
        <v>3319</v>
      </c>
      <c r="B3634" t="s">
        <v>17</v>
      </c>
      <c r="C3634" t="s">
        <v>18</v>
      </c>
      <c r="D3634" t="s">
        <v>26</v>
      </c>
      <c r="E3634" t="s">
        <v>20</v>
      </c>
      <c r="F3634" t="s">
        <v>31</v>
      </c>
      <c r="G3634" s="2">
        <v>56.53</v>
      </c>
      <c r="H3634" s="4">
        <v>4</v>
      </c>
      <c r="I3634" s="2">
        <v>11.306000000000001</v>
      </c>
      <c r="J3634" s="2">
        <v>237.42599999999999</v>
      </c>
      <c r="K3634" s="12">
        <v>43528</v>
      </c>
      <c r="L3634" s="5">
        <v>0.82500000000000007</v>
      </c>
      <c r="M3634" t="s">
        <v>22</v>
      </c>
      <c r="N3634" s="2">
        <v>226.12</v>
      </c>
      <c r="O3634" s="2">
        <v>11.305999999999999</v>
      </c>
      <c r="P3634" s="3">
        <v>5.5</v>
      </c>
      <c r="Q3634" s="4">
        <f>MONTH(Tabla1[[#This Row],[Fecha]])</f>
        <v>3</v>
      </c>
    </row>
    <row r="3635" spans="1:17" x14ac:dyDescent="0.25">
      <c r="A3635" t="s">
        <v>3320</v>
      </c>
      <c r="B3635" t="s">
        <v>41</v>
      </c>
      <c r="C3635" t="s">
        <v>42</v>
      </c>
      <c r="D3635" t="s">
        <v>19</v>
      </c>
      <c r="E3635" t="s">
        <v>20</v>
      </c>
      <c r="F3635" t="s">
        <v>45</v>
      </c>
      <c r="G3635" s="2">
        <v>17.48</v>
      </c>
      <c r="H3635" s="4">
        <v>6</v>
      </c>
      <c r="I3635" s="2">
        <v>5.2439999999999998</v>
      </c>
      <c r="J3635" s="2">
        <v>110.124</v>
      </c>
      <c r="K3635" s="12">
        <v>43483</v>
      </c>
      <c r="L3635" s="5">
        <v>0.62777777777777777</v>
      </c>
      <c r="M3635" t="s">
        <v>32</v>
      </c>
      <c r="N3635" s="2">
        <v>104.88</v>
      </c>
      <c r="O3635" s="2">
        <v>5.2439999999999998</v>
      </c>
      <c r="P3635" s="3">
        <v>6.1</v>
      </c>
      <c r="Q3635" s="4">
        <f>MONTH(Tabla1[[#This Row],[Fecha]])</f>
        <v>1</v>
      </c>
    </row>
    <row r="3636" spans="1:17" x14ac:dyDescent="0.25">
      <c r="A3636" t="s">
        <v>3321</v>
      </c>
      <c r="B3636" t="s">
        <v>17</v>
      </c>
      <c r="C3636" t="s">
        <v>18</v>
      </c>
      <c r="D3636" t="s">
        <v>26</v>
      </c>
      <c r="E3636" t="s">
        <v>20</v>
      </c>
      <c r="F3636" t="s">
        <v>43</v>
      </c>
      <c r="G3636" s="2">
        <v>56.56</v>
      </c>
      <c r="H3636" s="4">
        <v>5</v>
      </c>
      <c r="I3636" s="2">
        <v>14.14</v>
      </c>
      <c r="J3636" s="2">
        <v>296.94</v>
      </c>
      <c r="K3636" s="12">
        <v>43546</v>
      </c>
      <c r="L3636" s="5">
        <v>0.79583333333333339</v>
      </c>
      <c r="M3636" t="s">
        <v>32</v>
      </c>
      <c r="N3636" s="2">
        <v>282.8</v>
      </c>
      <c r="O3636" s="2">
        <v>14.14</v>
      </c>
      <c r="P3636" s="3">
        <v>4.5</v>
      </c>
      <c r="Q3636" s="4">
        <f>MONTH(Tabla1[[#This Row],[Fecha]])</f>
        <v>3</v>
      </c>
    </row>
    <row r="3637" spans="1:17" x14ac:dyDescent="0.25">
      <c r="A3637" t="s">
        <v>2635</v>
      </c>
      <c r="B3637" t="s">
        <v>41</v>
      </c>
      <c r="C3637" t="s">
        <v>42</v>
      </c>
      <c r="D3637" t="s">
        <v>19</v>
      </c>
      <c r="E3637" t="s">
        <v>20</v>
      </c>
      <c r="F3637" t="s">
        <v>43</v>
      </c>
      <c r="G3637" s="2">
        <v>73.05</v>
      </c>
      <c r="H3637" s="4">
        <v>10</v>
      </c>
      <c r="I3637" s="2">
        <v>36.524999999999999</v>
      </c>
      <c r="J3637" s="2">
        <v>767.02499999999998</v>
      </c>
      <c r="K3637" s="12">
        <v>43527</v>
      </c>
      <c r="L3637" s="5">
        <v>0.51736111111111105</v>
      </c>
      <c r="M3637" t="s">
        <v>32</v>
      </c>
      <c r="N3637" s="2">
        <v>730.5</v>
      </c>
      <c r="O3637" s="2">
        <v>36.524999999999999</v>
      </c>
      <c r="P3637" s="3">
        <v>8.6999999999999993</v>
      </c>
      <c r="Q3637" s="4">
        <f>MONTH(Tabla1[[#This Row],[Fecha]])</f>
        <v>3</v>
      </c>
    </row>
    <row r="3638" spans="1:17" x14ac:dyDescent="0.25">
      <c r="A3638" t="s">
        <v>3322</v>
      </c>
      <c r="B3638" t="s">
        <v>17</v>
      </c>
      <c r="C3638" t="s">
        <v>18</v>
      </c>
      <c r="D3638" t="s">
        <v>26</v>
      </c>
      <c r="E3638" t="s">
        <v>30</v>
      </c>
      <c r="F3638" t="s">
        <v>45</v>
      </c>
      <c r="G3638" s="2">
        <v>37.15</v>
      </c>
      <c r="H3638" s="4">
        <v>4</v>
      </c>
      <c r="I3638" s="2">
        <v>7.43</v>
      </c>
      <c r="J3638" s="2">
        <v>156.03</v>
      </c>
      <c r="K3638" s="12">
        <v>43547</v>
      </c>
      <c r="L3638" s="5">
        <v>0.7909722222222223</v>
      </c>
      <c r="M3638" t="s">
        <v>22</v>
      </c>
      <c r="N3638" s="2">
        <v>148.6</v>
      </c>
      <c r="O3638" s="2">
        <v>7.43</v>
      </c>
      <c r="P3638" s="3">
        <v>8.3000000000000007</v>
      </c>
      <c r="Q3638" s="4">
        <f>MONTH(Tabla1[[#This Row],[Fecha]])</f>
        <v>3</v>
      </c>
    </row>
    <row r="3639" spans="1:17" x14ac:dyDescent="0.25">
      <c r="A3639" t="s">
        <v>3323</v>
      </c>
      <c r="B3639" t="s">
        <v>17</v>
      </c>
      <c r="C3639" t="s">
        <v>18</v>
      </c>
      <c r="D3639" t="s">
        <v>19</v>
      </c>
      <c r="E3639" t="s">
        <v>30</v>
      </c>
      <c r="F3639" t="s">
        <v>27</v>
      </c>
      <c r="G3639" s="2">
        <v>32.25</v>
      </c>
      <c r="H3639" s="4">
        <v>4</v>
      </c>
      <c r="I3639" s="2">
        <v>6.45</v>
      </c>
      <c r="J3639" s="2">
        <v>135.44999999999999</v>
      </c>
      <c r="K3639" s="12">
        <v>43509</v>
      </c>
      <c r="L3639" s="5">
        <v>0.52638888888888891</v>
      </c>
      <c r="M3639" t="s">
        <v>22</v>
      </c>
      <c r="N3639" s="2">
        <v>129</v>
      </c>
      <c r="O3639" s="2">
        <v>6.45</v>
      </c>
      <c r="P3639" s="3">
        <v>6.5</v>
      </c>
      <c r="Q3639" s="4">
        <f>MONTH(Tabla1[[#This Row],[Fecha]])</f>
        <v>2</v>
      </c>
    </row>
    <row r="3640" spans="1:17" x14ac:dyDescent="0.25">
      <c r="A3640" t="s">
        <v>3324</v>
      </c>
      <c r="B3640" t="s">
        <v>17</v>
      </c>
      <c r="C3640" t="s">
        <v>18</v>
      </c>
      <c r="D3640" t="s">
        <v>26</v>
      </c>
      <c r="E3640" t="s">
        <v>30</v>
      </c>
      <c r="F3640" t="s">
        <v>31</v>
      </c>
      <c r="G3640" s="2">
        <v>23.75</v>
      </c>
      <c r="H3640" s="4">
        <v>4</v>
      </c>
      <c r="I3640" s="2">
        <v>4.75</v>
      </c>
      <c r="J3640" s="2">
        <v>99.75</v>
      </c>
      <c r="K3640" s="12">
        <v>43540</v>
      </c>
      <c r="L3640" s="5">
        <v>0.47361111111111115</v>
      </c>
      <c r="M3640" t="s">
        <v>28</v>
      </c>
      <c r="N3640" s="2">
        <v>95</v>
      </c>
      <c r="O3640" s="2">
        <v>4.75</v>
      </c>
      <c r="P3640" s="3">
        <v>5.2</v>
      </c>
      <c r="Q3640" s="4">
        <f>MONTH(Tabla1[[#This Row],[Fecha]])</f>
        <v>3</v>
      </c>
    </row>
    <row r="3641" spans="1:17" x14ac:dyDescent="0.25">
      <c r="A3641" t="s">
        <v>3325</v>
      </c>
      <c r="B3641" t="s">
        <v>17</v>
      </c>
      <c r="C3641" t="s">
        <v>18</v>
      </c>
      <c r="D3641" t="s">
        <v>26</v>
      </c>
      <c r="E3641" t="s">
        <v>20</v>
      </c>
      <c r="F3641" t="s">
        <v>27</v>
      </c>
      <c r="G3641" s="2">
        <v>90.02</v>
      </c>
      <c r="H3641" s="4">
        <v>8</v>
      </c>
      <c r="I3641" s="2">
        <v>36.008000000000003</v>
      </c>
      <c r="J3641" s="2">
        <v>756.16800000000001</v>
      </c>
      <c r="K3641" s="12">
        <v>43545</v>
      </c>
      <c r="L3641" s="5">
        <v>0.67222222222222217</v>
      </c>
      <c r="M3641" t="s">
        <v>32</v>
      </c>
      <c r="N3641" s="2">
        <v>720.16</v>
      </c>
      <c r="O3641" s="2">
        <v>36.008000000000003</v>
      </c>
      <c r="P3641" s="3">
        <v>4.5</v>
      </c>
      <c r="Q3641" s="4">
        <f>MONTH(Tabla1[[#This Row],[Fecha]])</f>
        <v>3</v>
      </c>
    </row>
    <row r="3642" spans="1:17" x14ac:dyDescent="0.25">
      <c r="A3642" t="s">
        <v>3326</v>
      </c>
      <c r="B3642" t="s">
        <v>24</v>
      </c>
      <c r="C3642" t="s">
        <v>25</v>
      </c>
      <c r="D3642" t="s">
        <v>26</v>
      </c>
      <c r="E3642" t="s">
        <v>30</v>
      </c>
      <c r="F3642" t="s">
        <v>43</v>
      </c>
      <c r="G3642" s="2">
        <v>46.77</v>
      </c>
      <c r="H3642" s="4">
        <v>6</v>
      </c>
      <c r="I3642" s="2">
        <v>14.031000000000001</v>
      </c>
      <c r="J3642" s="2">
        <v>294.65100000000001</v>
      </c>
      <c r="K3642" s="12">
        <v>43535</v>
      </c>
      <c r="L3642" s="5">
        <v>0.56736111111111109</v>
      </c>
      <c r="M3642" t="s">
        <v>28</v>
      </c>
      <c r="N3642" s="2">
        <v>280.62</v>
      </c>
      <c r="O3642" s="2">
        <v>14.031000000000001</v>
      </c>
      <c r="P3642" s="3">
        <v>6</v>
      </c>
      <c r="Q3642" s="4">
        <f>MONTH(Tabla1[[#This Row],[Fecha]])</f>
        <v>3</v>
      </c>
    </row>
    <row r="3643" spans="1:17" x14ac:dyDescent="0.25">
      <c r="A3643" t="s">
        <v>3327</v>
      </c>
      <c r="B3643" t="s">
        <v>41</v>
      </c>
      <c r="C3643" t="s">
        <v>42</v>
      </c>
      <c r="D3643" t="s">
        <v>19</v>
      </c>
      <c r="E3643" t="s">
        <v>20</v>
      </c>
      <c r="F3643" t="s">
        <v>31</v>
      </c>
      <c r="G3643" s="2">
        <v>77.680000000000007</v>
      </c>
      <c r="H3643" s="4">
        <v>9</v>
      </c>
      <c r="I3643" s="2">
        <v>34.95600000000001</v>
      </c>
      <c r="J3643" s="2">
        <v>734.07600000000002</v>
      </c>
      <c r="K3643" s="12">
        <v>43500</v>
      </c>
      <c r="L3643" s="5">
        <v>0.55625000000000002</v>
      </c>
      <c r="M3643" t="s">
        <v>22</v>
      </c>
      <c r="N3643" s="2">
        <v>699.12</v>
      </c>
      <c r="O3643" s="2">
        <v>34.956000000000003</v>
      </c>
      <c r="P3643" s="3">
        <v>9.8000000000000007</v>
      </c>
      <c r="Q3643" s="4">
        <f>MONTH(Tabla1[[#This Row],[Fecha]])</f>
        <v>2</v>
      </c>
    </row>
    <row r="3644" spans="1:17" x14ac:dyDescent="0.25">
      <c r="A3644" t="s">
        <v>3328</v>
      </c>
      <c r="B3644" t="s">
        <v>17</v>
      </c>
      <c r="C3644" t="s">
        <v>18</v>
      </c>
      <c r="D3644" t="s">
        <v>19</v>
      </c>
      <c r="E3644" t="s">
        <v>20</v>
      </c>
      <c r="F3644" t="s">
        <v>45</v>
      </c>
      <c r="G3644" s="2">
        <v>30.14</v>
      </c>
      <c r="H3644" s="4">
        <v>10</v>
      </c>
      <c r="I3644" s="2">
        <v>15.07</v>
      </c>
      <c r="J3644" s="2">
        <v>316.47000000000003</v>
      </c>
      <c r="K3644" s="12">
        <v>43506</v>
      </c>
      <c r="L3644" s="5">
        <v>0.51944444444444449</v>
      </c>
      <c r="M3644" t="s">
        <v>22</v>
      </c>
      <c r="N3644" s="2">
        <v>301.39999999999998</v>
      </c>
      <c r="O3644" s="2">
        <v>15.07</v>
      </c>
      <c r="P3644" s="3">
        <v>9.1999999999999993</v>
      </c>
      <c r="Q3644" s="4">
        <f>MONTH(Tabla1[[#This Row],[Fecha]])</f>
        <v>2</v>
      </c>
    </row>
    <row r="3645" spans="1:17" x14ac:dyDescent="0.25">
      <c r="A3645" t="s">
        <v>3329</v>
      </c>
      <c r="B3645" t="s">
        <v>41</v>
      </c>
      <c r="C3645" t="s">
        <v>42</v>
      </c>
      <c r="D3645" t="s">
        <v>26</v>
      </c>
      <c r="E3645" t="s">
        <v>30</v>
      </c>
      <c r="F3645" t="s">
        <v>45</v>
      </c>
      <c r="G3645" s="2">
        <v>99.25</v>
      </c>
      <c r="H3645" s="4">
        <v>2</v>
      </c>
      <c r="I3645" s="2">
        <v>9.9250000000000007</v>
      </c>
      <c r="J3645" s="2">
        <v>208.42500000000001</v>
      </c>
      <c r="K3645" s="12">
        <v>43544</v>
      </c>
      <c r="L3645" s="5">
        <v>0.54305555555555551</v>
      </c>
      <c r="M3645" t="s">
        <v>28</v>
      </c>
      <c r="N3645" s="2">
        <v>198.5</v>
      </c>
      <c r="O3645" s="2">
        <v>9.9250000000000007</v>
      </c>
      <c r="P3645" s="3">
        <v>9</v>
      </c>
      <c r="Q3645" s="4">
        <f>MONTH(Tabla1[[#This Row],[Fecha]])</f>
        <v>3</v>
      </c>
    </row>
    <row r="3646" spans="1:17" x14ac:dyDescent="0.25">
      <c r="A3646" t="s">
        <v>3330</v>
      </c>
      <c r="B3646" t="s">
        <v>24</v>
      </c>
      <c r="C3646" t="s">
        <v>25</v>
      </c>
      <c r="D3646" t="s">
        <v>26</v>
      </c>
      <c r="E3646" t="s">
        <v>20</v>
      </c>
      <c r="F3646" t="s">
        <v>27</v>
      </c>
      <c r="G3646" s="2">
        <v>84.05</v>
      </c>
      <c r="H3646" s="4">
        <v>3</v>
      </c>
      <c r="I3646" s="2">
        <v>12.6075</v>
      </c>
      <c r="J3646" s="2">
        <v>264.75749999999999</v>
      </c>
      <c r="K3646" s="12">
        <v>43488</v>
      </c>
      <c r="L3646" s="5">
        <v>0.56180555555555556</v>
      </c>
      <c r="M3646" t="s">
        <v>28</v>
      </c>
      <c r="N3646" s="2">
        <v>252.15</v>
      </c>
      <c r="O3646" s="2">
        <v>12.6075</v>
      </c>
      <c r="P3646" s="3">
        <v>9.8000000000000007</v>
      </c>
      <c r="Q3646" s="4">
        <f>MONTH(Tabla1[[#This Row],[Fecha]])</f>
        <v>1</v>
      </c>
    </row>
    <row r="3647" spans="1:17" x14ac:dyDescent="0.25">
      <c r="A3647" t="s">
        <v>3331</v>
      </c>
      <c r="B3647" t="s">
        <v>17</v>
      </c>
      <c r="C3647" t="s">
        <v>18</v>
      </c>
      <c r="D3647" t="s">
        <v>26</v>
      </c>
      <c r="E3647" t="s">
        <v>30</v>
      </c>
      <c r="F3647" t="s">
        <v>43</v>
      </c>
      <c r="G3647" s="2">
        <v>66.52</v>
      </c>
      <c r="H3647" s="4">
        <v>4</v>
      </c>
      <c r="I3647" s="2">
        <v>13.304</v>
      </c>
      <c r="J3647" s="2">
        <v>279.38400000000001</v>
      </c>
      <c r="K3647" s="12">
        <v>43526</v>
      </c>
      <c r="L3647" s="5">
        <v>0.7597222222222223</v>
      </c>
      <c r="M3647" t="s">
        <v>22</v>
      </c>
      <c r="N3647" s="2">
        <v>266.08</v>
      </c>
      <c r="O3647" s="2">
        <v>13.304</v>
      </c>
      <c r="P3647" s="3">
        <v>6.9</v>
      </c>
      <c r="Q3647" s="4">
        <f>MONTH(Tabla1[[#This Row],[Fecha]])</f>
        <v>3</v>
      </c>
    </row>
    <row r="3648" spans="1:17" x14ac:dyDescent="0.25">
      <c r="A3648" t="s">
        <v>2709</v>
      </c>
      <c r="B3648" t="s">
        <v>41</v>
      </c>
      <c r="C3648" t="s">
        <v>42</v>
      </c>
      <c r="D3648" t="s">
        <v>19</v>
      </c>
      <c r="E3648" t="s">
        <v>30</v>
      </c>
      <c r="F3648" t="s">
        <v>45</v>
      </c>
      <c r="G3648" s="2">
        <v>32.619999999999997</v>
      </c>
      <c r="H3648" s="4">
        <v>4</v>
      </c>
      <c r="I3648" s="2">
        <v>6.524</v>
      </c>
      <c r="J3648" s="2">
        <v>137.00399999999999</v>
      </c>
      <c r="K3648" s="12">
        <v>43494</v>
      </c>
      <c r="L3648" s="5">
        <v>0.59166666666666667</v>
      </c>
      <c r="M3648" t="s">
        <v>28</v>
      </c>
      <c r="N3648" s="2">
        <v>130.47999999999999</v>
      </c>
      <c r="O3648" s="2">
        <v>6.524</v>
      </c>
      <c r="P3648" s="3">
        <v>9</v>
      </c>
      <c r="Q3648" s="4">
        <f>MONTH(Tabla1[[#This Row],[Fecha]])</f>
        <v>1</v>
      </c>
    </row>
    <row r="3649" spans="1:17" x14ac:dyDescent="0.25">
      <c r="A3649" t="s">
        <v>3332</v>
      </c>
      <c r="B3649" t="s">
        <v>24</v>
      </c>
      <c r="C3649" t="s">
        <v>25</v>
      </c>
      <c r="D3649" t="s">
        <v>26</v>
      </c>
      <c r="E3649" t="s">
        <v>30</v>
      </c>
      <c r="F3649" t="s">
        <v>21</v>
      </c>
      <c r="G3649" s="2">
        <v>64.08</v>
      </c>
      <c r="H3649" s="4">
        <v>7</v>
      </c>
      <c r="I3649" s="2">
        <v>22.428000000000001</v>
      </c>
      <c r="J3649" s="2">
        <v>470.988</v>
      </c>
      <c r="K3649" s="12">
        <v>43485</v>
      </c>
      <c r="L3649" s="5">
        <v>0.51874999999999993</v>
      </c>
      <c r="M3649" t="s">
        <v>22</v>
      </c>
      <c r="N3649" s="2">
        <v>448.56</v>
      </c>
      <c r="O3649" s="2">
        <v>22.428000000000001</v>
      </c>
      <c r="P3649" s="3">
        <v>7.6</v>
      </c>
      <c r="Q3649" s="4">
        <f>MONTH(Tabla1[[#This Row],[Fecha]])</f>
        <v>1</v>
      </c>
    </row>
    <row r="3650" spans="1:17" x14ac:dyDescent="0.25">
      <c r="A3650" t="s">
        <v>3333</v>
      </c>
      <c r="B3650" t="s">
        <v>17</v>
      </c>
      <c r="C3650" t="s">
        <v>18</v>
      </c>
      <c r="D3650" t="s">
        <v>19</v>
      </c>
      <c r="E3650" t="s">
        <v>30</v>
      </c>
      <c r="F3650" t="s">
        <v>27</v>
      </c>
      <c r="G3650" s="2">
        <v>93.78</v>
      </c>
      <c r="H3650" s="4">
        <v>3</v>
      </c>
      <c r="I3650" s="2">
        <v>14.067000000000002</v>
      </c>
      <c r="J3650" s="2">
        <v>295.40699999999998</v>
      </c>
      <c r="K3650" s="12">
        <v>43495</v>
      </c>
      <c r="L3650" s="5">
        <v>0.48055555555555557</v>
      </c>
      <c r="M3650" t="s">
        <v>32</v>
      </c>
      <c r="N3650" s="2">
        <v>281.33999999999997</v>
      </c>
      <c r="O3650" s="2">
        <v>14.067</v>
      </c>
      <c r="P3650" s="3">
        <v>5.9</v>
      </c>
      <c r="Q3650" s="4">
        <f>MONTH(Tabla1[[#This Row],[Fecha]])</f>
        <v>1</v>
      </c>
    </row>
    <row r="3651" spans="1:17" x14ac:dyDescent="0.25">
      <c r="A3651" t="s">
        <v>3334</v>
      </c>
      <c r="B3651" t="s">
        <v>17</v>
      </c>
      <c r="C3651" t="s">
        <v>18</v>
      </c>
      <c r="D3651" t="s">
        <v>26</v>
      </c>
      <c r="E3651" t="s">
        <v>30</v>
      </c>
      <c r="F3651" t="s">
        <v>27</v>
      </c>
      <c r="G3651" s="2">
        <v>26.23</v>
      </c>
      <c r="H3651" s="4">
        <v>9</v>
      </c>
      <c r="I3651" s="2">
        <v>11.8035</v>
      </c>
      <c r="J3651" s="2">
        <v>247.87350000000001</v>
      </c>
      <c r="K3651" s="12">
        <v>43490</v>
      </c>
      <c r="L3651" s="5">
        <v>0.85</v>
      </c>
      <c r="M3651" t="s">
        <v>22</v>
      </c>
      <c r="N3651" s="2">
        <v>236.07</v>
      </c>
      <c r="O3651" s="2">
        <v>11.8035</v>
      </c>
      <c r="P3651" s="3">
        <v>5.9</v>
      </c>
      <c r="Q3651" s="4">
        <f>MONTH(Tabla1[[#This Row],[Fecha]])</f>
        <v>1</v>
      </c>
    </row>
    <row r="3652" spans="1:17" x14ac:dyDescent="0.25">
      <c r="A3652" t="s">
        <v>3335</v>
      </c>
      <c r="B3652" t="s">
        <v>41</v>
      </c>
      <c r="C3652" t="s">
        <v>42</v>
      </c>
      <c r="D3652" t="s">
        <v>26</v>
      </c>
      <c r="E3652" t="s">
        <v>20</v>
      </c>
      <c r="F3652" t="s">
        <v>21</v>
      </c>
      <c r="G3652" s="2">
        <v>14.76</v>
      </c>
      <c r="H3652" s="4">
        <v>2</v>
      </c>
      <c r="I3652" s="2">
        <v>1.476</v>
      </c>
      <c r="J3652" s="2">
        <v>30.995999999999999</v>
      </c>
      <c r="K3652" s="12">
        <v>43514</v>
      </c>
      <c r="L3652" s="5">
        <v>0.61249999999999993</v>
      </c>
      <c r="M3652" t="s">
        <v>22</v>
      </c>
      <c r="N3652" s="2">
        <v>29.52</v>
      </c>
      <c r="O3652" s="2">
        <v>1.476</v>
      </c>
      <c r="P3652" s="3">
        <v>4.3</v>
      </c>
      <c r="Q3652" s="4">
        <f>MONTH(Tabla1[[#This Row],[Fecha]])</f>
        <v>2</v>
      </c>
    </row>
    <row r="3653" spans="1:17" x14ac:dyDescent="0.25">
      <c r="A3653" t="s">
        <v>3336</v>
      </c>
      <c r="B3653" t="s">
        <v>17</v>
      </c>
      <c r="C3653" t="s">
        <v>18</v>
      </c>
      <c r="D3653" t="s">
        <v>26</v>
      </c>
      <c r="E3653" t="s">
        <v>20</v>
      </c>
      <c r="F3653" t="s">
        <v>27</v>
      </c>
      <c r="G3653" s="2">
        <v>66.06</v>
      </c>
      <c r="H3653" s="4">
        <v>6</v>
      </c>
      <c r="I3653" s="2">
        <v>19.818000000000001</v>
      </c>
      <c r="J3653" s="2">
        <v>416.178</v>
      </c>
      <c r="K3653" s="12">
        <v>43488</v>
      </c>
      <c r="L3653" s="5">
        <v>0.43611111111111112</v>
      </c>
      <c r="M3653" t="s">
        <v>28</v>
      </c>
      <c r="N3653" s="2">
        <v>396.36</v>
      </c>
      <c r="O3653" s="2">
        <v>19.818000000000001</v>
      </c>
      <c r="P3653" s="3">
        <v>7.3</v>
      </c>
      <c r="Q3653" s="4">
        <f>MONTH(Tabla1[[#This Row],[Fecha]])</f>
        <v>1</v>
      </c>
    </row>
    <row r="3654" spans="1:17" x14ac:dyDescent="0.25">
      <c r="A3654" t="s">
        <v>3337</v>
      </c>
      <c r="B3654" t="s">
        <v>17</v>
      </c>
      <c r="C3654" t="s">
        <v>18</v>
      </c>
      <c r="D3654" t="s">
        <v>19</v>
      </c>
      <c r="E3654" t="s">
        <v>30</v>
      </c>
      <c r="F3654" t="s">
        <v>31</v>
      </c>
      <c r="G3654" s="2">
        <v>23.29</v>
      </c>
      <c r="H3654" s="4">
        <v>4</v>
      </c>
      <c r="I3654" s="2">
        <v>4.6580000000000004</v>
      </c>
      <c r="J3654" s="2">
        <v>97.817999999999998</v>
      </c>
      <c r="K3654" s="12">
        <v>43543</v>
      </c>
      <c r="L3654" s="5">
        <v>0.49444444444444446</v>
      </c>
      <c r="M3654" t="s">
        <v>32</v>
      </c>
      <c r="N3654" s="2">
        <v>93.16</v>
      </c>
      <c r="O3654" s="2">
        <v>4.6580000000000004</v>
      </c>
      <c r="P3654" s="3">
        <v>5.9</v>
      </c>
      <c r="Q3654" s="4">
        <f>MONTH(Tabla1[[#This Row],[Fecha]])</f>
        <v>3</v>
      </c>
    </row>
    <row r="3655" spans="1:17" x14ac:dyDescent="0.25">
      <c r="A3655" t="s">
        <v>3338</v>
      </c>
      <c r="B3655" t="s">
        <v>17</v>
      </c>
      <c r="C3655" t="s">
        <v>18</v>
      </c>
      <c r="D3655" t="s">
        <v>26</v>
      </c>
      <c r="E3655" t="s">
        <v>30</v>
      </c>
      <c r="F3655" t="s">
        <v>27</v>
      </c>
      <c r="G3655" s="2">
        <v>95.15</v>
      </c>
      <c r="H3655" s="4">
        <v>1</v>
      </c>
      <c r="I3655" s="2">
        <v>4.7575000000000003</v>
      </c>
      <c r="J3655" s="2">
        <v>99.907499999999999</v>
      </c>
      <c r="K3655" s="12">
        <v>43546</v>
      </c>
      <c r="L3655" s="5">
        <v>0.58333333333333337</v>
      </c>
      <c r="M3655" t="s">
        <v>28</v>
      </c>
      <c r="N3655" s="2">
        <v>95.15</v>
      </c>
      <c r="O3655" s="2">
        <v>4.7575000000000003</v>
      </c>
      <c r="P3655" s="3">
        <v>6</v>
      </c>
      <c r="Q3655" s="4">
        <f>MONTH(Tabla1[[#This Row],[Fecha]])</f>
        <v>3</v>
      </c>
    </row>
    <row r="3656" spans="1:17" x14ac:dyDescent="0.25">
      <c r="A3656" t="s">
        <v>3339</v>
      </c>
      <c r="B3656" t="s">
        <v>41</v>
      </c>
      <c r="C3656" t="s">
        <v>42</v>
      </c>
      <c r="D3656" t="s">
        <v>26</v>
      </c>
      <c r="E3656" t="s">
        <v>30</v>
      </c>
      <c r="F3656" t="s">
        <v>27</v>
      </c>
      <c r="G3656" s="2">
        <v>27.5</v>
      </c>
      <c r="H3656" s="4">
        <v>3</v>
      </c>
      <c r="I3656" s="2">
        <v>4.125</v>
      </c>
      <c r="J3656" s="2">
        <v>86.625</v>
      </c>
      <c r="K3656" s="12">
        <v>43525</v>
      </c>
      <c r="L3656" s="5">
        <v>0.65277777777777779</v>
      </c>
      <c r="M3656" t="s">
        <v>22</v>
      </c>
      <c r="N3656" s="2">
        <v>82.5</v>
      </c>
      <c r="O3656" s="2">
        <v>4.125</v>
      </c>
      <c r="P3656" s="3">
        <v>6.5</v>
      </c>
      <c r="Q3656" s="4">
        <f>MONTH(Tabla1[[#This Row],[Fecha]])</f>
        <v>3</v>
      </c>
    </row>
    <row r="3657" spans="1:17" x14ac:dyDescent="0.25">
      <c r="A3657" t="s">
        <v>3340</v>
      </c>
      <c r="B3657" t="s">
        <v>17</v>
      </c>
      <c r="C3657" t="s">
        <v>18</v>
      </c>
      <c r="D3657" t="s">
        <v>19</v>
      </c>
      <c r="E3657" t="s">
        <v>30</v>
      </c>
      <c r="F3657" t="s">
        <v>27</v>
      </c>
      <c r="G3657" s="2">
        <v>72.2</v>
      </c>
      <c r="H3657" s="4">
        <v>7</v>
      </c>
      <c r="I3657" s="2">
        <v>25.270000000000003</v>
      </c>
      <c r="J3657" s="2">
        <v>530.66999999999996</v>
      </c>
      <c r="K3657" s="12">
        <v>43550</v>
      </c>
      <c r="L3657" s="5">
        <v>0.84305555555555556</v>
      </c>
      <c r="M3657" t="s">
        <v>22</v>
      </c>
      <c r="N3657" s="2">
        <v>505.4</v>
      </c>
      <c r="O3657" s="2">
        <v>25.27</v>
      </c>
      <c r="P3657" s="3">
        <v>4.3</v>
      </c>
      <c r="Q3657" s="4">
        <f>MONTH(Tabla1[[#This Row],[Fecha]])</f>
        <v>3</v>
      </c>
    </row>
    <row r="3658" spans="1:17" x14ac:dyDescent="0.25">
      <c r="A3658" t="s">
        <v>3341</v>
      </c>
      <c r="B3658" t="s">
        <v>17</v>
      </c>
      <c r="C3658" t="s">
        <v>18</v>
      </c>
      <c r="D3658" t="s">
        <v>19</v>
      </c>
      <c r="E3658" t="s">
        <v>30</v>
      </c>
      <c r="F3658" t="s">
        <v>35</v>
      </c>
      <c r="G3658" s="2">
        <v>76.92</v>
      </c>
      <c r="H3658" s="4">
        <v>10</v>
      </c>
      <c r="I3658" s="2">
        <v>38.460000000000008</v>
      </c>
      <c r="J3658" s="2">
        <v>807.66</v>
      </c>
      <c r="K3658" s="12">
        <v>43541</v>
      </c>
      <c r="L3658" s="5">
        <v>0.82847222222222217</v>
      </c>
      <c r="M3658" t="s">
        <v>22</v>
      </c>
      <c r="N3658" s="2">
        <v>769.2</v>
      </c>
      <c r="O3658" s="2">
        <v>38.46</v>
      </c>
      <c r="P3658" s="3">
        <v>5.6</v>
      </c>
      <c r="Q3658" s="4">
        <f>MONTH(Tabla1[[#This Row],[Fecha]])</f>
        <v>3</v>
      </c>
    </row>
    <row r="3659" spans="1:17" x14ac:dyDescent="0.25">
      <c r="A3659" t="s">
        <v>3342</v>
      </c>
      <c r="B3659" t="s">
        <v>17</v>
      </c>
      <c r="C3659" t="s">
        <v>18</v>
      </c>
      <c r="D3659" t="s">
        <v>19</v>
      </c>
      <c r="E3659" t="s">
        <v>30</v>
      </c>
      <c r="F3659" t="s">
        <v>35</v>
      </c>
      <c r="G3659" s="2">
        <v>67.260000000000005</v>
      </c>
      <c r="H3659" s="4">
        <v>4</v>
      </c>
      <c r="I3659" s="2">
        <v>13.452000000000002</v>
      </c>
      <c r="J3659" s="2">
        <v>282.49200000000002</v>
      </c>
      <c r="K3659" s="12">
        <v>43484</v>
      </c>
      <c r="L3659" s="5">
        <v>0.64444444444444449</v>
      </c>
      <c r="M3659" t="s">
        <v>32</v>
      </c>
      <c r="N3659" s="2">
        <v>269.04000000000002</v>
      </c>
      <c r="O3659" s="2">
        <v>13.452</v>
      </c>
      <c r="P3659" s="3">
        <v>8</v>
      </c>
      <c r="Q3659" s="4">
        <f>MONTH(Tabla1[[#This Row],[Fecha]])</f>
        <v>1</v>
      </c>
    </row>
    <row r="3660" spans="1:17" x14ac:dyDescent="0.25">
      <c r="A3660" t="s">
        <v>3311</v>
      </c>
      <c r="B3660" t="s">
        <v>24</v>
      </c>
      <c r="C3660" t="s">
        <v>25</v>
      </c>
      <c r="D3660" t="s">
        <v>19</v>
      </c>
      <c r="E3660" t="s">
        <v>30</v>
      </c>
      <c r="F3660" t="s">
        <v>31</v>
      </c>
      <c r="G3660" s="2">
        <v>55.57</v>
      </c>
      <c r="H3660" s="4">
        <v>3</v>
      </c>
      <c r="I3660" s="2">
        <v>8.3355000000000015</v>
      </c>
      <c r="J3660" s="2">
        <v>175.0455</v>
      </c>
      <c r="K3660" s="12">
        <v>43473</v>
      </c>
      <c r="L3660" s="5">
        <v>0.48749999999999999</v>
      </c>
      <c r="M3660" t="s">
        <v>32</v>
      </c>
      <c r="N3660" s="2">
        <v>166.71</v>
      </c>
      <c r="O3660" s="2">
        <v>8.3354999999999997</v>
      </c>
      <c r="P3660" s="3">
        <v>5.9</v>
      </c>
      <c r="Q3660" s="4">
        <f>MONTH(Tabla1[[#This Row],[Fecha]])</f>
        <v>1</v>
      </c>
    </row>
    <row r="3661" spans="1:17" x14ac:dyDescent="0.25">
      <c r="A3661" t="s">
        <v>3343</v>
      </c>
      <c r="B3661" t="s">
        <v>24</v>
      </c>
      <c r="C3661" t="s">
        <v>25</v>
      </c>
      <c r="D3661" t="s">
        <v>26</v>
      </c>
      <c r="E3661" t="s">
        <v>30</v>
      </c>
      <c r="F3661" t="s">
        <v>21</v>
      </c>
      <c r="G3661" s="2">
        <v>17.41</v>
      </c>
      <c r="H3661" s="4">
        <v>5</v>
      </c>
      <c r="I3661" s="2">
        <v>4.3525</v>
      </c>
      <c r="J3661" s="2">
        <v>91.402500000000003</v>
      </c>
      <c r="K3661" s="12">
        <v>43493</v>
      </c>
      <c r="L3661" s="5">
        <v>0.63611111111111118</v>
      </c>
      <c r="M3661" t="s">
        <v>32</v>
      </c>
      <c r="N3661" s="2">
        <v>87.05</v>
      </c>
      <c r="O3661" s="2">
        <v>4.3525</v>
      </c>
      <c r="P3661" s="3">
        <v>4.9000000000000004</v>
      </c>
      <c r="Q3661" s="4">
        <f>MONTH(Tabla1[[#This Row],[Fecha]])</f>
        <v>1</v>
      </c>
    </row>
    <row r="3662" spans="1:17" x14ac:dyDescent="0.25">
      <c r="A3662" t="s">
        <v>3344</v>
      </c>
      <c r="B3662" t="s">
        <v>17</v>
      </c>
      <c r="C3662" t="s">
        <v>18</v>
      </c>
      <c r="D3662" t="s">
        <v>19</v>
      </c>
      <c r="E3662" t="s">
        <v>30</v>
      </c>
      <c r="F3662" t="s">
        <v>35</v>
      </c>
      <c r="G3662" s="2">
        <v>69.52</v>
      </c>
      <c r="H3662" s="4">
        <v>7</v>
      </c>
      <c r="I3662" s="2">
        <v>24.332000000000001</v>
      </c>
      <c r="J3662" s="2">
        <v>510.97199999999998</v>
      </c>
      <c r="K3662" s="12">
        <v>43497</v>
      </c>
      <c r="L3662" s="5">
        <v>0.63194444444444442</v>
      </c>
      <c r="M3662" t="s">
        <v>32</v>
      </c>
      <c r="N3662" s="2">
        <v>486.64</v>
      </c>
      <c r="O3662" s="2">
        <v>24.332000000000001</v>
      </c>
      <c r="P3662" s="3">
        <v>8.5</v>
      </c>
      <c r="Q3662" s="4">
        <f>MONTH(Tabla1[[#This Row],[Fecha]])</f>
        <v>2</v>
      </c>
    </row>
    <row r="3663" spans="1:17" x14ac:dyDescent="0.25">
      <c r="A3663" t="s">
        <v>3345</v>
      </c>
      <c r="B3663" t="s">
        <v>24</v>
      </c>
      <c r="C3663" t="s">
        <v>25</v>
      </c>
      <c r="D3663" t="s">
        <v>26</v>
      </c>
      <c r="E3663" t="s">
        <v>20</v>
      </c>
      <c r="F3663" t="s">
        <v>21</v>
      </c>
      <c r="G3663" s="2">
        <v>10.99</v>
      </c>
      <c r="H3663" s="4">
        <v>5</v>
      </c>
      <c r="I3663" s="2">
        <v>2.7475000000000005</v>
      </c>
      <c r="J3663" s="2">
        <v>57.697499999999998</v>
      </c>
      <c r="K3663" s="12">
        <v>43488</v>
      </c>
      <c r="L3663" s="5">
        <v>0.4291666666666667</v>
      </c>
      <c r="M3663" t="s">
        <v>32</v>
      </c>
      <c r="N3663" s="2">
        <v>54.95</v>
      </c>
      <c r="O3663" s="2">
        <v>2.7475000000000001</v>
      </c>
      <c r="P3663" s="3">
        <v>9.3000000000000007</v>
      </c>
      <c r="Q3663" s="4">
        <f>MONTH(Tabla1[[#This Row],[Fecha]])</f>
        <v>1</v>
      </c>
    </row>
    <row r="3664" spans="1:17" x14ac:dyDescent="0.25">
      <c r="A3664" t="s">
        <v>3346</v>
      </c>
      <c r="B3664" t="s">
        <v>41</v>
      </c>
      <c r="C3664" t="s">
        <v>42</v>
      </c>
      <c r="D3664" t="s">
        <v>19</v>
      </c>
      <c r="E3664" t="s">
        <v>20</v>
      </c>
      <c r="F3664" t="s">
        <v>45</v>
      </c>
      <c r="G3664" s="2">
        <v>29.56</v>
      </c>
      <c r="H3664" s="4">
        <v>5</v>
      </c>
      <c r="I3664" s="2">
        <v>7.39</v>
      </c>
      <c r="J3664" s="2">
        <v>155.19</v>
      </c>
      <c r="K3664" s="12">
        <v>43509</v>
      </c>
      <c r="L3664" s="5">
        <v>0.70763888888888893</v>
      </c>
      <c r="M3664" t="s">
        <v>28</v>
      </c>
      <c r="N3664" s="2">
        <v>147.80000000000001</v>
      </c>
      <c r="O3664" s="2">
        <v>7.39</v>
      </c>
      <c r="P3664" s="3">
        <v>6.9</v>
      </c>
      <c r="Q3664" s="4">
        <f>MONTH(Tabla1[[#This Row],[Fecha]])</f>
        <v>2</v>
      </c>
    </row>
    <row r="3665" spans="1:17" x14ac:dyDescent="0.25">
      <c r="A3665" t="s">
        <v>2716</v>
      </c>
      <c r="B3665" t="s">
        <v>17</v>
      </c>
      <c r="C3665" t="s">
        <v>18</v>
      </c>
      <c r="D3665" t="s">
        <v>19</v>
      </c>
      <c r="E3665" t="s">
        <v>20</v>
      </c>
      <c r="F3665" t="s">
        <v>31</v>
      </c>
      <c r="G3665" s="2">
        <v>70.319999999999993</v>
      </c>
      <c r="H3665" s="4">
        <v>2</v>
      </c>
      <c r="I3665" s="2">
        <v>7.032</v>
      </c>
      <c r="J3665" s="2">
        <v>147.672</v>
      </c>
      <c r="K3665" s="12">
        <v>43548</v>
      </c>
      <c r="L3665" s="5">
        <v>0.59861111111111109</v>
      </c>
      <c r="M3665" t="s">
        <v>22</v>
      </c>
      <c r="N3665" s="2">
        <v>140.63999999999999</v>
      </c>
      <c r="O3665" s="2">
        <v>7.032</v>
      </c>
      <c r="P3665" s="3">
        <v>9.6</v>
      </c>
      <c r="Q3665" s="4">
        <f>MONTH(Tabla1[[#This Row],[Fecha]])</f>
        <v>3</v>
      </c>
    </row>
    <row r="3666" spans="1:17" x14ac:dyDescent="0.25">
      <c r="A3666" t="s">
        <v>2093</v>
      </c>
      <c r="B3666" t="s">
        <v>41</v>
      </c>
      <c r="C3666" t="s">
        <v>42</v>
      </c>
      <c r="D3666" t="s">
        <v>19</v>
      </c>
      <c r="E3666" t="s">
        <v>30</v>
      </c>
      <c r="F3666" t="s">
        <v>31</v>
      </c>
      <c r="G3666" s="2">
        <v>30.12</v>
      </c>
      <c r="H3666" s="4">
        <v>8</v>
      </c>
      <c r="I3666" s="2">
        <v>12.048000000000002</v>
      </c>
      <c r="J3666" s="2">
        <v>253.00800000000001</v>
      </c>
      <c r="K3666" s="12">
        <v>43527</v>
      </c>
      <c r="L3666" s="5">
        <v>0.54236111111111118</v>
      </c>
      <c r="M3666" t="s">
        <v>28</v>
      </c>
      <c r="N3666" s="2">
        <v>240.96</v>
      </c>
      <c r="O3666" s="2">
        <v>12.048</v>
      </c>
      <c r="P3666" s="3">
        <v>7.7</v>
      </c>
      <c r="Q3666" s="4">
        <f>MONTH(Tabla1[[#This Row],[Fecha]])</f>
        <v>3</v>
      </c>
    </row>
    <row r="3667" spans="1:17" x14ac:dyDescent="0.25">
      <c r="A3667" t="s">
        <v>3347</v>
      </c>
      <c r="B3667" t="s">
        <v>24</v>
      </c>
      <c r="C3667" t="s">
        <v>25</v>
      </c>
      <c r="D3667" t="s">
        <v>19</v>
      </c>
      <c r="E3667" t="s">
        <v>20</v>
      </c>
      <c r="F3667" t="s">
        <v>21</v>
      </c>
      <c r="G3667" s="2">
        <v>37.15</v>
      </c>
      <c r="H3667" s="4">
        <v>7</v>
      </c>
      <c r="I3667" s="2">
        <v>13.002500000000001</v>
      </c>
      <c r="J3667" s="2">
        <v>273.05250000000001</v>
      </c>
      <c r="K3667" s="12">
        <v>43504</v>
      </c>
      <c r="L3667" s="5">
        <v>0.54999999999999993</v>
      </c>
      <c r="M3667" t="s">
        <v>32</v>
      </c>
      <c r="N3667" s="2">
        <v>260.05</v>
      </c>
      <c r="O3667" s="2">
        <v>13.0025</v>
      </c>
      <c r="P3667" s="3">
        <v>7.7</v>
      </c>
      <c r="Q3667" s="4">
        <f>MONTH(Tabla1[[#This Row],[Fecha]])</f>
        <v>2</v>
      </c>
    </row>
    <row r="3668" spans="1:17" x14ac:dyDescent="0.25">
      <c r="A3668" t="s">
        <v>3348</v>
      </c>
      <c r="B3668" t="s">
        <v>24</v>
      </c>
      <c r="C3668" t="s">
        <v>25</v>
      </c>
      <c r="D3668" t="s">
        <v>19</v>
      </c>
      <c r="E3668" t="s">
        <v>20</v>
      </c>
      <c r="F3668" t="s">
        <v>45</v>
      </c>
      <c r="G3668" s="2">
        <v>83.35</v>
      </c>
      <c r="H3668" s="4">
        <v>2</v>
      </c>
      <c r="I3668" s="2">
        <v>8.3349999999999991</v>
      </c>
      <c r="J3668" s="2">
        <v>175.035</v>
      </c>
      <c r="K3668" s="12">
        <v>43498</v>
      </c>
      <c r="L3668" s="5">
        <v>0.58680555555555558</v>
      </c>
      <c r="M3668" t="s">
        <v>32</v>
      </c>
      <c r="N3668" s="2">
        <v>166.7</v>
      </c>
      <c r="O3668" s="2">
        <v>8.3350000000000009</v>
      </c>
      <c r="P3668" s="3">
        <v>9.5</v>
      </c>
      <c r="Q3668" s="4">
        <f>MONTH(Tabla1[[#This Row],[Fecha]])</f>
        <v>2</v>
      </c>
    </row>
    <row r="3669" spans="1:17" x14ac:dyDescent="0.25">
      <c r="A3669" t="s">
        <v>3349</v>
      </c>
      <c r="B3669" t="s">
        <v>17</v>
      </c>
      <c r="C3669" t="s">
        <v>18</v>
      </c>
      <c r="D3669" t="s">
        <v>26</v>
      </c>
      <c r="E3669" t="s">
        <v>30</v>
      </c>
      <c r="F3669" t="s">
        <v>35</v>
      </c>
      <c r="G3669" s="2">
        <v>37.14</v>
      </c>
      <c r="H3669" s="4">
        <v>5</v>
      </c>
      <c r="I3669" s="2">
        <v>9.2850000000000001</v>
      </c>
      <c r="J3669" s="2">
        <v>194.98500000000001</v>
      </c>
      <c r="K3669" s="12">
        <v>43473</v>
      </c>
      <c r="L3669" s="5">
        <v>0.54513888888888895</v>
      </c>
      <c r="M3669" t="s">
        <v>22</v>
      </c>
      <c r="N3669" s="2">
        <v>185.7</v>
      </c>
      <c r="O3669" s="2">
        <v>9.2850000000000001</v>
      </c>
      <c r="P3669" s="3">
        <v>5</v>
      </c>
      <c r="Q3669" s="4">
        <f>MONTH(Tabla1[[#This Row],[Fecha]])</f>
        <v>1</v>
      </c>
    </row>
    <row r="3670" spans="1:17" x14ac:dyDescent="0.25">
      <c r="A3670" t="s">
        <v>3350</v>
      </c>
      <c r="B3670" t="s">
        <v>17</v>
      </c>
      <c r="C3670" t="s">
        <v>18</v>
      </c>
      <c r="D3670" t="s">
        <v>19</v>
      </c>
      <c r="E3670" t="s">
        <v>30</v>
      </c>
      <c r="F3670" t="s">
        <v>27</v>
      </c>
      <c r="G3670" s="2">
        <v>36.36</v>
      </c>
      <c r="H3670" s="4">
        <v>4</v>
      </c>
      <c r="I3670" s="2">
        <v>7.2720000000000002</v>
      </c>
      <c r="J3670" s="2">
        <v>152.71199999999999</v>
      </c>
      <c r="K3670" s="12">
        <v>43549</v>
      </c>
      <c r="L3670" s="5">
        <v>0.54652777777777783</v>
      </c>
      <c r="M3670" t="s">
        <v>28</v>
      </c>
      <c r="N3670" s="2">
        <v>145.44</v>
      </c>
      <c r="O3670" s="2">
        <v>7.2720000000000002</v>
      </c>
      <c r="P3670" s="3">
        <v>7.6</v>
      </c>
      <c r="Q3670" s="4">
        <f>MONTH(Tabla1[[#This Row],[Fecha]])</f>
        <v>3</v>
      </c>
    </row>
    <row r="3671" spans="1:17" x14ac:dyDescent="0.25">
      <c r="A3671" t="s">
        <v>1843</v>
      </c>
      <c r="B3671" t="s">
        <v>17</v>
      </c>
      <c r="C3671" t="s">
        <v>18</v>
      </c>
      <c r="D3671" t="s">
        <v>19</v>
      </c>
      <c r="E3671" t="s">
        <v>30</v>
      </c>
      <c r="F3671" t="s">
        <v>31</v>
      </c>
      <c r="G3671" s="2">
        <v>37.69</v>
      </c>
      <c r="H3671" s="4">
        <v>2</v>
      </c>
      <c r="I3671" s="2">
        <v>3.7690000000000001</v>
      </c>
      <c r="J3671" s="2">
        <v>79.149000000000001</v>
      </c>
      <c r="K3671" s="12">
        <v>43516</v>
      </c>
      <c r="L3671" s="5">
        <v>0.64513888888888882</v>
      </c>
      <c r="M3671" t="s">
        <v>22</v>
      </c>
      <c r="N3671" s="2">
        <v>75.38</v>
      </c>
      <c r="O3671" s="2">
        <v>3.7690000000000001</v>
      </c>
      <c r="P3671" s="3">
        <v>9.5</v>
      </c>
      <c r="Q3671" s="4">
        <f>MONTH(Tabla1[[#This Row],[Fecha]])</f>
        <v>2</v>
      </c>
    </row>
    <row r="3672" spans="1:17" x14ac:dyDescent="0.25">
      <c r="A3672" t="s">
        <v>3351</v>
      </c>
      <c r="B3672" t="s">
        <v>24</v>
      </c>
      <c r="C3672" t="s">
        <v>25</v>
      </c>
      <c r="D3672" t="s">
        <v>26</v>
      </c>
      <c r="E3672" t="s">
        <v>30</v>
      </c>
      <c r="F3672" t="s">
        <v>43</v>
      </c>
      <c r="G3672" s="2">
        <v>43.27</v>
      </c>
      <c r="H3672" s="4">
        <v>2</v>
      </c>
      <c r="I3672" s="2">
        <v>4.3270000000000008</v>
      </c>
      <c r="J3672" s="2">
        <v>90.867000000000004</v>
      </c>
      <c r="K3672" s="12">
        <v>43532</v>
      </c>
      <c r="L3672" s="5">
        <v>0.70347222222222217</v>
      </c>
      <c r="M3672" t="s">
        <v>22</v>
      </c>
      <c r="N3672" s="2">
        <v>86.54</v>
      </c>
      <c r="O3672" s="2">
        <v>4.327</v>
      </c>
      <c r="P3672" s="3">
        <v>5.7</v>
      </c>
      <c r="Q3672" s="4">
        <f>MONTH(Tabla1[[#This Row],[Fecha]])</f>
        <v>3</v>
      </c>
    </row>
    <row r="3673" spans="1:17" x14ac:dyDescent="0.25">
      <c r="A3673" t="s">
        <v>3352</v>
      </c>
      <c r="B3673" t="s">
        <v>24</v>
      </c>
      <c r="C3673" t="s">
        <v>25</v>
      </c>
      <c r="D3673" t="s">
        <v>19</v>
      </c>
      <c r="E3673" t="s">
        <v>20</v>
      </c>
      <c r="F3673" t="s">
        <v>27</v>
      </c>
      <c r="G3673" s="2">
        <v>51.92</v>
      </c>
      <c r="H3673" s="4">
        <v>5</v>
      </c>
      <c r="I3673" s="2">
        <v>12.980000000000002</v>
      </c>
      <c r="J3673" s="2">
        <v>272.58</v>
      </c>
      <c r="K3673" s="12">
        <v>43527</v>
      </c>
      <c r="L3673" s="5">
        <v>0.5708333333333333</v>
      </c>
      <c r="M3673" t="s">
        <v>28</v>
      </c>
      <c r="N3673" s="2">
        <v>259.60000000000002</v>
      </c>
      <c r="O3673" s="2">
        <v>12.98</v>
      </c>
      <c r="P3673" s="3">
        <v>7.5</v>
      </c>
      <c r="Q3673" s="4">
        <f>MONTH(Tabla1[[#This Row],[Fecha]])</f>
        <v>3</v>
      </c>
    </row>
    <row r="3674" spans="1:17" x14ac:dyDescent="0.25">
      <c r="A3674" t="s">
        <v>1349</v>
      </c>
      <c r="B3674" t="s">
        <v>41</v>
      </c>
      <c r="C3674" t="s">
        <v>42</v>
      </c>
      <c r="D3674" t="s">
        <v>19</v>
      </c>
      <c r="E3674" t="s">
        <v>30</v>
      </c>
      <c r="F3674" t="s">
        <v>21</v>
      </c>
      <c r="G3674" s="2">
        <v>96.16</v>
      </c>
      <c r="H3674" s="4">
        <v>4</v>
      </c>
      <c r="I3674" s="2">
        <v>19.231999999999999</v>
      </c>
      <c r="J3674" s="2">
        <v>403.87200000000001</v>
      </c>
      <c r="K3674" s="12">
        <v>43492</v>
      </c>
      <c r="L3674" s="5">
        <v>0.8354166666666667</v>
      </c>
      <c r="M3674" t="s">
        <v>32</v>
      </c>
      <c r="N3674" s="2">
        <v>384.64</v>
      </c>
      <c r="O3674" s="2">
        <v>19.231999999999999</v>
      </c>
      <c r="P3674" s="3">
        <v>8.4</v>
      </c>
      <c r="Q3674" s="4">
        <f>MONTH(Tabla1[[#This Row],[Fecha]])</f>
        <v>1</v>
      </c>
    </row>
    <row r="3675" spans="1:17" x14ac:dyDescent="0.25">
      <c r="A3675" t="s">
        <v>3353</v>
      </c>
      <c r="B3675" t="s">
        <v>41</v>
      </c>
      <c r="C3675" t="s">
        <v>42</v>
      </c>
      <c r="D3675" t="s">
        <v>26</v>
      </c>
      <c r="E3675" t="s">
        <v>20</v>
      </c>
      <c r="F3675" t="s">
        <v>27</v>
      </c>
      <c r="G3675" s="2">
        <v>45.71</v>
      </c>
      <c r="H3675" s="4">
        <v>3</v>
      </c>
      <c r="I3675" s="2">
        <v>6.8565000000000005</v>
      </c>
      <c r="J3675" s="2">
        <v>143.98650000000001</v>
      </c>
      <c r="K3675" s="12">
        <v>43550</v>
      </c>
      <c r="L3675" s="5">
        <v>0.44027777777777777</v>
      </c>
      <c r="M3675" t="s">
        <v>32</v>
      </c>
      <c r="N3675" s="2">
        <v>137.13</v>
      </c>
      <c r="O3675" s="2">
        <v>6.8564999999999996</v>
      </c>
      <c r="P3675" s="3">
        <v>7.7</v>
      </c>
      <c r="Q3675" s="4">
        <f>MONTH(Tabla1[[#This Row],[Fecha]])</f>
        <v>3</v>
      </c>
    </row>
    <row r="3676" spans="1:17" x14ac:dyDescent="0.25">
      <c r="A3676" t="s">
        <v>3354</v>
      </c>
      <c r="B3676" t="s">
        <v>41</v>
      </c>
      <c r="C3676" t="s">
        <v>42</v>
      </c>
      <c r="D3676" t="s">
        <v>26</v>
      </c>
      <c r="E3676" t="s">
        <v>20</v>
      </c>
      <c r="F3676" t="s">
        <v>43</v>
      </c>
      <c r="G3676" s="2">
        <v>88.36</v>
      </c>
      <c r="H3676" s="4">
        <v>5</v>
      </c>
      <c r="I3676" s="2">
        <v>22.090000000000003</v>
      </c>
      <c r="J3676" s="2">
        <v>463.89</v>
      </c>
      <c r="K3676" s="12">
        <v>43490</v>
      </c>
      <c r="L3676" s="5">
        <v>0.82500000000000007</v>
      </c>
      <c r="M3676" t="s">
        <v>28</v>
      </c>
      <c r="N3676" s="2">
        <v>441.8</v>
      </c>
      <c r="O3676" s="2">
        <v>22.09</v>
      </c>
      <c r="P3676" s="3">
        <v>9.6</v>
      </c>
      <c r="Q3676" s="4">
        <f>MONTH(Tabla1[[#This Row],[Fecha]])</f>
        <v>1</v>
      </c>
    </row>
    <row r="3677" spans="1:17" x14ac:dyDescent="0.25">
      <c r="A3677" t="s">
        <v>3355</v>
      </c>
      <c r="B3677" t="s">
        <v>41</v>
      </c>
      <c r="C3677" t="s">
        <v>42</v>
      </c>
      <c r="D3677" t="s">
        <v>19</v>
      </c>
      <c r="E3677" t="s">
        <v>20</v>
      </c>
      <c r="F3677" t="s">
        <v>43</v>
      </c>
      <c r="G3677" s="2">
        <v>54.36</v>
      </c>
      <c r="H3677" s="4">
        <v>10</v>
      </c>
      <c r="I3677" s="2">
        <v>27.180000000000003</v>
      </c>
      <c r="J3677" s="2">
        <v>570.78</v>
      </c>
      <c r="K3677" s="12">
        <v>43503</v>
      </c>
      <c r="L3677" s="5">
        <v>0.4777777777777778</v>
      </c>
      <c r="M3677" t="s">
        <v>32</v>
      </c>
      <c r="N3677" s="2">
        <v>543.6</v>
      </c>
      <c r="O3677" s="2">
        <v>27.18</v>
      </c>
      <c r="P3677" s="3">
        <v>6.1</v>
      </c>
      <c r="Q3677" s="4">
        <f>MONTH(Tabla1[[#This Row],[Fecha]])</f>
        <v>2</v>
      </c>
    </row>
    <row r="3678" spans="1:17" x14ac:dyDescent="0.25">
      <c r="A3678" t="s">
        <v>3356</v>
      </c>
      <c r="B3678" t="s">
        <v>24</v>
      </c>
      <c r="C3678" t="s">
        <v>25</v>
      </c>
      <c r="D3678" t="s">
        <v>26</v>
      </c>
      <c r="E3678" t="s">
        <v>30</v>
      </c>
      <c r="F3678" t="s">
        <v>45</v>
      </c>
      <c r="G3678" s="2">
        <v>12.78</v>
      </c>
      <c r="H3678" s="4">
        <v>1</v>
      </c>
      <c r="I3678" s="2">
        <v>0.63900000000000001</v>
      </c>
      <c r="J3678" s="2">
        <v>13.419</v>
      </c>
      <c r="K3678" s="12">
        <v>43473</v>
      </c>
      <c r="L3678" s="5">
        <v>0.59097222222222223</v>
      </c>
      <c r="M3678" t="s">
        <v>22</v>
      </c>
      <c r="N3678" s="2">
        <v>12.78</v>
      </c>
      <c r="O3678" s="2">
        <v>0.63900000000000001</v>
      </c>
      <c r="P3678" s="3">
        <v>9.5</v>
      </c>
      <c r="Q3678" s="4">
        <f>MONTH(Tabla1[[#This Row],[Fecha]])</f>
        <v>1</v>
      </c>
    </row>
    <row r="3679" spans="1:17" x14ac:dyDescent="0.25">
      <c r="A3679" t="s">
        <v>3357</v>
      </c>
      <c r="B3679" t="s">
        <v>24</v>
      </c>
      <c r="C3679" t="s">
        <v>25</v>
      </c>
      <c r="D3679" t="s">
        <v>26</v>
      </c>
      <c r="E3679" t="s">
        <v>20</v>
      </c>
      <c r="F3679" t="s">
        <v>27</v>
      </c>
      <c r="G3679" s="2">
        <v>15.28</v>
      </c>
      <c r="H3679" s="4">
        <v>5</v>
      </c>
      <c r="I3679" s="2">
        <v>3.82</v>
      </c>
      <c r="J3679" s="2">
        <v>80.22</v>
      </c>
      <c r="K3679" s="12">
        <v>43532</v>
      </c>
      <c r="L3679" s="5">
        <v>0.4368055555555555</v>
      </c>
      <c r="M3679" t="s">
        <v>28</v>
      </c>
      <c r="N3679" s="2">
        <v>76.400000000000006</v>
      </c>
      <c r="O3679" s="2">
        <v>3.82</v>
      </c>
      <c r="P3679" s="3">
        <v>9.6</v>
      </c>
      <c r="Q3679" s="4">
        <f>MONTH(Tabla1[[#This Row],[Fecha]])</f>
        <v>3</v>
      </c>
    </row>
    <row r="3680" spans="1:17" x14ac:dyDescent="0.25">
      <c r="A3680" t="s">
        <v>3358</v>
      </c>
      <c r="B3680" t="s">
        <v>24</v>
      </c>
      <c r="C3680" t="s">
        <v>25</v>
      </c>
      <c r="D3680" t="s">
        <v>19</v>
      </c>
      <c r="E3680" t="s">
        <v>30</v>
      </c>
      <c r="F3680" t="s">
        <v>21</v>
      </c>
      <c r="G3680" s="2">
        <v>81.95</v>
      </c>
      <c r="H3680" s="4">
        <v>10</v>
      </c>
      <c r="I3680" s="2">
        <v>40.975000000000001</v>
      </c>
      <c r="J3680" s="2">
        <v>860.47500000000002</v>
      </c>
      <c r="K3680" s="12">
        <v>43534</v>
      </c>
      <c r="L3680" s="5">
        <v>0.52708333333333335</v>
      </c>
      <c r="M3680" t="s">
        <v>32</v>
      </c>
      <c r="N3680" s="2">
        <v>819.5</v>
      </c>
      <c r="O3680" s="2">
        <v>40.975000000000001</v>
      </c>
      <c r="P3680" s="3">
        <v>6</v>
      </c>
      <c r="Q3680" s="4">
        <f>MONTH(Tabla1[[#This Row],[Fecha]])</f>
        <v>3</v>
      </c>
    </row>
    <row r="3681" spans="1:17" x14ac:dyDescent="0.25">
      <c r="A3681" t="s">
        <v>2605</v>
      </c>
      <c r="B3681" t="s">
        <v>41</v>
      </c>
      <c r="C3681" t="s">
        <v>42</v>
      </c>
      <c r="D3681" t="s">
        <v>26</v>
      </c>
      <c r="E3681" t="s">
        <v>30</v>
      </c>
      <c r="F3681" t="s">
        <v>21</v>
      </c>
      <c r="G3681" s="2">
        <v>87.87</v>
      </c>
      <c r="H3681" s="4">
        <v>10</v>
      </c>
      <c r="I3681" s="2">
        <v>43.935000000000002</v>
      </c>
      <c r="J3681" s="2">
        <v>922.63499999999999</v>
      </c>
      <c r="K3681" s="12">
        <v>43553</v>
      </c>
      <c r="L3681" s="5">
        <v>0.43402777777777773</v>
      </c>
      <c r="M3681" t="s">
        <v>22</v>
      </c>
      <c r="N3681" s="2">
        <v>878.7</v>
      </c>
      <c r="O3681" s="2">
        <v>43.935000000000002</v>
      </c>
      <c r="P3681" s="3">
        <v>5.0999999999999996</v>
      </c>
      <c r="Q3681" s="4">
        <f>MONTH(Tabla1[[#This Row],[Fecha]])</f>
        <v>3</v>
      </c>
    </row>
    <row r="3682" spans="1:17" x14ac:dyDescent="0.25">
      <c r="A3682" t="s">
        <v>3359</v>
      </c>
      <c r="B3682" t="s">
        <v>41</v>
      </c>
      <c r="C3682" t="s">
        <v>42</v>
      </c>
      <c r="D3682" t="s">
        <v>26</v>
      </c>
      <c r="E3682" t="s">
        <v>30</v>
      </c>
      <c r="F3682" t="s">
        <v>27</v>
      </c>
      <c r="G3682" s="2">
        <v>21.58</v>
      </c>
      <c r="H3682" s="4">
        <v>9</v>
      </c>
      <c r="I3682" s="2">
        <v>9.7109999999999985</v>
      </c>
      <c r="J3682" s="2">
        <v>203.93100000000001</v>
      </c>
      <c r="K3682" s="12">
        <v>43538</v>
      </c>
      <c r="L3682" s="5">
        <v>0.52222222222222225</v>
      </c>
      <c r="M3682" t="s">
        <v>28</v>
      </c>
      <c r="N3682" s="2">
        <v>194.22</v>
      </c>
      <c r="O3682" s="2">
        <v>9.7110000000000003</v>
      </c>
      <c r="P3682" s="3">
        <v>7.3</v>
      </c>
      <c r="Q3682" s="4">
        <f>MONTH(Tabla1[[#This Row],[Fecha]])</f>
        <v>3</v>
      </c>
    </row>
    <row r="3683" spans="1:17" x14ac:dyDescent="0.25">
      <c r="A3683" t="s">
        <v>2641</v>
      </c>
      <c r="B3683" t="s">
        <v>41</v>
      </c>
      <c r="C3683" t="s">
        <v>42</v>
      </c>
      <c r="D3683" t="s">
        <v>19</v>
      </c>
      <c r="E3683" t="s">
        <v>30</v>
      </c>
      <c r="F3683" t="s">
        <v>35</v>
      </c>
      <c r="G3683" s="2">
        <v>31.99</v>
      </c>
      <c r="H3683" s="4">
        <v>10</v>
      </c>
      <c r="I3683" s="2">
        <v>15.994999999999999</v>
      </c>
      <c r="J3683" s="2">
        <v>335.89499999999998</v>
      </c>
      <c r="K3683" s="12">
        <v>43516</v>
      </c>
      <c r="L3683" s="5">
        <v>0.63750000000000007</v>
      </c>
      <c r="M3683" t="s">
        <v>32</v>
      </c>
      <c r="N3683" s="2">
        <v>319.89999999999998</v>
      </c>
      <c r="O3683" s="2">
        <v>15.994999999999999</v>
      </c>
      <c r="P3683" s="3">
        <v>9.9</v>
      </c>
      <c r="Q3683" s="4">
        <f>MONTH(Tabla1[[#This Row],[Fecha]])</f>
        <v>2</v>
      </c>
    </row>
    <row r="3684" spans="1:17" x14ac:dyDescent="0.25">
      <c r="A3684" t="s">
        <v>3360</v>
      </c>
      <c r="B3684" t="s">
        <v>41</v>
      </c>
      <c r="C3684" t="s">
        <v>42</v>
      </c>
      <c r="D3684" t="s">
        <v>19</v>
      </c>
      <c r="E3684" t="s">
        <v>20</v>
      </c>
      <c r="F3684" t="s">
        <v>31</v>
      </c>
      <c r="G3684" s="2">
        <v>94.49</v>
      </c>
      <c r="H3684" s="4">
        <v>8</v>
      </c>
      <c r="I3684" s="2">
        <v>37.795999999999999</v>
      </c>
      <c r="J3684" s="2">
        <v>793.71600000000001</v>
      </c>
      <c r="K3684" s="12">
        <v>43527</v>
      </c>
      <c r="L3684" s="5">
        <v>0.79166666666666663</v>
      </c>
      <c r="M3684" t="s">
        <v>22</v>
      </c>
      <c r="N3684" s="2">
        <v>755.92</v>
      </c>
      <c r="O3684" s="2">
        <v>37.795999999999999</v>
      </c>
      <c r="P3684" s="3">
        <v>7.5</v>
      </c>
      <c r="Q3684" s="4">
        <f>MONTH(Tabla1[[#This Row],[Fecha]])</f>
        <v>3</v>
      </c>
    </row>
    <row r="3685" spans="1:17" x14ac:dyDescent="0.25">
      <c r="A3685" t="s">
        <v>3361</v>
      </c>
      <c r="B3685" t="s">
        <v>17</v>
      </c>
      <c r="C3685" t="s">
        <v>18</v>
      </c>
      <c r="D3685" t="s">
        <v>19</v>
      </c>
      <c r="E3685" t="s">
        <v>20</v>
      </c>
      <c r="F3685" t="s">
        <v>43</v>
      </c>
      <c r="G3685" s="2">
        <v>79.540000000000006</v>
      </c>
      <c r="H3685" s="4">
        <v>2</v>
      </c>
      <c r="I3685" s="2">
        <v>7.9540000000000006</v>
      </c>
      <c r="J3685" s="2">
        <v>167.03399999999999</v>
      </c>
      <c r="K3685" s="12">
        <v>43551</v>
      </c>
      <c r="L3685" s="5">
        <v>0.6875</v>
      </c>
      <c r="M3685" t="s">
        <v>22</v>
      </c>
      <c r="N3685" s="2">
        <v>159.08000000000001</v>
      </c>
      <c r="O3685" s="2">
        <v>7.9539999999999997</v>
      </c>
      <c r="P3685" s="3">
        <v>6.2</v>
      </c>
      <c r="Q3685" s="4">
        <f>MONTH(Tabla1[[#This Row],[Fecha]])</f>
        <v>3</v>
      </c>
    </row>
    <row r="3686" spans="1:17" x14ac:dyDescent="0.25">
      <c r="A3686" t="s">
        <v>1279</v>
      </c>
      <c r="B3686" t="s">
        <v>41</v>
      </c>
      <c r="C3686" t="s">
        <v>42</v>
      </c>
      <c r="D3686" t="s">
        <v>19</v>
      </c>
      <c r="E3686" t="s">
        <v>30</v>
      </c>
      <c r="F3686" t="s">
        <v>27</v>
      </c>
      <c r="G3686" s="2">
        <v>19.239999999999998</v>
      </c>
      <c r="H3686" s="4">
        <v>9</v>
      </c>
      <c r="I3686" s="2">
        <v>8.6579999999999995</v>
      </c>
      <c r="J3686" s="2">
        <v>181.81800000000001</v>
      </c>
      <c r="K3686" s="12">
        <v>43528</v>
      </c>
      <c r="L3686" s="5">
        <v>0.68611111111111101</v>
      </c>
      <c r="M3686" t="s">
        <v>28</v>
      </c>
      <c r="N3686" s="2">
        <v>173.16</v>
      </c>
      <c r="O3686" s="2">
        <v>8.6579999999999995</v>
      </c>
      <c r="P3686" s="3">
        <v>8</v>
      </c>
      <c r="Q3686" s="4">
        <f>MONTH(Tabla1[[#This Row],[Fecha]])</f>
        <v>3</v>
      </c>
    </row>
    <row r="3687" spans="1:17" x14ac:dyDescent="0.25">
      <c r="A3687" t="s">
        <v>3362</v>
      </c>
      <c r="B3687" t="s">
        <v>24</v>
      </c>
      <c r="C3687" t="s">
        <v>25</v>
      </c>
      <c r="D3687" t="s">
        <v>19</v>
      </c>
      <c r="E3687" t="s">
        <v>20</v>
      </c>
      <c r="F3687" t="s">
        <v>45</v>
      </c>
      <c r="G3687" s="2">
        <v>12.54</v>
      </c>
      <c r="H3687" s="4">
        <v>1</v>
      </c>
      <c r="I3687" s="2">
        <v>0.627</v>
      </c>
      <c r="J3687" s="2">
        <v>13.167</v>
      </c>
      <c r="K3687" s="12">
        <v>43517</v>
      </c>
      <c r="L3687" s="5">
        <v>0.52638888888888891</v>
      </c>
      <c r="M3687" t="s">
        <v>28</v>
      </c>
      <c r="N3687" s="2">
        <v>12.54</v>
      </c>
      <c r="O3687" s="2">
        <v>0.627</v>
      </c>
      <c r="P3687" s="3">
        <v>8.1999999999999993</v>
      </c>
      <c r="Q3687" s="4">
        <f>MONTH(Tabla1[[#This Row],[Fecha]])</f>
        <v>2</v>
      </c>
    </row>
    <row r="3688" spans="1:17" x14ac:dyDescent="0.25">
      <c r="A3688" t="s">
        <v>3363</v>
      </c>
      <c r="B3688" t="s">
        <v>41</v>
      </c>
      <c r="C3688" t="s">
        <v>42</v>
      </c>
      <c r="D3688" t="s">
        <v>26</v>
      </c>
      <c r="E3688" t="s">
        <v>30</v>
      </c>
      <c r="F3688" t="s">
        <v>31</v>
      </c>
      <c r="G3688" s="2">
        <v>99.92</v>
      </c>
      <c r="H3688" s="4">
        <v>6</v>
      </c>
      <c r="I3688" s="2">
        <v>29.975999999999999</v>
      </c>
      <c r="J3688" s="2">
        <v>629.49599999999998</v>
      </c>
      <c r="K3688" s="12">
        <v>43548</v>
      </c>
      <c r="L3688" s="5">
        <v>0.56458333333333333</v>
      </c>
      <c r="M3688" t="s">
        <v>22</v>
      </c>
      <c r="N3688" s="2">
        <v>599.52</v>
      </c>
      <c r="O3688" s="2">
        <v>29.975999999999999</v>
      </c>
      <c r="P3688" s="3">
        <v>7.1</v>
      </c>
      <c r="Q3688" s="4">
        <f>MONTH(Tabla1[[#This Row],[Fecha]])</f>
        <v>3</v>
      </c>
    </row>
    <row r="3689" spans="1:17" x14ac:dyDescent="0.25">
      <c r="A3689" t="s">
        <v>1649</v>
      </c>
      <c r="B3689" t="s">
        <v>17</v>
      </c>
      <c r="C3689" t="s">
        <v>18</v>
      </c>
      <c r="D3689" t="s">
        <v>26</v>
      </c>
      <c r="E3689" t="s">
        <v>30</v>
      </c>
      <c r="F3689" t="s">
        <v>31</v>
      </c>
      <c r="G3689" s="2">
        <v>97.94</v>
      </c>
      <c r="H3689" s="4">
        <v>1</v>
      </c>
      <c r="I3689" s="2">
        <v>4.8970000000000002</v>
      </c>
      <c r="J3689" s="2">
        <v>102.837</v>
      </c>
      <c r="K3689" s="12">
        <v>43531</v>
      </c>
      <c r="L3689" s="5">
        <v>0.48888888888888887</v>
      </c>
      <c r="M3689" t="s">
        <v>22</v>
      </c>
      <c r="N3689" s="2">
        <v>97.94</v>
      </c>
      <c r="O3689" s="2">
        <v>4.8970000000000002</v>
      </c>
      <c r="P3689" s="3">
        <v>6.9</v>
      </c>
      <c r="Q3689" s="4">
        <f>MONTH(Tabla1[[#This Row],[Fecha]])</f>
        <v>3</v>
      </c>
    </row>
    <row r="3690" spans="1:17" x14ac:dyDescent="0.25">
      <c r="A3690" t="s">
        <v>3364</v>
      </c>
      <c r="B3690" t="s">
        <v>41</v>
      </c>
      <c r="C3690" t="s">
        <v>42</v>
      </c>
      <c r="D3690" t="s">
        <v>19</v>
      </c>
      <c r="E3690" t="s">
        <v>30</v>
      </c>
      <c r="F3690" t="s">
        <v>35</v>
      </c>
      <c r="G3690" s="2">
        <v>88.31</v>
      </c>
      <c r="H3690" s="4">
        <v>1</v>
      </c>
      <c r="I3690" s="2">
        <v>4.4155000000000006</v>
      </c>
      <c r="J3690" s="2">
        <v>92.725499999999997</v>
      </c>
      <c r="K3690" s="12">
        <v>43511</v>
      </c>
      <c r="L3690" s="5">
        <v>0.73472222222222217</v>
      </c>
      <c r="M3690" t="s">
        <v>32</v>
      </c>
      <c r="N3690" s="2">
        <v>88.31</v>
      </c>
      <c r="O3690" s="2">
        <v>4.4154999999999998</v>
      </c>
      <c r="P3690" s="3">
        <v>5.2</v>
      </c>
      <c r="Q3690" s="4">
        <f>MONTH(Tabla1[[#This Row],[Fecha]])</f>
        <v>2</v>
      </c>
    </row>
    <row r="3691" spans="1:17" x14ac:dyDescent="0.25">
      <c r="A3691" t="s">
        <v>3365</v>
      </c>
      <c r="B3691" t="s">
        <v>41</v>
      </c>
      <c r="C3691" t="s">
        <v>42</v>
      </c>
      <c r="D3691" t="s">
        <v>26</v>
      </c>
      <c r="E3691" t="s">
        <v>20</v>
      </c>
      <c r="F3691" t="s">
        <v>35</v>
      </c>
      <c r="G3691" s="2">
        <v>40.619999999999997</v>
      </c>
      <c r="H3691" s="4">
        <v>2</v>
      </c>
      <c r="I3691" s="2">
        <v>4.0620000000000003</v>
      </c>
      <c r="J3691" s="2">
        <v>85.302000000000007</v>
      </c>
      <c r="K3691" s="12">
        <v>43482</v>
      </c>
      <c r="L3691" s="5">
        <v>0.41736111111111113</v>
      </c>
      <c r="M3691" t="s">
        <v>32</v>
      </c>
      <c r="N3691" s="2">
        <v>81.239999999999995</v>
      </c>
      <c r="O3691" s="2">
        <v>4.0620000000000003</v>
      </c>
      <c r="P3691" s="3">
        <v>4.0999999999999996</v>
      </c>
      <c r="Q3691" s="4">
        <f>MONTH(Tabla1[[#This Row],[Fecha]])</f>
        <v>1</v>
      </c>
    </row>
    <row r="3692" spans="1:17" x14ac:dyDescent="0.25">
      <c r="A3692" t="s">
        <v>3366</v>
      </c>
      <c r="B3692" t="s">
        <v>17</v>
      </c>
      <c r="C3692" t="s">
        <v>18</v>
      </c>
      <c r="D3692" t="s">
        <v>19</v>
      </c>
      <c r="E3692" t="s">
        <v>20</v>
      </c>
      <c r="F3692" t="s">
        <v>35</v>
      </c>
      <c r="G3692" s="2">
        <v>75.2</v>
      </c>
      <c r="H3692" s="4">
        <v>3</v>
      </c>
      <c r="I3692" s="2">
        <v>11.280000000000001</v>
      </c>
      <c r="J3692" s="2">
        <v>236.88</v>
      </c>
      <c r="K3692" s="12">
        <v>43501</v>
      </c>
      <c r="L3692" s="5">
        <v>0.49374999999999997</v>
      </c>
      <c r="M3692" t="s">
        <v>22</v>
      </c>
      <c r="N3692" s="2">
        <v>225.6</v>
      </c>
      <c r="O3692" s="2">
        <v>11.28</v>
      </c>
      <c r="P3692" s="3">
        <v>4.8</v>
      </c>
      <c r="Q3692" s="4">
        <f>MONTH(Tabla1[[#This Row],[Fecha]])</f>
        <v>2</v>
      </c>
    </row>
    <row r="3693" spans="1:17" x14ac:dyDescent="0.25">
      <c r="A3693" t="s">
        <v>3367</v>
      </c>
      <c r="B3693" t="s">
        <v>24</v>
      </c>
      <c r="C3693" t="s">
        <v>25</v>
      </c>
      <c r="D3693" t="s">
        <v>26</v>
      </c>
      <c r="E3693" t="s">
        <v>20</v>
      </c>
      <c r="F3693" t="s">
        <v>45</v>
      </c>
      <c r="G3693" s="2">
        <v>37.549999999999997</v>
      </c>
      <c r="H3693" s="4">
        <v>10</v>
      </c>
      <c r="I3693" s="2">
        <v>18.775000000000002</v>
      </c>
      <c r="J3693" s="2">
        <v>394.27499999999998</v>
      </c>
      <c r="K3693" s="12">
        <v>43532</v>
      </c>
      <c r="L3693" s="5">
        <v>0.8340277777777777</v>
      </c>
      <c r="M3693" t="s">
        <v>32</v>
      </c>
      <c r="N3693" s="2">
        <v>375.5</v>
      </c>
      <c r="O3693" s="2">
        <v>18.774999999999999</v>
      </c>
      <c r="P3693" s="3">
        <v>9.3000000000000007</v>
      </c>
      <c r="Q3693" s="4">
        <f>MONTH(Tabla1[[#This Row],[Fecha]])</f>
        <v>3</v>
      </c>
    </row>
    <row r="3694" spans="1:17" x14ac:dyDescent="0.25">
      <c r="A3694" t="s">
        <v>3368</v>
      </c>
      <c r="B3694" t="s">
        <v>24</v>
      </c>
      <c r="C3694" t="s">
        <v>25</v>
      </c>
      <c r="D3694" t="s">
        <v>19</v>
      </c>
      <c r="E3694" t="s">
        <v>20</v>
      </c>
      <c r="F3694" t="s">
        <v>43</v>
      </c>
      <c r="G3694" s="2">
        <v>98.7</v>
      </c>
      <c r="H3694" s="4">
        <v>8</v>
      </c>
      <c r="I3694" s="2">
        <v>39.480000000000004</v>
      </c>
      <c r="J3694" s="2">
        <v>829.08</v>
      </c>
      <c r="K3694" s="12">
        <v>43528</v>
      </c>
      <c r="L3694" s="5">
        <v>0.86041666666666661</v>
      </c>
      <c r="M3694" t="s">
        <v>28</v>
      </c>
      <c r="N3694" s="2">
        <v>789.6</v>
      </c>
      <c r="O3694" s="2">
        <v>39.479999999999997</v>
      </c>
      <c r="P3694" s="3">
        <v>7.6</v>
      </c>
      <c r="Q3694" s="4">
        <f>MONTH(Tabla1[[#This Row],[Fecha]])</f>
        <v>3</v>
      </c>
    </row>
    <row r="3695" spans="1:17" x14ac:dyDescent="0.25">
      <c r="A3695" t="s">
        <v>2535</v>
      </c>
      <c r="B3695" t="s">
        <v>17</v>
      </c>
      <c r="C3695" t="s">
        <v>18</v>
      </c>
      <c r="D3695" t="s">
        <v>26</v>
      </c>
      <c r="E3695" t="s">
        <v>30</v>
      </c>
      <c r="F3695" t="s">
        <v>35</v>
      </c>
      <c r="G3695" s="2">
        <v>62.13</v>
      </c>
      <c r="H3695" s="4">
        <v>6</v>
      </c>
      <c r="I3695" s="2">
        <v>18.639000000000003</v>
      </c>
      <c r="J3695" s="2">
        <v>391.41899999999998</v>
      </c>
      <c r="K3695" s="12">
        <v>43546</v>
      </c>
      <c r="L3695" s="5">
        <v>0.84652777777777777</v>
      </c>
      <c r="M3695" t="s">
        <v>28</v>
      </c>
      <c r="N3695" s="2">
        <v>372.78</v>
      </c>
      <c r="O3695" s="2">
        <v>18.638999999999999</v>
      </c>
      <c r="P3695" s="3">
        <v>7.4</v>
      </c>
      <c r="Q3695" s="4">
        <f>MONTH(Tabla1[[#This Row],[Fecha]])</f>
        <v>3</v>
      </c>
    </row>
    <row r="3696" spans="1:17" x14ac:dyDescent="0.25">
      <c r="A3696" t="s">
        <v>3369</v>
      </c>
      <c r="B3696" t="s">
        <v>24</v>
      </c>
      <c r="C3696" t="s">
        <v>25</v>
      </c>
      <c r="D3696" t="s">
        <v>26</v>
      </c>
      <c r="E3696" t="s">
        <v>30</v>
      </c>
      <c r="F3696" t="s">
        <v>43</v>
      </c>
      <c r="G3696" s="2">
        <v>19.25</v>
      </c>
      <c r="H3696" s="4">
        <v>8</v>
      </c>
      <c r="I3696" s="2">
        <v>7.7</v>
      </c>
      <c r="J3696" s="2">
        <v>161.69999999999999</v>
      </c>
      <c r="K3696" s="12">
        <v>43488</v>
      </c>
      <c r="L3696" s="5">
        <v>0.77569444444444446</v>
      </c>
      <c r="M3696" t="s">
        <v>22</v>
      </c>
      <c r="N3696" s="2">
        <v>154</v>
      </c>
      <c r="O3696" s="2">
        <v>7.7</v>
      </c>
      <c r="P3696" s="3">
        <v>6.6</v>
      </c>
      <c r="Q3696" s="4">
        <f>MONTH(Tabla1[[#This Row],[Fecha]])</f>
        <v>1</v>
      </c>
    </row>
    <row r="3697" spans="1:17" x14ac:dyDescent="0.25">
      <c r="A3697" t="s">
        <v>3370</v>
      </c>
      <c r="B3697" t="s">
        <v>17</v>
      </c>
      <c r="C3697" t="s">
        <v>18</v>
      </c>
      <c r="D3697" t="s">
        <v>26</v>
      </c>
      <c r="E3697" t="s">
        <v>30</v>
      </c>
      <c r="F3697" t="s">
        <v>31</v>
      </c>
      <c r="G3697" s="2">
        <v>93.96</v>
      </c>
      <c r="H3697" s="4">
        <v>9</v>
      </c>
      <c r="I3697" s="2">
        <v>42.282000000000004</v>
      </c>
      <c r="J3697" s="2">
        <v>887.92200000000003</v>
      </c>
      <c r="K3697" s="12">
        <v>43544</v>
      </c>
      <c r="L3697" s="5">
        <v>0.48055555555555557</v>
      </c>
      <c r="M3697" t="s">
        <v>28</v>
      </c>
      <c r="N3697" s="2">
        <v>845.64</v>
      </c>
      <c r="O3697" s="2">
        <v>42.281999999999996</v>
      </c>
      <c r="P3697" s="3">
        <v>9.8000000000000007</v>
      </c>
      <c r="Q3697" s="4">
        <f>MONTH(Tabla1[[#This Row],[Fecha]])</f>
        <v>3</v>
      </c>
    </row>
    <row r="3698" spans="1:17" x14ac:dyDescent="0.25">
      <c r="A3698" t="s">
        <v>3371</v>
      </c>
      <c r="B3698" t="s">
        <v>17</v>
      </c>
      <c r="C3698" t="s">
        <v>18</v>
      </c>
      <c r="D3698" t="s">
        <v>26</v>
      </c>
      <c r="E3698" t="s">
        <v>20</v>
      </c>
      <c r="F3698" t="s">
        <v>45</v>
      </c>
      <c r="G3698" s="2">
        <v>97.29</v>
      </c>
      <c r="H3698" s="4">
        <v>8</v>
      </c>
      <c r="I3698" s="2">
        <v>38.916000000000004</v>
      </c>
      <c r="J3698" s="2">
        <v>817.23599999999999</v>
      </c>
      <c r="K3698" s="12">
        <v>43533</v>
      </c>
      <c r="L3698" s="5">
        <v>0.5541666666666667</v>
      </c>
      <c r="M3698" t="s">
        <v>32</v>
      </c>
      <c r="N3698" s="2">
        <v>778.32</v>
      </c>
      <c r="O3698" s="2">
        <v>38.915999999999997</v>
      </c>
      <c r="P3698" s="3">
        <v>6.2</v>
      </c>
      <c r="Q3698" s="4">
        <f>MONTH(Tabla1[[#This Row],[Fecha]])</f>
        <v>3</v>
      </c>
    </row>
    <row r="3699" spans="1:17" x14ac:dyDescent="0.25">
      <c r="A3699" t="s">
        <v>3372</v>
      </c>
      <c r="B3699" t="s">
        <v>24</v>
      </c>
      <c r="C3699" t="s">
        <v>25</v>
      </c>
      <c r="D3699" t="s">
        <v>19</v>
      </c>
      <c r="E3699" t="s">
        <v>20</v>
      </c>
      <c r="F3699" t="s">
        <v>45</v>
      </c>
      <c r="G3699" s="2">
        <v>97.79</v>
      </c>
      <c r="H3699" s="4">
        <v>7</v>
      </c>
      <c r="I3699" s="2">
        <v>34.226500000000009</v>
      </c>
      <c r="J3699" s="2">
        <v>718.75649999999996</v>
      </c>
      <c r="K3699" s="12">
        <v>43512</v>
      </c>
      <c r="L3699" s="5">
        <v>0.72916666666666663</v>
      </c>
      <c r="M3699" t="s">
        <v>22</v>
      </c>
      <c r="N3699" s="2">
        <v>684.53</v>
      </c>
      <c r="O3699" s="2">
        <v>34.226500000000001</v>
      </c>
      <c r="P3699" s="3">
        <v>4.9000000000000004</v>
      </c>
      <c r="Q3699" s="4">
        <f>MONTH(Tabla1[[#This Row],[Fecha]])</f>
        <v>2</v>
      </c>
    </row>
    <row r="3700" spans="1:17" x14ac:dyDescent="0.25">
      <c r="A3700" t="s">
        <v>3373</v>
      </c>
      <c r="B3700" t="s">
        <v>17</v>
      </c>
      <c r="C3700" t="s">
        <v>18</v>
      </c>
      <c r="D3700" t="s">
        <v>19</v>
      </c>
      <c r="E3700" t="s">
        <v>20</v>
      </c>
      <c r="F3700" t="s">
        <v>31</v>
      </c>
      <c r="G3700" s="2">
        <v>35.54</v>
      </c>
      <c r="H3700" s="4">
        <v>10</v>
      </c>
      <c r="I3700" s="2">
        <v>17.77</v>
      </c>
      <c r="J3700" s="2">
        <v>373.17</v>
      </c>
      <c r="K3700" s="12">
        <v>43469</v>
      </c>
      <c r="L3700" s="5">
        <v>0.56527777777777777</v>
      </c>
      <c r="M3700" t="s">
        <v>22</v>
      </c>
      <c r="N3700" s="2">
        <v>355.4</v>
      </c>
      <c r="O3700" s="2">
        <v>17.77</v>
      </c>
      <c r="P3700" s="3">
        <v>7</v>
      </c>
      <c r="Q3700" s="4">
        <f>MONTH(Tabla1[[#This Row],[Fecha]])</f>
        <v>1</v>
      </c>
    </row>
    <row r="3701" spans="1:17" x14ac:dyDescent="0.25">
      <c r="A3701" t="s">
        <v>3374</v>
      </c>
      <c r="B3701" t="s">
        <v>24</v>
      </c>
      <c r="C3701" t="s">
        <v>25</v>
      </c>
      <c r="D3701" t="s">
        <v>19</v>
      </c>
      <c r="E3701" t="s">
        <v>30</v>
      </c>
      <c r="F3701" t="s">
        <v>27</v>
      </c>
      <c r="G3701" s="2">
        <v>86.04</v>
      </c>
      <c r="H3701" s="4">
        <v>5</v>
      </c>
      <c r="I3701" s="2">
        <v>21.510000000000005</v>
      </c>
      <c r="J3701" s="2">
        <v>451.71</v>
      </c>
      <c r="K3701" s="12">
        <v>43521</v>
      </c>
      <c r="L3701" s="5">
        <v>0.47500000000000003</v>
      </c>
      <c r="M3701" t="s">
        <v>22</v>
      </c>
      <c r="N3701" s="2">
        <v>430.2</v>
      </c>
      <c r="O3701" s="2">
        <v>21.51</v>
      </c>
      <c r="P3701" s="3">
        <v>4.8</v>
      </c>
      <c r="Q3701" s="4">
        <f>MONTH(Tabla1[[#This Row],[Fecha]])</f>
        <v>2</v>
      </c>
    </row>
    <row r="3702" spans="1:17" x14ac:dyDescent="0.25">
      <c r="A3702" t="s">
        <v>3375</v>
      </c>
      <c r="B3702" t="s">
        <v>41</v>
      </c>
      <c r="C3702" t="s">
        <v>42</v>
      </c>
      <c r="D3702" t="s">
        <v>19</v>
      </c>
      <c r="E3702" t="s">
        <v>30</v>
      </c>
      <c r="F3702" t="s">
        <v>35</v>
      </c>
      <c r="G3702" s="2">
        <v>99.96</v>
      </c>
      <c r="H3702" s="4">
        <v>9</v>
      </c>
      <c r="I3702" s="2">
        <v>44.981999999999999</v>
      </c>
      <c r="J3702" s="2">
        <v>944.62199999999996</v>
      </c>
      <c r="K3702" s="12">
        <v>43533</v>
      </c>
      <c r="L3702" s="5">
        <v>0.72638888888888886</v>
      </c>
      <c r="M3702" t="s">
        <v>32</v>
      </c>
      <c r="N3702" s="2">
        <v>899.64</v>
      </c>
      <c r="O3702" s="2">
        <v>44.981999999999999</v>
      </c>
      <c r="P3702" s="3">
        <v>4.2</v>
      </c>
      <c r="Q3702" s="4">
        <f>MONTH(Tabla1[[#This Row],[Fecha]])</f>
        <v>3</v>
      </c>
    </row>
    <row r="3703" spans="1:17" x14ac:dyDescent="0.25">
      <c r="A3703" t="s">
        <v>3376</v>
      </c>
      <c r="B3703" t="s">
        <v>17</v>
      </c>
      <c r="C3703" t="s">
        <v>18</v>
      </c>
      <c r="D3703" t="s">
        <v>26</v>
      </c>
      <c r="E3703" t="s">
        <v>20</v>
      </c>
      <c r="F3703" t="s">
        <v>45</v>
      </c>
      <c r="G3703" s="2">
        <v>42.57</v>
      </c>
      <c r="H3703" s="4">
        <v>7</v>
      </c>
      <c r="I3703" s="2">
        <v>14.899500000000002</v>
      </c>
      <c r="J3703" s="2">
        <v>312.8895</v>
      </c>
      <c r="K3703" s="12">
        <v>43471</v>
      </c>
      <c r="L3703" s="5">
        <v>0.49374999999999997</v>
      </c>
      <c r="M3703" t="s">
        <v>28</v>
      </c>
      <c r="N3703" s="2">
        <v>297.99</v>
      </c>
      <c r="O3703" s="2">
        <v>14.8995</v>
      </c>
      <c r="P3703" s="3">
        <v>6.8</v>
      </c>
      <c r="Q3703" s="4">
        <f>MONTH(Tabla1[[#This Row],[Fecha]])</f>
        <v>1</v>
      </c>
    </row>
    <row r="3704" spans="1:17" x14ac:dyDescent="0.25">
      <c r="A3704" t="s">
        <v>3377</v>
      </c>
      <c r="B3704" t="s">
        <v>24</v>
      </c>
      <c r="C3704" t="s">
        <v>25</v>
      </c>
      <c r="D3704" t="s">
        <v>26</v>
      </c>
      <c r="E3704" t="s">
        <v>30</v>
      </c>
      <c r="F3704" t="s">
        <v>21</v>
      </c>
      <c r="G3704" s="2">
        <v>40.35</v>
      </c>
      <c r="H3704" s="4">
        <v>1</v>
      </c>
      <c r="I3704" s="2">
        <v>2.0175000000000001</v>
      </c>
      <c r="J3704" s="2">
        <v>42.3675</v>
      </c>
      <c r="K3704" s="12">
        <v>43494</v>
      </c>
      <c r="L3704" s="5">
        <v>0.57361111111111118</v>
      </c>
      <c r="M3704" t="s">
        <v>22</v>
      </c>
      <c r="N3704" s="2">
        <v>40.35</v>
      </c>
      <c r="O3704" s="2">
        <v>2.0175000000000001</v>
      </c>
      <c r="P3704" s="3">
        <v>6.2</v>
      </c>
      <c r="Q3704" s="4">
        <f>MONTH(Tabla1[[#This Row],[Fecha]])</f>
        <v>1</v>
      </c>
    </row>
    <row r="3705" spans="1:17" x14ac:dyDescent="0.25">
      <c r="A3705" t="s">
        <v>3378</v>
      </c>
      <c r="B3705" t="s">
        <v>24</v>
      </c>
      <c r="C3705" t="s">
        <v>25</v>
      </c>
      <c r="D3705" t="s">
        <v>19</v>
      </c>
      <c r="E3705" t="s">
        <v>30</v>
      </c>
      <c r="F3705" t="s">
        <v>43</v>
      </c>
      <c r="G3705" s="2">
        <v>17.04</v>
      </c>
      <c r="H3705" s="4">
        <v>4</v>
      </c>
      <c r="I3705" s="2">
        <v>3.4079999999999999</v>
      </c>
      <c r="J3705" s="2">
        <v>71.567999999999998</v>
      </c>
      <c r="K3705" s="12">
        <v>43532</v>
      </c>
      <c r="L3705" s="5">
        <v>0.84375</v>
      </c>
      <c r="M3705" t="s">
        <v>22</v>
      </c>
      <c r="N3705" s="2">
        <v>68.16</v>
      </c>
      <c r="O3705" s="2">
        <v>3.4079999999999999</v>
      </c>
      <c r="P3705" s="3">
        <v>7</v>
      </c>
      <c r="Q3705" s="4">
        <f>MONTH(Tabla1[[#This Row],[Fecha]])</f>
        <v>3</v>
      </c>
    </row>
    <row r="3706" spans="1:17" x14ac:dyDescent="0.25">
      <c r="A3706" t="s">
        <v>3379</v>
      </c>
      <c r="B3706" t="s">
        <v>24</v>
      </c>
      <c r="C3706" t="s">
        <v>25</v>
      </c>
      <c r="D3706" t="s">
        <v>19</v>
      </c>
      <c r="E3706" t="s">
        <v>30</v>
      </c>
      <c r="F3706" t="s">
        <v>35</v>
      </c>
      <c r="G3706" s="2">
        <v>82.93</v>
      </c>
      <c r="H3706" s="4">
        <v>4</v>
      </c>
      <c r="I3706" s="2">
        <v>16.586000000000002</v>
      </c>
      <c r="J3706" s="2">
        <v>348.30599999999998</v>
      </c>
      <c r="K3706" s="12">
        <v>43485</v>
      </c>
      <c r="L3706" s="5">
        <v>0.70208333333333339</v>
      </c>
      <c r="M3706" t="s">
        <v>22</v>
      </c>
      <c r="N3706" s="2">
        <v>331.72</v>
      </c>
      <c r="O3706" s="2">
        <v>16.585999999999999</v>
      </c>
      <c r="P3706" s="3">
        <v>9.6</v>
      </c>
      <c r="Q3706" s="4">
        <f>MONTH(Tabla1[[#This Row],[Fecha]])</f>
        <v>1</v>
      </c>
    </row>
    <row r="3707" spans="1:17" x14ac:dyDescent="0.25">
      <c r="A3707" t="s">
        <v>3380</v>
      </c>
      <c r="B3707" t="s">
        <v>24</v>
      </c>
      <c r="C3707" t="s">
        <v>25</v>
      </c>
      <c r="D3707" t="s">
        <v>26</v>
      </c>
      <c r="E3707" t="s">
        <v>20</v>
      </c>
      <c r="F3707" t="s">
        <v>45</v>
      </c>
      <c r="G3707" s="2">
        <v>64.989999999999995</v>
      </c>
      <c r="H3707" s="4">
        <v>1</v>
      </c>
      <c r="I3707" s="2">
        <v>3.2494999999999998</v>
      </c>
      <c r="J3707" s="2">
        <v>68.239500000000007</v>
      </c>
      <c r="K3707" s="12">
        <v>43491</v>
      </c>
      <c r="L3707" s="5">
        <v>0.42083333333333334</v>
      </c>
      <c r="M3707" t="s">
        <v>32</v>
      </c>
      <c r="N3707" s="2">
        <v>64.989999999999995</v>
      </c>
      <c r="O3707" s="2">
        <v>3.2494999999999998</v>
      </c>
      <c r="P3707" s="3">
        <v>4.5</v>
      </c>
      <c r="Q3707" s="4">
        <f>MONTH(Tabla1[[#This Row],[Fecha]])</f>
        <v>1</v>
      </c>
    </row>
    <row r="3708" spans="1:17" x14ac:dyDescent="0.25">
      <c r="A3708" t="s">
        <v>3381</v>
      </c>
      <c r="B3708" t="s">
        <v>24</v>
      </c>
      <c r="C3708" t="s">
        <v>25</v>
      </c>
      <c r="D3708" t="s">
        <v>19</v>
      </c>
      <c r="E3708" t="s">
        <v>20</v>
      </c>
      <c r="F3708" t="s">
        <v>43</v>
      </c>
      <c r="G3708" s="2">
        <v>47.27</v>
      </c>
      <c r="H3708" s="4">
        <v>6</v>
      </c>
      <c r="I3708" s="2">
        <v>14.181000000000001</v>
      </c>
      <c r="J3708" s="2">
        <v>297.80099999999999</v>
      </c>
      <c r="K3708" s="12">
        <v>43501</v>
      </c>
      <c r="L3708" s="5">
        <v>0.4284722222222222</v>
      </c>
      <c r="M3708" t="s">
        <v>28</v>
      </c>
      <c r="N3708" s="2">
        <v>283.62</v>
      </c>
      <c r="O3708" s="2">
        <v>14.180999999999999</v>
      </c>
      <c r="P3708" s="3">
        <v>8.8000000000000007</v>
      </c>
      <c r="Q3708" s="4">
        <f>MONTH(Tabla1[[#This Row],[Fecha]])</f>
        <v>2</v>
      </c>
    </row>
    <row r="3709" spans="1:17" x14ac:dyDescent="0.25">
      <c r="A3709" t="s">
        <v>2783</v>
      </c>
      <c r="B3709" t="s">
        <v>41</v>
      </c>
      <c r="C3709" t="s">
        <v>42</v>
      </c>
      <c r="D3709" t="s">
        <v>26</v>
      </c>
      <c r="E3709" t="s">
        <v>20</v>
      </c>
      <c r="F3709" t="s">
        <v>31</v>
      </c>
      <c r="G3709" s="2">
        <v>97.37</v>
      </c>
      <c r="H3709" s="4">
        <v>10</v>
      </c>
      <c r="I3709" s="2">
        <v>48.685000000000002</v>
      </c>
      <c r="J3709" s="2">
        <v>1022.385</v>
      </c>
      <c r="K3709" s="12">
        <v>43480</v>
      </c>
      <c r="L3709" s="5">
        <v>0.57500000000000007</v>
      </c>
      <c r="M3709" t="s">
        <v>32</v>
      </c>
      <c r="N3709" s="2">
        <v>973.7</v>
      </c>
      <c r="O3709" s="2">
        <v>48.685000000000002</v>
      </c>
      <c r="P3709" s="3">
        <v>4.9000000000000004</v>
      </c>
      <c r="Q3709" s="4">
        <f>MONTH(Tabla1[[#This Row],[Fecha]])</f>
        <v>1</v>
      </c>
    </row>
    <row r="3710" spans="1:17" x14ac:dyDescent="0.25">
      <c r="A3710" t="s">
        <v>3382</v>
      </c>
      <c r="B3710" t="s">
        <v>17</v>
      </c>
      <c r="C3710" t="s">
        <v>18</v>
      </c>
      <c r="D3710" t="s">
        <v>26</v>
      </c>
      <c r="E3710" t="s">
        <v>20</v>
      </c>
      <c r="F3710" t="s">
        <v>27</v>
      </c>
      <c r="G3710" s="2">
        <v>50.23</v>
      </c>
      <c r="H3710" s="4">
        <v>4</v>
      </c>
      <c r="I3710" s="2">
        <v>10.045999999999999</v>
      </c>
      <c r="J3710" s="2">
        <v>210.96600000000001</v>
      </c>
      <c r="K3710" s="12">
        <v>43473</v>
      </c>
      <c r="L3710" s="5">
        <v>0.71666666666666667</v>
      </c>
      <c r="M3710" t="s">
        <v>28</v>
      </c>
      <c r="N3710" s="2">
        <v>200.92</v>
      </c>
      <c r="O3710" s="2">
        <v>10.045999999999999</v>
      </c>
      <c r="P3710" s="3">
        <v>9</v>
      </c>
      <c r="Q3710" s="4">
        <f>MONTH(Tabla1[[#This Row],[Fecha]])</f>
        <v>1</v>
      </c>
    </row>
    <row r="3711" spans="1:17" x14ac:dyDescent="0.25">
      <c r="A3711" t="s">
        <v>2899</v>
      </c>
      <c r="B3711" t="s">
        <v>24</v>
      </c>
      <c r="C3711" t="s">
        <v>25</v>
      </c>
      <c r="D3711" t="s">
        <v>19</v>
      </c>
      <c r="E3711" t="s">
        <v>20</v>
      </c>
      <c r="F3711" t="s">
        <v>43</v>
      </c>
      <c r="G3711" s="2">
        <v>80.36</v>
      </c>
      <c r="H3711" s="4">
        <v>4</v>
      </c>
      <c r="I3711" s="2">
        <v>16.071999999999999</v>
      </c>
      <c r="J3711" s="2">
        <v>337.512</v>
      </c>
      <c r="K3711" s="12">
        <v>43519</v>
      </c>
      <c r="L3711" s="5">
        <v>0.78125</v>
      </c>
      <c r="M3711" t="s">
        <v>32</v>
      </c>
      <c r="N3711" s="2">
        <v>321.44</v>
      </c>
      <c r="O3711" s="2">
        <v>16.071999999999999</v>
      </c>
      <c r="P3711" s="3">
        <v>8.3000000000000007</v>
      </c>
      <c r="Q3711" s="4">
        <f>MONTH(Tabla1[[#This Row],[Fecha]])</f>
        <v>2</v>
      </c>
    </row>
    <row r="3712" spans="1:17" x14ac:dyDescent="0.25">
      <c r="A3712" t="s">
        <v>1361</v>
      </c>
      <c r="B3712" t="s">
        <v>41</v>
      </c>
      <c r="C3712" t="s">
        <v>42</v>
      </c>
      <c r="D3712" t="s">
        <v>26</v>
      </c>
      <c r="E3712" t="s">
        <v>20</v>
      </c>
      <c r="F3712" t="s">
        <v>27</v>
      </c>
      <c r="G3712" s="2">
        <v>57.91</v>
      </c>
      <c r="H3712" s="4">
        <v>8</v>
      </c>
      <c r="I3712" s="2">
        <v>23.164000000000001</v>
      </c>
      <c r="J3712" s="2">
        <v>486.44400000000002</v>
      </c>
      <c r="K3712" s="12">
        <v>43503</v>
      </c>
      <c r="L3712" s="5">
        <v>0.62916666666666665</v>
      </c>
      <c r="M3712" t="s">
        <v>28</v>
      </c>
      <c r="N3712" s="2">
        <v>463.28</v>
      </c>
      <c r="O3712" s="2">
        <v>23.164000000000001</v>
      </c>
      <c r="P3712" s="3">
        <v>8.1</v>
      </c>
      <c r="Q3712" s="4">
        <f>MONTH(Tabla1[[#This Row],[Fecha]])</f>
        <v>2</v>
      </c>
    </row>
    <row r="3713" spans="1:17" x14ac:dyDescent="0.25">
      <c r="A3713" t="s">
        <v>3383</v>
      </c>
      <c r="B3713" t="s">
        <v>24</v>
      </c>
      <c r="C3713" t="s">
        <v>25</v>
      </c>
      <c r="D3713" t="s">
        <v>19</v>
      </c>
      <c r="E3713" t="s">
        <v>20</v>
      </c>
      <c r="F3713" t="s">
        <v>31</v>
      </c>
      <c r="G3713" s="2">
        <v>81.2</v>
      </c>
      <c r="H3713" s="4">
        <v>7</v>
      </c>
      <c r="I3713" s="2">
        <v>28.42</v>
      </c>
      <c r="J3713" s="2">
        <v>596.82000000000005</v>
      </c>
      <c r="K3713" s="12">
        <v>43547</v>
      </c>
      <c r="L3713" s="5">
        <v>0.66597222222222219</v>
      </c>
      <c r="M3713" t="s">
        <v>32</v>
      </c>
      <c r="N3713" s="2">
        <v>568.4</v>
      </c>
      <c r="O3713" s="2">
        <v>28.42</v>
      </c>
      <c r="P3713" s="3">
        <v>8.1</v>
      </c>
      <c r="Q3713" s="4">
        <f>MONTH(Tabla1[[#This Row],[Fecha]])</f>
        <v>3</v>
      </c>
    </row>
    <row r="3714" spans="1:17" x14ac:dyDescent="0.25">
      <c r="A3714" t="s">
        <v>3384</v>
      </c>
      <c r="B3714" t="s">
        <v>41</v>
      </c>
      <c r="C3714" t="s">
        <v>42</v>
      </c>
      <c r="D3714" t="s">
        <v>26</v>
      </c>
      <c r="E3714" t="s">
        <v>20</v>
      </c>
      <c r="F3714" t="s">
        <v>27</v>
      </c>
      <c r="G3714" s="2">
        <v>45.71</v>
      </c>
      <c r="H3714" s="4">
        <v>3</v>
      </c>
      <c r="I3714" s="2">
        <v>6.8565000000000005</v>
      </c>
      <c r="J3714" s="2">
        <v>143.98650000000001</v>
      </c>
      <c r="K3714" s="12">
        <v>43550</v>
      </c>
      <c r="L3714" s="5">
        <v>0.44027777777777777</v>
      </c>
      <c r="M3714" t="s">
        <v>32</v>
      </c>
      <c r="N3714" s="2">
        <v>137.13</v>
      </c>
      <c r="O3714" s="2">
        <v>6.8564999999999996</v>
      </c>
      <c r="P3714" s="3">
        <v>7.7</v>
      </c>
      <c r="Q3714" s="4">
        <f>MONTH(Tabla1[[#This Row],[Fecha]])</f>
        <v>3</v>
      </c>
    </row>
    <row r="3715" spans="1:17" x14ac:dyDescent="0.25">
      <c r="A3715" t="s">
        <v>3385</v>
      </c>
      <c r="B3715" t="s">
        <v>17</v>
      </c>
      <c r="C3715" t="s">
        <v>18</v>
      </c>
      <c r="D3715" t="s">
        <v>19</v>
      </c>
      <c r="E3715" t="s">
        <v>30</v>
      </c>
      <c r="F3715" t="s">
        <v>45</v>
      </c>
      <c r="G3715" s="2">
        <v>55.45</v>
      </c>
      <c r="H3715" s="4">
        <v>1</v>
      </c>
      <c r="I3715" s="2">
        <v>2.7725000000000004</v>
      </c>
      <c r="J3715" s="2">
        <v>58.222499999999997</v>
      </c>
      <c r="K3715" s="12">
        <v>43522</v>
      </c>
      <c r="L3715" s="5">
        <v>0.7402777777777777</v>
      </c>
      <c r="M3715" t="s">
        <v>32</v>
      </c>
      <c r="N3715" s="2">
        <v>55.45</v>
      </c>
      <c r="O3715" s="2">
        <v>2.7725</v>
      </c>
      <c r="P3715" s="3">
        <v>4.9000000000000004</v>
      </c>
      <c r="Q3715" s="4">
        <f>MONTH(Tabla1[[#This Row],[Fecha]])</f>
        <v>2</v>
      </c>
    </row>
    <row r="3716" spans="1:17" x14ac:dyDescent="0.25">
      <c r="A3716" t="s">
        <v>3386</v>
      </c>
      <c r="B3716" t="s">
        <v>24</v>
      </c>
      <c r="C3716" t="s">
        <v>25</v>
      </c>
      <c r="D3716" t="s">
        <v>26</v>
      </c>
      <c r="E3716" t="s">
        <v>20</v>
      </c>
      <c r="F3716" t="s">
        <v>27</v>
      </c>
      <c r="G3716" s="2">
        <v>15.28</v>
      </c>
      <c r="H3716" s="4">
        <v>5</v>
      </c>
      <c r="I3716" s="2">
        <v>3.82</v>
      </c>
      <c r="J3716" s="2">
        <v>80.22</v>
      </c>
      <c r="K3716" s="12">
        <v>43532</v>
      </c>
      <c r="L3716" s="5">
        <v>0.4368055555555555</v>
      </c>
      <c r="M3716" t="s">
        <v>28</v>
      </c>
      <c r="N3716" s="2">
        <v>76.400000000000006</v>
      </c>
      <c r="O3716" s="2">
        <v>3.82</v>
      </c>
      <c r="P3716" s="3">
        <v>9.6</v>
      </c>
      <c r="Q3716" s="4">
        <f>MONTH(Tabla1[[#This Row],[Fecha]])</f>
        <v>3</v>
      </c>
    </row>
    <row r="3717" spans="1:17" x14ac:dyDescent="0.25">
      <c r="A3717" t="s">
        <v>3387</v>
      </c>
      <c r="B3717" t="s">
        <v>41</v>
      </c>
      <c r="C3717" t="s">
        <v>42</v>
      </c>
      <c r="D3717" t="s">
        <v>26</v>
      </c>
      <c r="E3717" t="s">
        <v>20</v>
      </c>
      <c r="F3717" t="s">
        <v>35</v>
      </c>
      <c r="G3717" s="2">
        <v>93.31</v>
      </c>
      <c r="H3717" s="4">
        <v>2</v>
      </c>
      <c r="I3717" s="2">
        <v>9.3310000000000013</v>
      </c>
      <c r="J3717" s="2">
        <v>195.95099999999999</v>
      </c>
      <c r="K3717" s="12">
        <v>43549</v>
      </c>
      <c r="L3717" s="5">
        <v>0.74513888888888891</v>
      </c>
      <c r="M3717" t="s">
        <v>28</v>
      </c>
      <c r="N3717" s="2">
        <v>186.62</v>
      </c>
      <c r="O3717" s="2">
        <v>9.3309999999999995</v>
      </c>
      <c r="P3717" s="3">
        <v>6.3</v>
      </c>
      <c r="Q3717" s="4">
        <f>MONTH(Tabla1[[#This Row],[Fecha]])</f>
        <v>3</v>
      </c>
    </row>
    <row r="3718" spans="1:17" x14ac:dyDescent="0.25">
      <c r="A3718" t="s">
        <v>3388</v>
      </c>
      <c r="B3718" t="s">
        <v>41</v>
      </c>
      <c r="C3718" t="s">
        <v>42</v>
      </c>
      <c r="D3718" t="s">
        <v>19</v>
      </c>
      <c r="E3718" t="s">
        <v>20</v>
      </c>
      <c r="F3718" t="s">
        <v>43</v>
      </c>
      <c r="G3718" s="2">
        <v>74.599999999999994</v>
      </c>
      <c r="H3718" s="4">
        <v>10</v>
      </c>
      <c r="I3718" s="2">
        <v>37.300000000000004</v>
      </c>
      <c r="J3718" s="2">
        <v>783.3</v>
      </c>
      <c r="K3718" s="12">
        <v>43473</v>
      </c>
      <c r="L3718" s="5">
        <v>0.87152777777777779</v>
      </c>
      <c r="M3718" t="s">
        <v>28</v>
      </c>
      <c r="N3718" s="2">
        <v>746</v>
      </c>
      <c r="O3718" s="2">
        <v>37.299999999999997</v>
      </c>
      <c r="P3718" s="3">
        <v>9.5</v>
      </c>
      <c r="Q3718" s="4">
        <f>MONTH(Tabla1[[#This Row],[Fecha]])</f>
        <v>1</v>
      </c>
    </row>
    <row r="3719" spans="1:17" x14ac:dyDescent="0.25">
      <c r="A3719" t="s">
        <v>3389</v>
      </c>
      <c r="B3719" t="s">
        <v>41</v>
      </c>
      <c r="C3719" t="s">
        <v>42</v>
      </c>
      <c r="D3719" t="s">
        <v>19</v>
      </c>
      <c r="E3719" t="s">
        <v>20</v>
      </c>
      <c r="F3719" t="s">
        <v>35</v>
      </c>
      <c r="G3719" s="2">
        <v>16.489999999999998</v>
      </c>
      <c r="H3719" s="4">
        <v>2</v>
      </c>
      <c r="I3719" s="2">
        <v>1.649</v>
      </c>
      <c r="J3719" s="2">
        <v>34.628999999999998</v>
      </c>
      <c r="K3719" s="12">
        <v>43501</v>
      </c>
      <c r="L3719" s="5">
        <v>0.48055555555555557</v>
      </c>
      <c r="M3719" t="s">
        <v>22</v>
      </c>
      <c r="N3719" s="2">
        <v>32.979999999999997</v>
      </c>
      <c r="O3719" s="2">
        <v>1.649</v>
      </c>
      <c r="P3719" s="3">
        <v>4.5999999999999996</v>
      </c>
      <c r="Q3719" s="4">
        <f>MONTH(Tabla1[[#This Row],[Fecha]])</f>
        <v>2</v>
      </c>
    </row>
    <row r="3720" spans="1:17" x14ac:dyDescent="0.25">
      <c r="A3720" t="s">
        <v>3390</v>
      </c>
      <c r="B3720" t="s">
        <v>41</v>
      </c>
      <c r="C3720" t="s">
        <v>42</v>
      </c>
      <c r="D3720" t="s">
        <v>19</v>
      </c>
      <c r="E3720" t="s">
        <v>20</v>
      </c>
      <c r="F3720" t="s">
        <v>35</v>
      </c>
      <c r="G3720" s="2">
        <v>88.43</v>
      </c>
      <c r="H3720" s="4">
        <v>8</v>
      </c>
      <c r="I3720" s="2">
        <v>35.372000000000007</v>
      </c>
      <c r="J3720" s="2">
        <v>742.81200000000001</v>
      </c>
      <c r="K3720" s="12">
        <v>43546</v>
      </c>
      <c r="L3720" s="5">
        <v>0.81597222222222221</v>
      </c>
      <c r="M3720" t="s">
        <v>32</v>
      </c>
      <c r="N3720" s="2">
        <v>707.44</v>
      </c>
      <c r="O3720" s="2">
        <v>35.372</v>
      </c>
      <c r="P3720" s="3">
        <v>4.3</v>
      </c>
      <c r="Q3720" s="4">
        <f>MONTH(Tabla1[[#This Row],[Fecha]])</f>
        <v>3</v>
      </c>
    </row>
    <row r="3721" spans="1:17" x14ac:dyDescent="0.25">
      <c r="A3721" t="s">
        <v>3391</v>
      </c>
      <c r="B3721" t="s">
        <v>17</v>
      </c>
      <c r="C3721" t="s">
        <v>18</v>
      </c>
      <c r="D3721" t="s">
        <v>19</v>
      </c>
      <c r="E3721" t="s">
        <v>30</v>
      </c>
      <c r="F3721" t="s">
        <v>35</v>
      </c>
      <c r="G3721" s="2">
        <v>44.02</v>
      </c>
      <c r="H3721" s="4">
        <v>10</v>
      </c>
      <c r="I3721" s="2">
        <v>22.010000000000005</v>
      </c>
      <c r="J3721" s="2">
        <v>462.21</v>
      </c>
      <c r="K3721" s="12">
        <v>43544</v>
      </c>
      <c r="L3721" s="5">
        <v>0.83124999999999993</v>
      </c>
      <c r="M3721" t="s">
        <v>32</v>
      </c>
      <c r="N3721" s="2">
        <v>440.2</v>
      </c>
      <c r="O3721" s="2">
        <v>22.01</v>
      </c>
      <c r="P3721" s="3">
        <v>9.6</v>
      </c>
      <c r="Q3721" s="4">
        <f>MONTH(Tabla1[[#This Row],[Fecha]])</f>
        <v>3</v>
      </c>
    </row>
    <row r="3722" spans="1:17" x14ac:dyDescent="0.25">
      <c r="A3722" t="s">
        <v>3392</v>
      </c>
      <c r="B3722" t="s">
        <v>24</v>
      </c>
      <c r="C3722" t="s">
        <v>25</v>
      </c>
      <c r="D3722" t="s">
        <v>26</v>
      </c>
      <c r="E3722" t="s">
        <v>30</v>
      </c>
      <c r="F3722" t="s">
        <v>45</v>
      </c>
      <c r="G3722" s="2">
        <v>64.260000000000005</v>
      </c>
      <c r="H3722" s="4">
        <v>7</v>
      </c>
      <c r="I3722" s="2">
        <v>22.491000000000003</v>
      </c>
      <c r="J3722" s="2">
        <v>472.31099999999998</v>
      </c>
      <c r="K3722" s="12">
        <v>43505</v>
      </c>
      <c r="L3722" s="5">
        <v>0.41666666666666669</v>
      </c>
      <c r="M3722" t="s">
        <v>28</v>
      </c>
      <c r="N3722" s="2">
        <v>449.82</v>
      </c>
      <c r="O3722" s="2">
        <v>22.491</v>
      </c>
      <c r="P3722" s="3">
        <v>5.7</v>
      </c>
      <c r="Q3722" s="4">
        <f>MONTH(Tabla1[[#This Row],[Fecha]])</f>
        <v>2</v>
      </c>
    </row>
    <row r="3723" spans="1:17" x14ac:dyDescent="0.25">
      <c r="A3723" t="s">
        <v>3273</v>
      </c>
      <c r="B3723" t="s">
        <v>41</v>
      </c>
      <c r="C3723" t="s">
        <v>42</v>
      </c>
      <c r="D3723" t="s">
        <v>26</v>
      </c>
      <c r="E3723" t="s">
        <v>30</v>
      </c>
      <c r="F3723" t="s">
        <v>45</v>
      </c>
      <c r="G3723" s="2">
        <v>94.13</v>
      </c>
      <c r="H3723" s="4">
        <v>5</v>
      </c>
      <c r="I3723" s="2">
        <v>23.532499999999999</v>
      </c>
      <c r="J3723" s="2">
        <v>494.1825</v>
      </c>
      <c r="K3723" s="12">
        <v>43521</v>
      </c>
      <c r="L3723" s="5">
        <v>0.81874999999999998</v>
      </c>
      <c r="M3723" t="s">
        <v>32</v>
      </c>
      <c r="N3723" s="2">
        <v>470.65</v>
      </c>
      <c r="O3723" s="2">
        <v>23.532499999999999</v>
      </c>
      <c r="P3723" s="3">
        <v>4.8</v>
      </c>
      <c r="Q3723" s="4">
        <f>MONTH(Tabla1[[#This Row],[Fecha]])</f>
        <v>2</v>
      </c>
    </row>
    <row r="3724" spans="1:17" x14ac:dyDescent="0.25">
      <c r="A3724" t="s">
        <v>3393</v>
      </c>
      <c r="B3724" t="s">
        <v>17</v>
      </c>
      <c r="C3724" t="s">
        <v>18</v>
      </c>
      <c r="D3724" t="s">
        <v>26</v>
      </c>
      <c r="E3724" t="s">
        <v>20</v>
      </c>
      <c r="F3724" t="s">
        <v>27</v>
      </c>
      <c r="G3724" s="2">
        <v>26.31</v>
      </c>
      <c r="H3724" s="4">
        <v>5</v>
      </c>
      <c r="I3724" s="2">
        <v>6.5774999999999997</v>
      </c>
      <c r="J3724" s="2">
        <v>138.1275</v>
      </c>
      <c r="K3724" s="12">
        <v>43483</v>
      </c>
      <c r="L3724" s="5">
        <v>0.87430555555555556</v>
      </c>
      <c r="M3724" t="s">
        <v>32</v>
      </c>
      <c r="N3724" s="2">
        <v>131.55000000000001</v>
      </c>
      <c r="O3724" s="2">
        <v>6.5774999999999997</v>
      </c>
      <c r="P3724" s="3">
        <v>8.8000000000000007</v>
      </c>
      <c r="Q3724" s="4">
        <f>MONTH(Tabla1[[#This Row],[Fecha]])</f>
        <v>1</v>
      </c>
    </row>
    <row r="3725" spans="1:17" x14ac:dyDescent="0.25">
      <c r="A3725" t="s">
        <v>3394</v>
      </c>
      <c r="B3725" t="s">
        <v>24</v>
      </c>
      <c r="C3725" t="s">
        <v>25</v>
      </c>
      <c r="D3725" t="s">
        <v>19</v>
      </c>
      <c r="E3725" t="s">
        <v>20</v>
      </c>
      <c r="F3725" t="s">
        <v>45</v>
      </c>
      <c r="G3725" s="2">
        <v>82.63</v>
      </c>
      <c r="H3725" s="4">
        <v>10</v>
      </c>
      <c r="I3725" s="2">
        <v>41.314999999999998</v>
      </c>
      <c r="J3725" s="2">
        <v>867.61500000000001</v>
      </c>
      <c r="K3725" s="12">
        <v>43543</v>
      </c>
      <c r="L3725" s="5">
        <v>0.71388888888888891</v>
      </c>
      <c r="M3725" t="s">
        <v>22</v>
      </c>
      <c r="N3725" s="2">
        <v>826.3</v>
      </c>
      <c r="O3725" s="2">
        <v>41.314999999999998</v>
      </c>
      <c r="P3725" s="3">
        <v>7.9</v>
      </c>
      <c r="Q3725" s="4">
        <f>MONTH(Tabla1[[#This Row],[Fecha]])</f>
        <v>3</v>
      </c>
    </row>
    <row r="3726" spans="1:17" x14ac:dyDescent="0.25">
      <c r="A3726" t="s">
        <v>3395</v>
      </c>
      <c r="B3726" t="s">
        <v>24</v>
      </c>
      <c r="C3726" t="s">
        <v>25</v>
      </c>
      <c r="D3726" t="s">
        <v>26</v>
      </c>
      <c r="E3726" t="s">
        <v>30</v>
      </c>
      <c r="F3726" t="s">
        <v>27</v>
      </c>
      <c r="G3726" s="2">
        <v>20.85</v>
      </c>
      <c r="H3726" s="4">
        <v>8</v>
      </c>
      <c r="I3726" s="2">
        <v>8.3400000000000016</v>
      </c>
      <c r="J3726" s="2">
        <v>175.14</v>
      </c>
      <c r="K3726" s="12">
        <v>43527</v>
      </c>
      <c r="L3726" s="5">
        <v>0.80347222222222225</v>
      </c>
      <c r="M3726" t="s">
        <v>28</v>
      </c>
      <c r="N3726" s="2">
        <v>166.8</v>
      </c>
      <c r="O3726" s="2">
        <v>8.34</v>
      </c>
      <c r="P3726" s="3">
        <v>6.3</v>
      </c>
      <c r="Q3726" s="4">
        <f>MONTH(Tabla1[[#This Row],[Fecha]])</f>
        <v>3</v>
      </c>
    </row>
    <row r="3727" spans="1:17" x14ac:dyDescent="0.25">
      <c r="A3727" t="s">
        <v>3396</v>
      </c>
      <c r="B3727" t="s">
        <v>17</v>
      </c>
      <c r="C3727" t="s">
        <v>18</v>
      </c>
      <c r="D3727" t="s">
        <v>19</v>
      </c>
      <c r="E3727" t="s">
        <v>20</v>
      </c>
      <c r="F3727" t="s">
        <v>31</v>
      </c>
      <c r="G3727" s="2">
        <v>37.44</v>
      </c>
      <c r="H3727" s="4">
        <v>6</v>
      </c>
      <c r="I3727" s="2">
        <v>11.231999999999999</v>
      </c>
      <c r="J3727" s="2">
        <v>235.87200000000001</v>
      </c>
      <c r="K3727" s="12">
        <v>43502</v>
      </c>
      <c r="L3727" s="5">
        <v>0.57986111111111105</v>
      </c>
      <c r="M3727" t="s">
        <v>32</v>
      </c>
      <c r="N3727" s="2">
        <v>224.64</v>
      </c>
      <c r="O3727" s="2">
        <v>11.231999999999999</v>
      </c>
      <c r="P3727" s="3">
        <v>5.9</v>
      </c>
      <c r="Q3727" s="4">
        <f>MONTH(Tabla1[[#This Row],[Fecha]])</f>
        <v>2</v>
      </c>
    </row>
    <row r="3728" spans="1:17" x14ac:dyDescent="0.25">
      <c r="A3728" t="s">
        <v>1801</v>
      </c>
      <c r="B3728" t="s">
        <v>24</v>
      </c>
      <c r="C3728" t="s">
        <v>25</v>
      </c>
      <c r="D3728" t="s">
        <v>19</v>
      </c>
      <c r="E3728" t="s">
        <v>20</v>
      </c>
      <c r="F3728" t="s">
        <v>45</v>
      </c>
      <c r="G3728" s="2">
        <v>97.79</v>
      </c>
      <c r="H3728" s="4">
        <v>7</v>
      </c>
      <c r="I3728" s="2">
        <v>34.226500000000009</v>
      </c>
      <c r="J3728" s="2">
        <v>718.75649999999996</v>
      </c>
      <c r="K3728" s="12">
        <v>43512</v>
      </c>
      <c r="L3728" s="5">
        <v>0.72916666666666663</v>
      </c>
      <c r="M3728" t="s">
        <v>22</v>
      </c>
      <c r="N3728" s="2">
        <v>684.53</v>
      </c>
      <c r="O3728" s="2">
        <v>34.226500000000001</v>
      </c>
      <c r="P3728" s="3">
        <v>4.9000000000000004</v>
      </c>
      <c r="Q3728" s="4">
        <f>MONTH(Tabla1[[#This Row],[Fecha]])</f>
        <v>2</v>
      </c>
    </row>
    <row r="3729" spans="1:17" x14ac:dyDescent="0.25">
      <c r="A3729" t="s">
        <v>3397</v>
      </c>
      <c r="B3729" t="s">
        <v>24</v>
      </c>
      <c r="C3729" t="s">
        <v>25</v>
      </c>
      <c r="D3729" t="s">
        <v>26</v>
      </c>
      <c r="E3729" t="s">
        <v>20</v>
      </c>
      <c r="F3729" t="s">
        <v>45</v>
      </c>
      <c r="G3729" s="2">
        <v>64.989999999999995</v>
      </c>
      <c r="H3729" s="4">
        <v>1</v>
      </c>
      <c r="I3729" s="2">
        <v>3.2494999999999998</v>
      </c>
      <c r="J3729" s="2">
        <v>68.239500000000007</v>
      </c>
      <c r="K3729" s="12">
        <v>43491</v>
      </c>
      <c r="L3729" s="5">
        <v>0.42083333333333334</v>
      </c>
      <c r="M3729" t="s">
        <v>32</v>
      </c>
      <c r="N3729" s="2">
        <v>64.989999999999995</v>
      </c>
      <c r="O3729" s="2">
        <v>3.2494999999999998</v>
      </c>
      <c r="P3729" s="3">
        <v>4.5</v>
      </c>
      <c r="Q3729" s="4">
        <f>MONTH(Tabla1[[#This Row],[Fecha]])</f>
        <v>1</v>
      </c>
    </row>
    <row r="3730" spans="1:17" x14ac:dyDescent="0.25">
      <c r="A3730" t="s">
        <v>3398</v>
      </c>
      <c r="B3730" t="s">
        <v>17</v>
      </c>
      <c r="C3730" t="s">
        <v>18</v>
      </c>
      <c r="D3730" t="s">
        <v>19</v>
      </c>
      <c r="E3730" t="s">
        <v>20</v>
      </c>
      <c r="F3730" t="s">
        <v>35</v>
      </c>
      <c r="G3730" s="2">
        <v>40.049999999999997</v>
      </c>
      <c r="H3730" s="4">
        <v>4</v>
      </c>
      <c r="I3730" s="2">
        <v>8.01</v>
      </c>
      <c r="J3730" s="2">
        <v>168.21</v>
      </c>
      <c r="K3730" s="12">
        <v>43490</v>
      </c>
      <c r="L3730" s="5">
        <v>0.4861111111111111</v>
      </c>
      <c r="M3730" t="s">
        <v>28</v>
      </c>
      <c r="N3730" s="2">
        <v>160.19999999999999</v>
      </c>
      <c r="O3730" s="2">
        <v>8.01</v>
      </c>
      <c r="P3730" s="3">
        <v>9.6999999999999993</v>
      </c>
      <c r="Q3730" s="4">
        <f>MONTH(Tabla1[[#This Row],[Fecha]])</f>
        <v>1</v>
      </c>
    </row>
    <row r="3731" spans="1:17" x14ac:dyDescent="0.25">
      <c r="A3731" t="s">
        <v>3399</v>
      </c>
      <c r="B3731" t="s">
        <v>24</v>
      </c>
      <c r="C3731" t="s">
        <v>25</v>
      </c>
      <c r="D3731" t="s">
        <v>19</v>
      </c>
      <c r="E3731" t="s">
        <v>30</v>
      </c>
      <c r="F3731" t="s">
        <v>35</v>
      </c>
      <c r="G3731" s="2">
        <v>58.39</v>
      </c>
      <c r="H3731" s="4">
        <v>7</v>
      </c>
      <c r="I3731" s="2">
        <v>20.436500000000002</v>
      </c>
      <c r="J3731" s="2">
        <v>429.16649999999998</v>
      </c>
      <c r="K3731" s="12">
        <v>43519</v>
      </c>
      <c r="L3731" s="5">
        <v>0.8256944444444444</v>
      </c>
      <c r="M3731" t="s">
        <v>32</v>
      </c>
      <c r="N3731" s="2">
        <v>408.73</v>
      </c>
      <c r="O3731" s="2">
        <v>20.436499999999999</v>
      </c>
      <c r="P3731" s="3">
        <v>8.1999999999999993</v>
      </c>
      <c r="Q3731" s="4">
        <f>MONTH(Tabla1[[#This Row],[Fecha]])</f>
        <v>2</v>
      </c>
    </row>
    <row r="3732" spans="1:17" x14ac:dyDescent="0.25">
      <c r="A3732" t="s">
        <v>3192</v>
      </c>
      <c r="B3732" t="s">
        <v>41</v>
      </c>
      <c r="C3732" t="s">
        <v>42</v>
      </c>
      <c r="D3732" t="s">
        <v>19</v>
      </c>
      <c r="E3732" t="s">
        <v>20</v>
      </c>
      <c r="F3732" t="s">
        <v>35</v>
      </c>
      <c r="G3732" s="2">
        <v>48.5</v>
      </c>
      <c r="H3732" s="4">
        <v>3</v>
      </c>
      <c r="I3732" s="2">
        <v>7.2750000000000004</v>
      </c>
      <c r="J3732" s="2">
        <v>152.77500000000001</v>
      </c>
      <c r="K3732" s="12">
        <v>43473</v>
      </c>
      <c r="L3732" s="5">
        <v>0.53472222222222221</v>
      </c>
      <c r="M3732" t="s">
        <v>28</v>
      </c>
      <c r="N3732" s="2">
        <v>145.5</v>
      </c>
      <c r="O3732" s="2">
        <v>7.2750000000000004</v>
      </c>
      <c r="P3732" s="3">
        <v>6.7</v>
      </c>
      <c r="Q3732" s="4">
        <f>MONTH(Tabla1[[#This Row],[Fecha]])</f>
        <v>1</v>
      </c>
    </row>
    <row r="3733" spans="1:17" x14ac:dyDescent="0.25">
      <c r="A3733" t="s">
        <v>3400</v>
      </c>
      <c r="B3733" t="s">
        <v>24</v>
      </c>
      <c r="C3733" t="s">
        <v>25</v>
      </c>
      <c r="D3733" t="s">
        <v>26</v>
      </c>
      <c r="E3733" t="s">
        <v>30</v>
      </c>
      <c r="F3733" t="s">
        <v>27</v>
      </c>
      <c r="G3733" s="2">
        <v>55.87</v>
      </c>
      <c r="H3733" s="4">
        <v>10</v>
      </c>
      <c r="I3733" s="2">
        <v>27.934999999999999</v>
      </c>
      <c r="J3733" s="2">
        <v>586.63499999999999</v>
      </c>
      <c r="K3733" s="12">
        <v>43480</v>
      </c>
      <c r="L3733" s="5">
        <v>0.62569444444444444</v>
      </c>
      <c r="M3733" t="s">
        <v>28</v>
      </c>
      <c r="N3733" s="2">
        <v>558.70000000000005</v>
      </c>
      <c r="O3733" s="2">
        <v>27.934999999999999</v>
      </c>
      <c r="P3733" s="3">
        <v>5.8</v>
      </c>
      <c r="Q3733" s="4">
        <f>MONTH(Tabla1[[#This Row],[Fecha]])</f>
        <v>1</v>
      </c>
    </row>
    <row r="3734" spans="1:17" x14ac:dyDescent="0.25">
      <c r="A3734" t="s">
        <v>3169</v>
      </c>
      <c r="B3734" t="s">
        <v>17</v>
      </c>
      <c r="C3734" t="s">
        <v>18</v>
      </c>
      <c r="D3734" t="s">
        <v>19</v>
      </c>
      <c r="E3734" t="s">
        <v>30</v>
      </c>
      <c r="F3734" t="s">
        <v>21</v>
      </c>
      <c r="G3734" s="2">
        <v>20.97</v>
      </c>
      <c r="H3734" s="4">
        <v>5</v>
      </c>
      <c r="I3734" s="2">
        <v>5.2424999999999997</v>
      </c>
      <c r="J3734" s="2">
        <v>110.0925</v>
      </c>
      <c r="K3734" s="12">
        <v>43469</v>
      </c>
      <c r="L3734" s="5">
        <v>0.55625000000000002</v>
      </c>
      <c r="M3734" t="s">
        <v>28</v>
      </c>
      <c r="N3734" s="2">
        <v>104.85</v>
      </c>
      <c r="O3734" s="2">
        <v>5.2424999999999997</v>
      </c>
      <c r="P3734" s="3">
        <v>7.8</v>
      </c>
      <c r="Q3734" s="4">
        <f>MONTH(Tabla1[[#This Row],[Fecha]])</f>
        <v>1</v>
      </c>
    </row>
    <row r="3735" spans="1:17" x14ac:dyDescent="0.25">
      <c r="A3735" t="s">
        <v>1129</v>
      </c>
      <c r="B3735" t="s">
        <v>17</v>
      </c>
      <c r="C3735" t="s">
        <v>18</v>
      </c>
      <c r="D3735" t="s">
        <v>19</v>
      </c>
      <c r="E3735" t="s">
        <v>20</v>
      </c>
      <c r="F3735" t="s">
        <v>31</v>
      </c>
      <c r="G3735" s="2">
        <v>70.319999999999993</v>
      </c>
      <c r="H3735" s="4">
        <v>2</v>
      </c>
      <c r="I3735" s="2">
        <v>7.032</v>
      </c>
      <c r="J3735" s="2">
        <v>147.672</v>
      </c>
      <c r="K3735" s="12">
        <v>43548</v>
      </c>
      <c r="L3735" s="5">
        <v>0.59861111111111109</v>
      </c>
      <c r="M3735" t="s">
        <v>22</v>
      </c>
      <c r="N3735" s="2">
        <v>140.63999999999999</v>
      </c>
      <c r="O3735" s="2">
        <v>7.032</v>
      </c>
      <c r="P3735" s="3">
        <v>9.6</v>
      </c>
      <c r="Q3735" s="4">
        <f>MONTH(Tabla1[[#This Row],[Fecha]])</f>
        <v>3</v>
      </c>
    </row>
    <row r="3736" spans="1:17" x14ac:dyDescent="0.25">
      <c r="A3736" t="s">
        <v>2901</v>
      </c>
      <c r="B3736" t="s">
        <v>41</v>
      </c>
      <c r="C3736" t="s">
        <v>42</v>
      </c>
      <c r="D3736" t="s">
        <v>19</v>
      </c>
      <c r="E3736" t="s">
        <v>20</v>
      </c>
      <c r="F3736" t="s">
        <v>43</v>
      </c>
      <c r="G3736" s="2">
        <v>73.05</v>
      </c>
      <c r="H3736" s="4">
        <v>10</v>
      </c>
      <c r="I3736" s="2">
        <v>36.524999999999999</v>
      </c>
      <c r="J3736" s="2">
        <v>767.02499999999998</v>
      </c>
      <c r="K3736" s="12">
        <v>43527</v>
      </c>
      <c r="L3736" s="5">
        <v>0.51736111111111105</v>
      </c>
      <c r="M3736" t="s">
        <v>32</v>
      </c>
      <c r="N3736" s="2">
        <v>730.5</v>
      </c>
      <c r="O3736" s="2">
        <v>36.524999999999999</v>
      </c>
      <c r="P3736" s="3">
        <v>8.6999999999999993</v>
      </c>
      <c r="Q3736" s="4">
        <f>MONTH(Tabla1[[#This Row],[Fecha]])</f>
        <v>3</v>
      </c>
    </row>
    <row r="3737" spans="1:17" x14ac:dyDescent="0.25">
      <c r="A3737" t="s">
        <v>2037</v>
      </c>
      <c r="B3737" t="s">
        <v>24</v>
      </c>
      <c r="C3737" t="s">
        <v>25</v>
      </c>
      <c r="D3737" t="s">
        <v>19</v>
      </c>
      <c r="E3737" t="s">
        <v>30</v>
      </c>
      <c r="F3737" t="s">
        <v>35</v>
      </c>
      <c r="G3737" s="2">
        <v>58.39</v>
      </c>
      <c r="H3737" s="4">
        <v>7</v>
      </c>
      <c r="I3737" s="2">
        <v>20.436500000000002</v>
      </c>
      <c r="J3737" s="2">
        <v>429.16649999999998</v>
      </c>
      <c r="K3737" s="12">
        <v>43519</v>
      </c>
      <c r="L3737" s="5">
        <v>0.8256944444444444</v>
      </c>
      <c r="M3737" t="s">
        <v>32</v>
      </c>
      <c r="N3737" s="2">
        <v>408.73</v>
      </c>
      <c r="O3737" s="2">
        <v>20.436499999999999</v>
      </c>
      <c r="P3737" s="3">
        <v>8.1999999999999993</v>
      </c>
      <c r="Q3737" s="4">
        <f>MONTH(Tabla1[[#This Row],[Fecha]])</f>
        <v>2</v>
      </c>
    </row>
    <row r="3738" spans="1:17" x14ac:dyDescent="0.25">
      <c r="A3738" t="s">
        <v>3401</v>
      </c>
      <c r="B3738" t="s">
        <v>17</v>
      </c>
      <c r="C3738" t="s">
        <v>18</v>
      </c>
      <c r="D3738" t="s">
        <v>26</v>
      </c>
      <c r="E3738" t="s">
        <v>30</v>
      </c>
      <c r="F3738" t="s">
        <v>27</v>
      </c>
      <c r="G3738" s="2">
        <v>10.56</v>
      </c>
      <c r="H3738" s="4">
        <v>8</v>
      </c>
      <c r="I3738" s="2">
        <v>4.2240000000000002</v>
      </c>
      <c r="J3738" s="2">
        <v>88.703999999999994</v>
      </c>
      <c r="K3738" s="12">
        <v>43489</v>
      </c>
      <c r="L3738" s="5">
        <v>0.73819444444444438</v>
      </c>
      <c r="M3738" t="s">
        <v>28</v>
      </c>
      <c r="N3738" s="2">
        <v>84.48</v>
      </c>
      <c r="O3738" s="2">
        <v>4.2240000000000002</v>
      </c>
      <c r="P3738" s="3">
        <v>7.6</v>
      </c>
      <c r="Q3738" s="4">
        <f>MONTH(Tabla1[[#This Row],[Fecha]])</f>
        <v>1</v>
      </c>
    </row>
    <row r="3739" spans="1:17" x14ac:dyDescent="0.25">
      <c r="A3739" t="s">
        <v>3402</v>
      </c>
      <c r="B3739" t="s">
        <v>24</v>
      </c>
      <c r="C3739" t="s">
        <v>25</v>
      </c>
      <c r="D3739" t="s">
        <v>19</v>
      </c>
      <c r="E3739" t="s">
        <v>20</v>
      </c>
      <c r="F3739" t="s">
        <v>35</v>
      </c>
      <c r="G3739" s="2">
        <v>54.55</v>
      </c>
      <c r="H3739" s="4">
        <v>10</v>
      </c>
      <c r="I3739" s="2">
        <v>27.275000000000002</v>
      </c>
      <c r="J3739" s="2">
        <v>572.77499999999998</v>
      </c>
      <c r="K3739" s="12">
        <v>43526</v>
      </c>
      <c r="L3739" s="5">
        <v>0.47361111111111115</v>
      </c>
      <c r="M3739" t="s">
        <v>32</v>
      </c>
      <c r="N3739" s="2">
        <v>545.5</v>
      </c>
      <c r="O3739" s="2">
        <v>27.274999999999999</v>
      </c>
      <c r="P3739" s="3">
        <v>7.1</v>
      </c>
      <c r="Q3739" s="4">
        <f>MONTH(Tabla1[[#This Row],[Fecha]])</f>
        <v>3</v>
      </c>
    </row>
    <row r="3740" spans="1:17" x14ac:dyDescent="0.25">
      <c r="A3740" t="s">
        <v>3403</v>
      </c>
      <c r="B3740" t="s">
        <v>24</v>
      </c>
      <c r="C3740" t="s">
        <v>25</v>
      </c>
      <c r="D3740" t="s">
        <v>19</v>
      </c>
      <c r="E3740" t="s">
        <v>20</v>
      </c>
      <c r="F3740" t="s">
        <v>45</v>
      </c>
      <c r="G3740" s="2">
        <v>51.89</v>
      </c>
      <c r="H3740" s="4">
        <v>7</v>
      </c>
      <c r="I3740" s="2">
        <v>18.1615</v>
      </c>
      <c r="J3740" s="2">
        <v>381.39150000000001</v>
      </c>
      <c r="K3740" s="12">
        <v>43473</v>
      </c>
      <c r="L3740" s="5">
        <v>0.83888888888888891</v>
      </c>
      <c r="M3740" t="s">
        <v>28</v>
      </c>
      <c r="N3740" s="2">
        <v>363.23</v>
      </c>
      <c r="O3740" s="2">
        <v>18.1615</v>
      </c>
      <c r="P3740" s="3">
        <v>4.5</v>
      </c>
      <c r="Q3740" s="4">
        <f>MONTH(Tabla1[[#This Row],[Fecha]])</f>
        <v>1</v>
      </c>
    </row>
    <row r="3741" spans="1:17" x14ac:dyDescent="0.25">
      <c r="A3741" t="s">
        <v>3404</v>
      </c>
      <c r="B3741" t="s">
        <v>41</v>
      </c>
      <c r="C3741" t="s">
        <v>42</v>
      </c>
      <c r="D3741" t="s">
        <v>19</v>
      </c>
      <c r="E3741" t="s">
        <v>20</v>
      </c>
      <c r="F3741" t="s">
        <v>43</v>
      </c>
      <c r="G3741" s="2">
        <v>48.52</v>
      </c>
      <c r="H3741" s="4">
        <v>3</v>
      </c>
      <c r="I3741" s="2">
        <v>7.2780000000000005</v>
      </c>
      <c r="J3741" s="2">
        <v>152.83799999999999</v>
      </c>
      <c r="K3741" s="12">
        <v>43529</v>
      </c>
      <c r="L3741" s="5">
        <v>0.76180555555555562</v>
      </c>
      <c r="M3741" t="s">
        <v>22</v>
      </c>
      <c r="N3741" s="2">
        <v>145.56</v>
      </c>
      <c r="O3741" s="2">
        <v>7.2779999999999996</v>
      </c>
      <c r="P3741" s="3">
        <v>4</v>
      </c>
      <c r="Q3741" s="4">
        <f>MONTH(Tabla1[[#This Row],[Fecha]])</f>
        <v>3</v>
      </c>
    </row>
    <row r="3742" spans="1:17" x14ac:dyDescent="0.25">
      <c r="A3742" t="s">
        <v>3405</v>
      </c>
      <c r="B3742" t="s">
        <v>17</v>
      </c>
      <c r="C3742" t="s">
        <v>18</v>
      </c>
      <c r="D3742" t="s">
        <v>19</v>
      </c>
      <c r="E3742" t="s">
        <v>20</v>
      </c>
      <c r="F3742" t="s">
        <v>43</v>
      </c>
      <c r="G3742" s="2">
        <v>91.61</v>
      </c>
      <c r="H3742" s="4">
        <v>1</v>
      </c>
      <c r="I3742" s="2">
        <v>4.5804999999999998</v>
      </c>
      <c r="J3742" s="2">
        <v>96.1905</v>
      </c>
      <c r="K3742" s="12">
        <v>43544</v>
      </c>
      <c r="L3742" s="5">
        <v>0.8222222222222223</v>
      </c>
      <c r="M3742" t="s">
        <v>28</v>
      </c>
      <c r="N3742" s="2">
        <v>91.61</v>
      </c>
      <c r="O3742" s="2">
        <v>4.5804999999999998</v>
      </c>
      <c r="P3742" s="3">
        <v>9.8000000000000007</v>
      </c>
      <c r="Q3742" s="4">
        <f>MONTH(Tabla1[[#This Row],[Fecha]])</f>
        <v>3</v>
      </c>
    </row>
    <row r="3743" spans="1:17" x14ac:dyDescent="0.25">
      <c r="A3743" t="s">
        <v>2614</v>
      </c>
      <c r="B3743" t="s">
        <v>17</v>
      </c>
      <c r="C3743" t="s">
        <v>18</v>
      </c>
      <c r="D3743" t="s">
        <v>26</v>
      </c>
      <c r="E3743" t="s">
        <v>20</v>
      </c>
      <c r="F3743" t="s">
        <v>21</v>
      </c>
      <c r="G3743" s="2">
        <v>15.8</v>
      </c>
      <c r="H3743" s="4">
        <v>3</v>
      </c>
      <c r="I3743" s="2">
        <v>2.3700000000000006</v>
      </c>
      <c r="J3743" s="2">
        <v>49.77</v>
      </c>
      <c r="K3743" s="12">
        <v>43549</v>
      </c>
      <c r="L3743" s="5">
        <v>0.75138888888888899</v>
      </c>
      <c r="M3743" t="s">
        <v>28</v>
      </c>
      <c r="N3743" s="2">
        <v>47.4</v>
      </c>
      <c r="O3743" s="2">
        <v>2.37</v>
      </c>
      <c r="P3743" s="3">
        <v>9.5</v>
      </c>
      <c r="Q3743" s="4">
        <f>MONTH(Tabla1[[#This Row],[Fecha]])</f>
        <v>3</v>
      </c>
    </row>
    <row r="3744" spans="1:17" x14ac:dyDescent="0.25">
      <c r="A3744" t="s">
        <v>3406</v>
      </c>
      <c r="B3744" t="s">
        <v>41</v>
      </c>
      <c r="C3744" t="s">
        <v>42</v>
      </c>
      <c r="D3744" t="s">
        <v>26</v>
      </c>
      <c r="E3744" t="s">
        <v>30</v>
      </c>
      <c r="F3744" t="s">
        <v>43</v>
      </c>
      <c r="G3744" s="2">
        <v>60.3</v>
      </c>
      <c r="H3744" s="4">
        <v>4</v>
      </c>
      <c r="I3744" s="2">
        <v>12.06</v>
      </c>
      <c r="J3744" s="2">
        <v>253.26</v>
      </c>
      <c r="K3744" s="12">
        <v>43516</v>
      </c>
      <c r="L3744" s="5">
        <v>0.77986111111111101</v>
      </c>
      <c r="M3744" t="s">
        <v>28</v>
      </c>
      <c r="N3744" s="2">
        <v>241.2</v>
      </c>
      <c r="O3744" s="2">
        <v>12.06</v>
      </c>
      <c r="P3744" s="3">
        <v>5.8</v>
      </c>
      <c r="Q3744" s="4">
        <f>MONTH(Tabla1[[#This Row],[Fecha]])</f>
        <v>2</v>
      </c>
    </row>
    <row r="3745" spans="1:17" x14ac:dyDescent="0.25">
      <c r="A3745" t="s">
        <v>1800</v>
      </c>
      <c r="B3745" t="s">
        <v>41</v>
      </c>
      <c r="C3745" t="s">
        <v>42</v>
      </c>
      <c r="D3745" t="s">
        <v>26</v>
      </c>
      <c r="E3745" t="s">
        <v>20</v>
      </c>
      <c r="F3745" t="s">
        <v>27</v>
      </c>
      <c r="G3745" s="2">
        <v>74.709999999999994</v>
      </c>
      <c r="H3745" s="4">
        <v>6</v>
      </c>
      <c r="I3745" s="2">
        <v>22.413</v>
      </c>
      <c r="J3745" s="2">
        <v>470.673</v>
      </c>
      <c r="K3745" s="12">
        <v>43466</v>
      </c>
      <c r="L3745" s="5">
        <v>0.79652777777777783</v>
      </c>
      <c r="M3745" t="s">
        <v>28</v>
      </c>
      <c r="N3745" s="2">
        <v>448.26</v>
      </c>
      <c r="O3745" s="2">
        <v>22.413</v>
      </c>
      <c r="P3745" s="3">
        <v>6.7</v>
      </c>
      <c r="Q3745" s="4">
        <f>MONTH(Tabla1[[#This Row],[Fecha]])</f>
        <v>1</v>
      </c>
    </row>
    <row r="3746" spans="1:17" x14ac:dyDescent="0.25">
      <c r="A3746" t="s">
        <v>1500</v>
      </c>
      <c r="B3746" t="s">
        <v>24</v>
      </c>
      <c r="C3746" t="s">
        <v>25</v>
      </c>
      <c r="D3746" t="s">
        <v>26</v>
      </c>
      <c r="E3746" t="s">
        <v>20</v>
      </c>
      <c r="F3746" t="s">
        <v>21</v>
      </c>
      <c r="G3746" s="2">
        <v>20.38</v>
      </c>
      <c r="H3746" s="4">
        <v>5</v>
      </c>
      <c r="I3746" s="2">
        <v>5.0949999999999998</v>
      </c>
      <c r="J3746" s="2">
        <v>106.995</v>
      </c>
      <c r="K3746" s="12">
        <v>43487</v>
      </c>
      <c r="L3746" s="5">
        <v>0.78888888888888886</v>
      </c>
      <c r="M3746" t="s">
        <v>28</v>
      </c>
      <c r="N3746" s="2">
        <v>101.9</v>
      </c>
      <c r="O3746" s="2">
        <v>5.0949999999999998</v>
      </c>
      <c r="P3746" s="3">
        <v>6</v>
      </c>
      <c r="Q3746" s="4">
        <f>MONTH(Tabla1[[#This Row],[Fecha]])</f>
        <v>1</v>
      </c>
    </row>
    <row r="3747" spans="1:17" x14ac:dyDescent="0.25">
      <c r="A3747" t="s">
        <v>1045</v>
      </c>
      <c r="B3747" t="s">
        <v>17</v>
      </c>
      <c r="C3747" t="s">
        <v>18</v>
      </c>
      <c r="D3747" t="s">
        <v>26</v>
      </c>
      <c r="E3747" t="s">
        <v>30</v>
      </c>
      <c r="F3747" t="s">
        <v>43</v>
      </c>
      <c r="G3747" s="2">
        <v>13.79</v>
      </c>
      <c r="H3747" s="4">
        <v>5</v>
      </c>
      <c r="I3747" s="2">
        <v>3.4474999999999998</v>
      </c>
      <c r="J3747" s="2">
        <v>72.397499999999994</v>
      </c>
      <c r="K3747" s="12">
        <v>43476</v>
      </c>
      <c r="L3747" s="5">
        <v>0.79652777777777783</v>
      </c>
      <c r="M3747" t="s">
        <v>32</v>
      </c>
      <c r="N3747" s="2">
        <v>68.95</v>
      </c>
      <c r="O3747" s="2">
        <v>3.4474999999999998</v>
      </c>
      <c r="P3747" s="3">
        <v>7.8</v>
      </c>
      <c r="Q3747" s="4">
        <f>MONTH(Tabla1[[#This Row],[Fecha]])</f>
        <v>1</v>
      </c>
    </row>
    <row r="3748" spans="1:17" x14ac:dyDescent="0.25">
      <c r="A3748" t="s">
        <v>3407</v>
      </c>
      <c r="B3748" t="s">
        <v>24</v>
      </c>
      <c r="C3748" t="s">
        <v>25</v>
      </c>
      <c r="D3748" t="s">
        <v>26</v>
      </c>
      <c r="E3748" t="s">
        <v>30</v>
      </c>
      <c r="F3748" t="s">
        <v>27</v>
      </c>
      <c r="G3748" s="2">
        <v>64.95</v>
      </c>
      <c r="H3748" s="4">
        <v>10</v>
      </c>
      <c r="I3748" s="2">
        <v>32.475000000000001</v>
      </c>
      <c r="J3748" s="2">
        <v>681.97500000000002</v>
      </c>
      <c r="K3748" s="12">
        <v>43548</v>
      </c>
      <c r="L3748" s="5">
        <v>0.76874999999999993</v>
      </c>
      <c r="M3748" t="s">
        <v>28</v>
      </c>
      <c r="N3748" s="2">
        <v>649.5</v>
      </c>
      <c r="O3748" s="2">
        <v>32.475000000000001</v>
      </c>
      <c r="P3748" s="3">
        <v>5.2</v>
      </c>
      <c r="Q3748" s="4">
        <f>MONTH(Tabla1[[#This Row],[Fecha]])</f>
        <v>3</v>
      </c>
    </row>
    <row r="3749" spans="1:17" x14ac:dyDescent="0.25">
      <c r="A3749" t="s">
        <v>1511</v>
      </c>
      <c r="B3749" t="s">
        <v>24</v>
      </c>
      <c r="C3749" t="s">
        <v>25</v>
      </c>
      <c r="D3749" t="s">
        <v>19</v>
      </c>
      <c r="E3749" t="s">
        <v>30</v>
      </c>
      <c r="F3749" t="s">
        <v>21</v>
      </c>
      <c r="G3749" s="2">
        <v>60.47</v>
      </c>
      <c r="H3749" s="4">
        <v>3</v>
      </c>
      <c r="I3749" s="2">
        <v>9.0705000000000009</v>
      </c>
      <c r="J3749" s="2">
        <v>190.48050000000001</v>
      </c>
      <c r="K3749" s="12">
        <v>43479</v>
      </c>
      <c r="L3749" s="5">
        <v>0.4548611111111111</v>
      </c>
      <c r="M3749" t="s">
        <v>32</v>
      </c>
      <c r="N3749" s="2">
        <v>181.41</v>
      </c>
      <c r="O3749" s="2">
        <v>9.0704999999999991</v>
      </c>
      <c r="P3749" s="3">
        <v>5.6</v>
      </c>
      <c r="Q3749" s="4">
        <f>MONTH(Tabla1[[#This Row],[Fecha]])</f>
        <v>1</v>
      </c>
    </row>
    <row r="3750" spans="1:17" x14ac:dyDescent="0.25">
      <c r="A3750" t="s">
        <v>3408</v>
      </c>
      <c r="B3750" t="s">
        <v>24</v>
      </c>
      <c r="C3750" t="s">
        <v>25</v>
      </c>
      <c r="D3750" t="s">
        <v>19</v>
      </c>
      <c r="E3750" t="s">
        <v>30</v>
      </c>
      <c r="F3750" t="s">
        <v>43</v>
      </c>
      <c r="G3750" s="2">
        <v>68.98</v>
      </c>
      <c r="H3750" s="4">
        <v>1</v>
      </c>
      <c r="I3750" s="2">
        <v>3.4490000000000003</v>
      </c>
      <c r="J3750" s="2">
        <v>72.429000000000002</v>
      </c>
      <c r="K3750" s="12">
        <v>43486</v>
      </c>
      <c r="L3750" s="5">
        <v>0.84236111111111101</v>
      </c>
      <c r="M3750" t="s">
        <v>28</v>
      </c>
      <c r="N3750" s="2">
        <v>68.98</v>
      </c>
      <c r="O3750" s="2">
        <v>3.4489999999999998</v>
      </c>
      <c r="P3750" s="3">
        <v>4.8</v>
      </c>
      <c r="Q3750" s="4">
        <f>MONTH(Tabla1[[#This Row],[Fecha]])</f>
        <v>1</v>
      </c>
    </row>
    <row r="3751" spans="1:17" x14ac:dyDescent="0.25">
      <c r="A3751" t="s">
        <v>3409</v>
      </c>
      <c r="B3751" t="s">
        <v>24</v>
      </c>
      <c r="C3751" t="s">
        <v>25</v>
      </c>
      <c r="D3751" t="s">
        <v>19</v>
      </c>
      <c r="E3751" t="s">
        <v>30</v>
      </c>
      <c r="F3751" t="s">
        <v>21</v>
      </c>
      <c r="G3751" s="2">
        <v>15.37</v>
      </c>
      <c r="H3751" s="4">
        <v>2</v>
      </c>
      <c r="I3751" s="2">
        <v>1.5369999999999999</v>
      </c>
      <c r="J3751" s="2">
        <v>32.277000000000001</v>
      </c>
      <c r="K3751" s="12">
        <v>43540</v>
      </c>
      <c r="L3751" s="5">
        <v>0.82430555555555562</v>
      </c>
      <c r="M3751" t="s">
        <v>28</v>
      </c>
      <c r="N3751" s="2">
        <v>30.74</v>
      </c>
      <c r="O3751" s="2">
        <v>1.5369999999999999</v>
      </c>
      <c r="P3751" s="3">
        <v>7.2</v>
      </c>
      <c r="Q3751" s="4">
        <f>MONTH(Tabla1[[#This Row],[Fecha]])</f>
        <v>3</v>
      </c>
    </row>
    <row r="3752" spans="1:17" x14ac:dyDescent="0.25">
      <c r="A3752" t="s">
        <v>3410</v>
      </c>
      <c r="B3752" t="s">
        <v>24</v>
      </c>
      <c r="C3752" t="s">
        <v>25</v>
      </c>
      <c r="D3752" t="s">
        <v>26</v>
      </c>
      <c r="E3752" t="s">
        <v>30</v>
      </c>
      <c r="F3752" t="s">
        <v>21</v>
      </c>
      <c r="G3752" s="2">
        <v>64.08</v>
      </c>
      <c r="H3752" s="4">
        <v>7</v>
      </c>
      <c r="I3752" s="2">
        <v>22.428000000000001</v>
      </c>
      <c r="J3752" s="2">
        <v>470.988</v>
      </c>
      <c r="K3752" s="12">
        <v>43485</v>
      </c>
      <c r="L3752" s="5">
        <v>0.51874999999999993</v>
      </c>
      <c r="M3752" t="s">
        <v>22</v>
      </c>
      <c r="N3752" s="2">
        <v>448.56</v>
      </c>
      <c r="O3752" s="2">
        <v>22.428000000000001</v>
      </c>
      <c r="P3752" s="3">
        <v>7.6</v>
      </c>
      <c r="Q3752" s="4">
        <f>MONTH(Tabla1[[#This Row],[Fecha]])</f>
        <v>1</v>
      </c>
    </row>
    <row r="3753" spans="1:17" x14ac:dyDescent="0.25">
      <c r="A3753" t="s">
        <v>3411</v>
      </c>
      <c r="B3753" t="s">
        <v>41</v>
      </c>
      <c r="C3753" t="s">
        <v>42</v>
      </c>
      <c r="D3753" t="s">
        <v>26</v>
      </c>
      <c r="E3753" t="s">
        <v>30</v>
      </c>
      <c r="F3753" t="s">
        <v>31</v>
      </c>
      <c r="G3753" s="2">
        <v>37.479999999999997</v>
      </c>
      <c r="H3753" s="4">
        <v>3</v>
      </c>
      <c r="I3753" s="2">
        <v>5.6219999999999999</v>
      </c>
      <c r="J3753" s="2">
        <v>118.062</v>
      </c>
      <c r="K3753" s="12">
        <v>43485</v>
      </c>
      <c r="L3753" s="5">
        <v>0.57291666666666663</v>
      </c>
      <c r="M3753" t="s">
        <v>32</v>
      </c>
      <c r="N3753" s="2">
        <v>112.44</v>
      </c>
      <c r="O3753" s="2">
        <v>5.6219999999999999</v>
      </c>
      <c r="P3753" s="3">
        <v>7.7</v>
      </c>
      <c r="Q3753" s="4">
        <f>MONTH(Tabla1[[#This Row],[Fecha]])</f>
        <v>1</v>
      </c>
    </row>
    <row r="3754" spans="1:17" x14ac:dyDescent="0.25">
      <c r="A3754" t="s">
        <v>3412</v>
      </c>
      <c r="B3754" t="s">
        <v>17</v>
      </c>
      <c r="C3754" t="s">
        <v>18</v>
      </c>
      <c r="D3754" t="s">
        <v>19</v>
      </c>
      <c r="E3754" t="s">
        <v>30</v>
      </c>
      <c r="F3754" t="s">
        <v>31</v>
      </c>
      <c r="G3754" s="2">
        <v>58.07</v>
      </c>
      <c r="H3754" s="4">
        <v>9</v>
      </c>
      <c r="I3754" s="2">
        <v>26.131500000000003</v>
      </c>
      <c r="J3754" s="2">
        <v>548.76149999999996</v>
      </c>
      <c r="K3754" s="12">
        <v>43484</v>
      </c>
      <c r="L3754" s="5">
        <v>0.83819444444444446</v>
      </c>
      <c r="M3754" t="s">
        <v>22</v>
      </c>
      <c r="N3754" s="2">
        <v>522.63</v>
      </c>
      <c r="O3754" s="2">
        <v>26.131499999999999</v>
      </c>
      <c r="P3754" s="3">
        <v>4.3</v>
      </c>
      <c r="Q3754" s="4">
        <f>MONTH(Tabla1[[#This Row],[Fecha]])</f>
        <v>1</v>
      </c>
    </row>
    <row r="3755" spans="1:17" x14ac:dyDescent="0.25">
      <c r="A3755" t="s">
        <v>3413</v>
      </c>
      <c r="B3755" t="s">
        <v>41</v>
      </c>
      <c r="C3755" t="s">
        <v>42</v>
      </c>
      <c r="D3755" t="s">
        <v>19</v>
      </c>
      <c r="E3755" t="s">
        <v>30</v>
      </c>
      <c r="F3755" t="s">
        <v>43</v>
      </c>
      <c r="G3755" s="2">
        <v>26.6</v>
      </c>
      <c r="H3755" s="4">
        <v>6</v>
      </c>
      <c r="I3755" s="2">
        <v>7.9800000000000013</v>
      </c>
      <c r="J3755" s="2">
        <v>167.58</v>
      </c>
      <c r="K3755" s="12">
        <v>43522</v>
      </c>
      <c r="L3755" s="5">
        <v>0.63194444444444442</v>
      </c>
      <c r="M3755" t="s">
        <v>22</v>
      </c>
      <c r="N3755" s="2">
        <v>159.6</v>
      </c>
      <c r="O3755" s="2">
        <v>7.98</v>
      </c>
      <c r="P3755" s="3">
        <v>4.9000000000000004</v>
      </c>
      <c r="Q3755" s="4">
        <f>MONTH(Tabla1[[#This Row],[Fecha]])</f>
        <v>2</v>
      </c>
    </row>
    <row r="3756" spans="1:17" x14ac:dyDescent="0.25">
      <c r="A3756" t="s">
        <v>3414</v>
      </c>
      <c r="B3756" t="s">
        <v>17</v>
      </c>
      <c r="C3756" t="s">
        <v>18</v>
      </c>
      <c r="D3756" t="s">
        <v>19</v>
      </c>
      <c r="E3756" t="s">
        <v>20</v>
      </c>
      <c r="F3756" t="s">
        <v>43</v>
      </c>
      <c r="G3756" s="2">
        <v>36.36</v>
      </c>
      <c r="H3756" s="4">
        <v>2</v>
      </c>
      <c r="I3756" s="2">
        <v>3.6360000000000001</v>
      </c>
      <c r="J3756" s="2">
        <v>76.355999999999995</v>
      </c>
      <c r="K3756" s="12">
        <v>43486</v>
      </c>
      <c r="L3756" s="5">
        <v>0.41666666666666669</v>
      </c>
      <c r="M3756" t="s">
        <v>28</v>
      </c>
      <c r="N3756" s="2">
        <v>72.72</v>
      </c>
      <c r="O3756" s="2">
        <v>3.6360000000000001</v>
      </c>
      <c r="P3756" s="3">
        <v>7.1</v>
      </c>
      <c r="Q3756" s="4">
        <f>MONTH(Tabla1[[#This Row],[Fecha]])</f>
        <v>1</v>
      </c>
    </row>
    <row r="3757" spans="1:17" x14ac:dyDescent="0.25">
      <c r="A3757" t="s">
        <v>3415</v>
      </c>
      <c r="B3757" t="s">
        <v>41</v>
      </c>
      <c r="C3757" t="s">
        <v>42</v>
      </c>
      <c r="D3757" t="s">
        <v>19</v>
      </c>
      <c r="E3757" t="s">
        <v>20</v>
      </c>
      <c r="F3757" t="s">
        <v>43</v>
      </c>
      <c r="G3757" s="2">
        <v>17.63</v>
      </c>
      <c r="H3757" s="4">
        <v>5</v>
      </c>
      <c r="I3757" s="2">
        <v>4.4074999999999998</v>
      </c>
      <c r="J3757" s="2">
        <v>92.557500000000005</v>
      </c>
      <c r="K3757" s="12">
        <v>43532</v>
      </c>
      <c r="L3757" s="5">
        <v>0.64374999999999993</v>
      </c>
      <c r="M3757" t="s">
        <v>28</v>
      </c>
      <c r="N3757" s="2">
        <v>88.15</v>
      </c>
      <c r="O3757" s="2">
        <v>4.4074999999999998</v>
      </c>
      <c r="P3757" s="3">
        <v>8.5</v>
      </c>
      <c r="Q3757" s="4">
        <f>MONTH(Tabla1[[#This Row],[Fecha]])</f>
        <v>3</v>
      </c>
    </row>
    <row r="3758" spans="1:17" x14ac:dyDescent="0.25">
      <c r="A3758" t="s">
        <v>3416</v>
      </c>
      <c r="B3758" t="s">
        <v>24</v>
      </c>
      <c r="C3758" t="s">
        <v>25</v>
      </c>
      <c r="D3758" t="s">
        <v>26</v>
      </c>
      <c r="E3758" t="s">
        <v>30</v>
      </c>
      <c r="F3758" t="s">
        <v>43</v>
      </c>
      <c r="G3758" s="2">
        <v>99.79</v>
      </c>
      <c r="H3758" s="4">
        <v>2</v>
      </c>
      <c r="I3758" s="2">
        <v>9.979000000000001</v>
      </c>
      <c r="J3758" s="2">
        <v>209.559</v>
      </c>
      <c r="K3758" s="12">
        <v>43531</v>
      </c>
      <c r="L3758" s="5">
        <v>0.85902777777777783</v>
      </c>
      <c r="M3758" t="s">
        <v>22</v>
      </c>
      <c r="N3758" s="2">
        <v>199.58</v>
      </c>
      <c r="O3758" s="2">
        <v>9.9789999999999992</v>
      </c>
      <c r="P3758" s="3">
        <v>8</v>
      </c>
      <c r="Q3758" s="4">
        <f>MONTH(Tabla1[[#This Row],[Fecha]])</f>
        <v>3</v>
      </c>
    </row>
    <row r="3759" spans="1:17" x14ac:dyDescent="0.25">
      <c r="A3759" t="s">
        <v>3336</v>
      </c>
      <c r="B3759" t="s">
        <v>24</v>
      </c>
      <c r="C3759" t="s">
        <v>25</v>
      </c>
      <c r="D3759" t="s">
        <v>26</v>
      </c>
      <c r="E3759" t="s">
        <v>20</v>
      </c>
      <c r="F3759" t="s">
        <v>35</v>
      </c>
      <c r="G3759" s="2">
        <v>73.95</v>
      </c>
      <c r="H3759" s="4">
        <v>4</v>
      </c>
      <c r="I3759" s="2">
        <v>14.790000000000001</v>
      </c>
      <c r="J3759" s="2">
        <v>310.58999999999997</v>
      </c>
      <c r="K3759" s="12">
        <v>43499</v>
      </c>
      <c r="L3759" s="5">
        <v>0.41805555555555557</v>
      </c>
      <c r="M3759" t="s">
        <v>28</v>
      </c>
      <c r="N3759" s="2">
        <v>295.8</v>
      </c>
      <c r="O3759" s="2">
        <v>14.79</v>
      </c>
      <c r="P3759" s="3">
        <v>6.1</v>
      </c>
      <c r="Q3759" s="4">
        <f>MONTH(Tabla1[[#This Row],[Fecha]])</f>
        <v>2</v>
      </c>
    </row>
    <row r="3760" spans="1:17" x14ac:dyDescent="0.25">
      <c r="A3760" t="s">
        <v>3417</v>
      </c>
      <c r="B3760" t="s">
        <v>41</v>
      </c>
      <c r="C3760" t="s">
        <v>42</v>
      </c>
      <c r="D3760" t="s">
        <v>26</v>
      </c>
      <c r="E3760" t="s">
        <v>20</v>
      </c>
      <c r="F3760" t="s">
        <v>27</v>
      </c>
      <c r="G3760" s="2">
        <v>23.65</v>
      </c>
      <c r="H3760" s="4">
        <v>4</v>
      </c>
      <c r="I3760" s="2">
        <v>4.7299999999999995</v>
      </c>
      <c r="J3760" s="2">
        <v>99.33</v>
      </c>
      <c r="K3760" s="12">
        <v>43495</v>
      </c>
      <c r="L3760" s="5">
        <v>0.56388888888888888</v>
      </c>
      <c r="M3760" t="s">
        <v>32</v>
      </c>
      <c r="N3760" s="2">
        <v>94.6</v>
      </c>
      <c r="O3760" s="2">
        <v>4.7300000000000004</v>
      </c>
      <c r="P3760" s="3">
        <v>4</v>
      </c>
      <c r="Q3760" s="4">
        <f>MONTH(Tabla1[[#This Row],[Fecha]])</f>
        <v>1</v>
      </c>
    </row>
    <row r="3761" spans="1:17" x14ac:dyDescent="0.25">
      <c r="A3761" t="s">
        <v>3418</v>
      </c>
      <c r="B3761" t="s">
        <v>41</v>
      </c>
      <c r="C3761" t="s">
        <v>42</v>
      </c>
      <c r="D3761" t="s">
        <v>19</v>
      </c>
      <c r="E3761" t="s">
        <v>30</v>
      </c>
      <c r="F3761" t="s">
        <v>31</v>
      </c>
      <c r="G3761" s="2">
        <v>60.38</v>
      </c>
      <c r="H3761" s="4">
        <v>10</v>
      </c>
      <c r="I3761" s="2">
        <v>30.190000000000005</v>
      </c>
      <c r="J3761" s="2">
        <v>633.99</v>
      </c>
      <c r="K3761" s="12">
        <v>43508</v>
      </c>
      <c r="L3761" s="5">
        <v>0.67986111111111114</v>
      </c>
      <c r="M3761" t="s">
        <v>28</v>
      </c>
      <c r="N3761" s="2">
        <v>603.79999999999995</v>
      </c>
      <c r="O3761" s="2">
        <v>30.19</v>
      </c>
      <c r="P3761" s="3">
        <v>6</v>
      </c>
      <c r="Q3761" s="4">
        <f>MONTH(Tabla1[[#This Row],[Fecha]])</f>
        <v>2</v>
      </c>
    </row>
    <row r="3762" spans="1:17" x14ac:dyDescent="0.25">
      <c r="A3762" t="s">
        <v>3419</v>
      </c>
      <c r="B3762" t="s">
        <v>41</v>
      </c>
      <c r="C3762" t="s">
        <v>42</v>
      </c>
      <c r="D3762" t="s">
        <v>19</v>
      </c>
      <c r="E3762" t="s">
        <v>20</v>
      </c>
      <c r="F3762" t="s">
        <v>21</v>
      </c>
      <c r="G3762" s="2">
        <v>76.900000000000006</v>
      </c>
      <c r="H3762" s="4">
        <v>7</v>
      </c>
      <c r="I3762" s="2">
        <v>26.915000000000006</v>
      </c>
      <c r="J3762" s="2">
        <v>565.21500000000003</v>
      </c>
      <c r="K3762" s="12">
        <v>43511</v>
      </c>
      <c r="L3762" s="5">
        <v>0.84791666666666676</v>
      </c>
      <c r="M3762" t="s">
        <v>28</v>
      </c>
      <c r="N3762" s="2">
        <v>538.29999999999995</v>
      </c>
      <c r="O3762" s="2">
        <v>26.914999999999999</v>
      </c>
      <c r="P3762" s="3">
        <v>7.7</v>
      </c>
      <c r="Q3762" s="4">
        <f>MONTH(Tabla1[[#This Row],[Fecha]])</f>
        <v>2</v>
      </c>
    </row>
    <row r="3763" spans="1:17" x14ac:dyDescent="0.25">
      <c r="A3763" t="s">
        <v>3420</v>
      </c>
      <c r="B3763" t="s">
        <v>24</v>
      </c>
      <c r="C3763" t="s">
        <v>25</v>
      </c>
      <c r="D3763" t="s">
        <v>19</v>
      </c>
      <c r="E3763" t="s">
        <v>20</v>
      </c>
      <c r="F3763" t="s">
        <v>45</v>
      </c>
      <c r="G3763" s="2">
        <v>74.290000000000006</v>
      </c>
      <c r="H3763" s="4">
        <v>1</v>
      </c>
      <c r="I3763" s="2">
        <v>3.7145000000000006</v>
      </c>
      <c r="J3763" s="2">
        <v>78.004499999999993</v>
      </c>
      <c r="K3763" s="12">
        <v>43478</v>
      </c>
      <c r="L3763" s="5">
        <v>0.8125</v>
      </c>
      <c r="M3763" t="s">
        <v>28</v>
      </c>
      <c r="N3763" s="2">
        <v>74.290000000000006</v>
      </c>
      <c r="O3763" s="2">
        <v>3.7145000000000001</v>
      </c>
      <c r="P3763" s="3">
        <v>5</v>
      </c>
      <c r="Q3763" s="4">
        <f>MONTH(Tabla1[[#This Row],[Fecha]])</f>
        <v>1</v>
      </c>
    </row>
    <row r="3764" spans="1:17" x14ac:dyDescent="0.25">
      <c r="A3764" t="s">
        <v>3421</v>
      </c>
      <c r="B3764" t="s">
        <v>17</v>
      </c>
      <c r="C3764" t="s">
        <v>18</v>
      </c>
      <c r="D3764" t="s">
        <v>26</v>
      </c>
      <c r="E3764" t="s">
        <v>30</v>
      </c>
      <c r="F3764" t="s">
        <v>43</v>
      </c>
      <c r="G3764" s="2">
        <v>33.880000000000003</v>
      </c>
      <c r="H3764" s="4">
        <v>8</v>
      </c>
      <c r="I3764" s="2">
        <v>13.552000000000001</v>
      </c>
      <c r="J3764" s="2">
        <v>284.59199999999998</v>
      </c>
      <c r="K3764" s="12">
        <v>43484</v>
      </c>
      <c r="L3764" s="5">
        <v>0.8534722222222223</v>
      </c>
      <c r="M3764" t="s">
        <v>22</v>
      </c>
      <c r="N3764" s="2">
        <v>271.04000000000002</v>
      </c>
      <c r="O3764" s="2">
        <v>13.552</v>
      </c>
      <c r="P3764" s="3">
        <v>9.6</v>
      </c>
      <c r="Q3764" s="4">
        <f>MONTH(Tabla1[[#This Row],[Fecha]])</f>
        <v>1</v>
      </c>
    </row>
    <row r="3765" spans="1:17" x14ac:dyDescent="0.25">
      <c r="A3765" t="s">
        <v>3422</v>
      </c>
      <c r="B3765" t="s">
        <v>17</v>
      </c>
      <c r="C3765" t="s">
        <v>18</v>
      </c>
      <c r="D3765" t="s">
        <v>26</v>
      </c>
      <c r="E3765" t="s">
        <v>30</v>
      </c>
      <c r="F3765" t="s">
        <v>31</v>
      </c>
      <c r="G3765" s="2">
        <v>46.33</v>
      </c>
      <c r="H3765" s="4">
        <v>7</v>
      </c>
      <c r="I3765" s="2">
        <v>16.215500000000002</v>
      </c>
      <c r="J3765" s="2">
        <v>340.52550000000002</v>
      </c>
      <c r="K3765" s="12">
        <v>43527</v>
      </c>
      <c r="L3765" s="5">
        <v>0.55763888888888891</v>
      </c>
      <c r="M3765" t="s">
        <v>32</v>
      </c>
      <c r="N3765" s="2">
        <v>324.31</v>
      </c>
      <c r="O3765" s="2">
        <v>16.215499999999999</v>
      </c>
      <c r="P3765" s="3">
        <v>7.4</v>
      </c>
      <c r="Q3765" s="4">
        <f>MONTH(Tabla1[[#This Row],[Fecha]])</f>
        <v>3</v>
      </c>
    </row>
    <row r="3766" spans="1:17" x14ac:dyDescent="0.25">
      <c r="A3766" t="s">
        <v>3423</v>
      </c>
      <c r="B3766" t="s">
        <v>41</v>
      </c>
      <c r="C3766" t="s">
        <v>42</v>
      </c>
      <c r="D3766" t="s">
        <v>26</v>
      </c>
      <c r="E3766" t="s">
        <v>20</v>
      </c>
      <c r="F3766" t="s">
        <v>35</v>
      </c>
      <c r="G3766" s="2">
        <v>93.31</v>
      </c>
      <c r="H3766" s="4">
        <v>2</v>
      </c>
      <c r="I3766" s="2">
        <v>9.3310000000000013</v>
      </c>
      <c r="J3766" s="2">
        <v>195.95099999999999</v>
      </c>
      <c r="K3766" s="12">
        <v>43549</v>
      </c>
      <c r="L3766" s="5">
        <v>0.74513888888888891</v>
      </c>
      <c r="M3766" t="s">
        <v>28</v>
      </c>
      <c r="N3766" s="2">
        <v>186.62</v>
      </c>
      <c r="O3766" s="2">
        <v>9.3309999999999995</v>
      </c>
      <c r="P3766" s="3">
        <v>6.3</v>
      </c>
      <c r="Q3766" s="4">
        <f>MONTH(Tabla1[[#This Row],[Fecha]])</f>
        <v>3</v>
      </c>
    </row>
    <row r="3767" spans="1:17" x14ac:dyDescent="0.25">
      <c r="A3767" t="s">
        <v>2119</v>
      </c>
      <c r="B3767" t="s">
        <v>24</v>
      </c>
      <c r="C3767" t="s">
        <v>25</v>
      </c>
      <c r="D3767" t="s">
        <v>26</v>
      </c>
      <c r="E3767" t="s">
        <v>20</v>
      </c>
      <c r="F3767" t="s">
        <v>35</v>
      </c>
      <c r="G3767" s="2">
        <v>14.39</v>
      </c>
      <c r="H3767" s="4">
        <v>2</v>
      </c>
      <c r="I3767" s="2">
        <v>1.4390000000000001</v>
      </c>
      <c r="J3767" s="2">
        <v>30.219000000000001</v>
      </c>
      <c r="K3767" s="12">
        <v>43526</v>
      </c>
      <c r="L3767" s="5">
        <v>0.8222222222222223</v>
      </c>
      <c r="M3767" t="s">
        <v>32</v>
      </c>
      <c r="N3767" s="2">
        <v>28.78</v>
      </c>
      <c r="O3767" s="2">
        <v>1.4390000000000001</v>
      </c>
      <c r="P3767" s="3">
        <v>7.2</v>
      </c>
      <c r="Q3767" s="4">
        <f>MONTH(Tabla1[[#This Row],[Fecha]])</f>
        <v>3</v>
      </c>
    </row>
    <row r="3768" spans="1:17" x14ac:dyDescent="0.25">
      <c r="A3768" t="s">
        <v>1955</v>
      </c>
      <c r="B3768" t="s">
        <v>41</v>
      </c>
      <c r="C3768" t="s">
        <v>42</v>
      </c>
      <c r="D3768" t="s">
        <v>19</v>
      </c>
      <c r="E3768" t="s">
        <v>30</v>
      </c>
      <c r="F3768" t="s">
        <v>21</v>
      </c>
      <c r="G3768" s="2">
        <v>42.57</v>
      </c>
      <c r="H3768" s="4">
        <v>8</v>
      </c>
      <c r="I3768" s="2">
        <v>17.028000000000002</v>
      </c>
      <c r="J3768" s="2">
        <v>357.58800000000002</v>
      </c>
      <c r="K3768" s="12">
        <v>43521</v>
      </c>
      <c r="L3768" s="5">
        <v>0.59166666666666667</v>
      </c>
      <c r="M3768" t="s">
        <v>22</v>
      </c>
      <c r="N3768" s="2">
        <v>340.56</v>
      </c>
      <c r="O3768" s="2">
        <v>17.027999999999999</v>
      </c>
      <c r="P3768" s="3">
        <v>5.6</v>
      </c>
      <c r="Q3768" s="4">
        <f>MONTH(Tabla1[[#This Row],[Fecha]])</f>
        <v>2</v>
      </c>
    </row>
    <row r="3769" spans="1:17" x14ac:dyDescent="0.25">
      <c r="A3769" t="s">
        <v>3424</v>
      </c>
      <c r="B3769" t="s">
        <v>41</v>
      </c>
      <c r="C3769" t="s">
        <v>42</v>
      </c>
      <c r="D3769" t="s">
        <v>19</v>
      </c>
      <c r="E3769" t="s">
        <v>20</v>
      </c>
      <c r="F3769" t="s">
        <v>45</v>
      </c>
      <c r="G3769" s="2">
        <v>56.47</v>
      </c>
      <c r="H3769" s="4">
        <v>8</v>
      </c>
      <c r="I3769" s="2">
        <v>22.588000000000001</v>
      </c>
      <c r="J3769" s="2">
        <v>474.34800000000001</v>
      </c>
      <c r="K3769" s="12">
        <v>43533</v>
      </c>
      <c r="L3769" s="5">
        <v>0.62291666666666667</v>
      </c>
      <c r="M3769" t="s">
        <v>22</v>
      </c>
      <c r="N3769" s="2">
        <v>451.76</v>
      </c>
      <c r="O3769" s="2">
        <v>22.588000000000001</v>
      </c>
      <c r="P3769" s="3">
        <v>7.3</v>
      </c>
      <c r="Q3769" s="4">
        <f>MONTH(Tabla1[[#This Row],[Fecha]])</f>
        <v>3</v>
      </c>
    </row>
    <row r="3770" spans="1:17" x14ac:dyDescent="0.25">
      <c r="A3770" t="s">
        <v>3425</v>
      </c>
      <c r="B3770" t="s">
        <v>17</v>
      </c>
      <c r="C3770" t="s">
        <v>18</v>
      </c>
      <c r="D3770" t="s">
        <v>26</v>
      </c>
      <c r="E3770" t="s">
        <v>20</v>
      </c>
      <c r="F3770" t="s">
        <v>43</v>
      </c>
      <c r="G3770" s="2">
        <v>74.66</v>
      </c>
      <c r="H3770" s="4">
        <v>4</v>
      </c>
      <c r="I3770" s="2">
        <v>14.932</v>
      </c>
      <c r="J3770" s="2">
        <v>313.572</v>
      </c>
      <c r="K3770" s="12">
        <v>43528</v>
      </c>
      <c r="L3770" s="5">
        <v>0.44375000000000003</v>
      </c>
      <c r="M3770" t="s">
        <v>28</v>
      </c>
      <c r="N3770" s="2">
        <v>298.64</v>
      </c>
      <c r="O3770" s="2">
        <v>14.932</v>
      </c>
      <c r="P3770" s="3">
        <v>8.5</v>
      </c>
      <c r="Q3770" s="4">
        <f>MONTH(Tabla1[[#This Row],[Fecha]])</f>
        <v>3</v>
      </c>
    </row>
    <row r="3771" spans="1:17" x14ac:dyDescent="0.25">
      <c r="A3771" t="s">
        <v>3426</v>
      </c>
      <c r="B3771" t="s">
        <v>24</v>
      </c>
      <c r="C3771" t="s">
        <v>25</v>
      </c>
      <c r="D3771" t="s">
        <v>26</v>
      </c>
      <c r="E3771" t="s">
        <v>20</v>
      </c>
      <c r="F3771" t="s">
        <v>43</v>
      </c>
      <c r="G3771" s="2">
        <v>87.8</v>
      </c>
      <c r="H3771" s="4">
        <v>9</v>
      </c>
      <c r="I3771" s="2">
        <v>39.51</v>
      </c>
      <c r="J3771" s="2">
        <v>829.71</v>
      </c>
      <c r="K3771" s="12">
        <v>43540</v>
      </c>
      <c r="L3771" s="5">
        <v>0.79722222222222217</v>
      </c>
      <c r="M3771" t="s">
        <v>28</v>
      </c>
      <c r="N3771" s="2">
        <v>790.2</v>
      </c>
      <c r="O3771" s="2">
        <v>39.51</v>
      </c>
      <c r="P3771" s="3">
        <v>9.1999999999999993</v>
      </c>
      <c r="Q3771" s="4">
        <f>MONTH(Tabla1[[#This Row],[Fecha]])</f>
        <v>3</v>
      </c>
    </row>
    <row r="3772" spans="1:17" x14ac:dyDescent="0.25">
      <c r="A3772" t="s">
        <v>3427</v>
      </c>
      <c r="B3772" t="s">
        <v>41</v>
      </c>
      <c r="C3772" t="s">
        <v>42</v>
      </c>
      <c r="D3772" t="s">
        <v>26</v>
      </c>
      <c r="E3772" t="s">
        <v>30</v>
      </c>
      <c r="F3772" t="s">
        <v>35</v>
      </c>
      <c r="G3772" s="2">
        <v>93.39</v>
      </c>
      <c r="H3772" s="4">
        <v>6</v>
      </c>
      <c r="I3772" s="2">
        <v>28.017000000000003</v>
      </c>
      <c r="J3772" s="2">
        <v>588.35699999999997</v>
      </c>
      <c r="K3772" s="12">
        <v>43551</v>
      </c>
      <c r="L3772" s="5">
        <v>0.8041666666666667</v>
      </c>
      <c r="M3772" t="s">
        <v>22</v>
      </c>
      <c r="N3772" s="2">
        <v>560.34</v>
      </c>
      <c r="O3772" s="2">
        <v>28.016999999999999</v>
      </c>
      <c r="P3772" s="3">
        <v>10</v>
      </c>
      <c r="Q3772" s="4">
        <f>MONTH(Tabla1[[#This Row],[Fecha]])</f>
        <v>3</v>
      </c>
    </row>
    <row r="3773" spans="1:17" x14ac:dyDescent="0.25">
      <c r="A3773" t="s">
        <v>3428</v>
      </c>
      <c r="B3773" t="s">
        <v>17</v>
      </c>
      <c r="C3773" t="s">
        <v>18</v>
      </c>
      <c r="D3773" t="s">
        <v>19</v>
      </c>
      <c r="E3773" t="s">
        <v>30</v>
      </c>
      <c r="F3773" t="s">
        <v>27</v>
      </c>
      <c r="G3773" s="2">
        <v>74.510000000000005</v>
      </c>
      <c r="H3773" s="4">
        <v>6</v>
      </c>
      <c r="I3773" s="2">
        <v>22.353000000000005</v>
      </c>
      <c r="J3773" s="2">
        <v>469.41300000000001</v>
      </c>
      <c r="K3773" s="12">
        <v>43544</v>
      </c>
      <c r="L3773" s="5">
        <v>0.63055555555555554</v>
      </c>
      <c r="M3773" t="s">
        <v>22</v>
      </c>
      <c r="N3773" s="2">
        <v>447.06</v>
      </c>
      <c r="O3773" s="2">
        <v>22.353000000000002</v>
      </c>
      <c r="P3773" s="3">
        <v>5</v>
      </c>
      <c r="Q3773" s="4">
        <f>MONTH(Tabla1[[#This Row],[Fecha]])</f>
        <v>3</v>
      </c>
    </row>
    <row r="3774" spans="1:17" x14ac:dyDescent="0.25">
      <c r="A3774" t="s">
        <v>2426</v>
      </c>
      <c r="B3774" t="s">
        <v>17</v>
      </c>
      <c r="C3774" t="s">
        <v>18</v>
      </c>
      <c r="D3774" t="s">
        <v>26</v>
      </c>
      <c r="E3774" t="s">
        <v>20</v>
      </c>
      <c r="F3774" t="s">
        <v>31</v>
      </c>
      <c r="G3774" s="2">
        <v>93.69</v>
      </c>
      <c r="H3774" s="4">
        <v>7</v>
      </c>
      <c r="I3774" s="2">
        <v>32.791499999999999</v>
      </c>
      <c r="J3774" s="2">
        <v>688.62149999999997</v>
      </c>
      <c r="K3774" s="12">
        <v>43534</v>
      </c>
      <c r="L3774" s="5">
        <v>0.78055555555555556</v>
      </c>
      <c r="M3774" t="s">
        <v>32</v>
      </c>
      <c r="N3774" s="2">
        <v>655.83</v>
      </c>
      <c r="O3774" s="2">
        <v>32.791499999999999</v>
      </c>
      <c r="P3774" s="3">
        <v>4.5</v>
      </c>
      <c r="Q3774" s="4">
        <f>MONTH(Tabla1[[#This Row],[Fecha]])</f>
        <v>3</v>
      </c>
    </row>
    <row r="3775" spans="1:17" x14ac:dyDescent="0.25">
      <c r="A3775" t="s">
        <v>3429</v>
      </c>
      <c r="B3775" t="s">
        <v>17</v>
      </c>
      <c r="C3775" t="s">
        <v>18</v>
      </c>
      <c r="D3775" t="s">
        <v>26</v>
      </c>
      <c r="E3775" t="s">
        <v>20</v>
      </c>
      <c r="F3775" t="s">
        <v>43</v>
      </c>
      <c r="G3775" s="2">
        <v>74.44</v>
      </c>
      <c r="H3775" s="4">
        <v>10</v>
      </c>
      <c r="I3775" s="2">
        <v>37.22</v>
      </c>
      <c r="J3775" s="2">
        <v>781.62</v>
      </c>
      <c r="K3775" s="12">
        <v>43523</v>
      </c>
      <c r="L3775" s="5">
        <v>0.4861111111111111</v>
      </c>
      <c r="M3775" t="s">
        <v>22</v>
      </c>
      <c r="N3775" s="2">
        <v>744.4</v>
      </c>
      <c r="O3775" s="2">
        <v>37.22</v>
      </c>
      <c r="P3775" s="3">
        <v>5.0999999999999996</v>
      </c>
      <c r="Q3775" s="4">
        <f>MONTH(Tabla1[[#This Row],[Fecha]])</f>
        <v>2</v>
      </c>
    </row>
    <row r="3776" spans="1:17" x14ac:dyDescent="0.25">
      <c r="A3776" t="s">
        <v>2521</v>
      </c>
      <c r="B3776" t="s">
        <v>17</v>
      </c>
      <c r="C3776" t="s">
        <v>18</v>
      </c>
      <c r="D3776" t="s">
        <v>19</v>
      </c>
      <c r="E3776" t="s">
        <v>20</v>
      </c>
      <c r="F3776" t="s">
        <v>45</v>
      </c>
      <c r="G3776" s="2">
        <v>48.96</v>
      </c>
      <c r="H3776" s="4">
        <v>9</v>
      </c>
      <c r="I3776" s="2">
        <v>22.032</v>
      </c>
      <c r="J3776" s="2">
        <v>462.67200000000003</v>
      </c>
      <c r="K3776" s="12">
        <v>43528</v>
      </c>
      <c r="L3776" s="5">
        <v>0.4770833333333333</v>
      </c>
      <c r="M3776" t="s">
        <v>28</v>
      </c>
      <c r="N3776" s="2">
        <v>440.64</v>
      </c>
      <c r="O3776" s="2">
        <v>22.032</v>
      </c>
      <c r="P3776" s="3">
        <v>8</v>
      </c>
      <c r="Q3776" s="4">
        <f>MONTH(Tabla1[[#This Row],[Fecha]])</f>
        <v>3</v>
      </c>
    </row>
    <row r="3777" spans="1:17" x14ac:dyDescent="0.25">
      <c r="A3777" t="s">
        <v>3430</v>
      </c>
      <c r="B3777" t="s">
        <v>24</v>
      </c>
      <c r="C3777" t="s">
        <v>25</v>
      </c>
      <c r="D3777" t="s">
        <v>26</v>
      </c>
      <c r="E3777" t="s">
        <v>20</v>
      </c>
      <c r="F3777" t="s">
        <v>43</v>
      </c>
      <c r="G3777" s="2">
        <v>87.8</v>
      </c>
      <c r="H3777" s="4">
        <v>9</v>
      </c>
      <c r="I3777" s="2">
        <v>39.51</v>
      </c>
      <c r="J3777" s="2">
        <v>829.71</v>
      </c>
      <c r="K3777" s="12">
        <v>43540</v>
      </c>
      <c r="L3777" s="5">
        <v>0.79722222222222217</v>
      </c>
      <c r="M3777" t="s">
        <v>28</v>
      </c>
      <c r="N3777" s="2">
        <v>790.2</v>
      </c>
      <c r="O3777" s="2">
        <v>39.51</v>
      </c>
      <c r="P3777" s="3">
        <v>9.1999999999999993</v>
      </c>
      <c r="Q3777" s="4">
        <f>MONTH(Tabla1[[#This Row],[Fecha]])</f>
        <v>3</v>
      </c>
    </row>
    <row r="3778" spans="1:17" x14ac:dyDescent="0.25">
      <c r="A3778" t="s">
        <v>3199</v>
      </c>
      <c r="B3778" t="s">
        <v>41</v>
      </c>
      <c r="C3778" t="s">
        <v>42</v>
      </c>
      <c r="D3778" t="s">
        <v>26</v>
      </c>
      <c r="E3778" t="s">
        <v>20</v>
      </c>
      <c r="F3778" t="s">
        <v>45</v>
      </c>
      <c r="G3778" s="2">
        <v>41.09</v>
      </c>
      <c r="H3778" s="4">
        <v>10</v>
      </c>
      <c r="I3778" s="2">
        <v>20.545000000000002</v>
      </c>
      <c r="J3778" s="2">
        <v>431.44499999999999</v>
      </c>
      <c r="K3778" s="12">
        <v>43524</v>
      </c>
      <c r="L3778" s="5">
        <v>0.61249999999999993</v>
      </c>
      <c r="M3778" t="s">
        <v>28</v>
      </c>
      <c r="N3778" s="2">
        <v>410.9</v>
      </c>
      <c r="O3778" s="2">
        <v>20.545000000000002</v>
      </c>
      <c r="P3778" s="3">
        <v>7.3</v>
      </c>
      <c r="Q3778" s="4">
        <f>MONTH(Tabla1[[#This Row],[Fecha]])</f>
        <v>2</v>
      </c>
    </row>
    <row r="3779" spans="1:17" x14ac:dyDescent="0.25">
      <c r="A3779" t="s">
        <v>3431</v>
      </c>
      <c r="B3779" t="s">
        <v>17</v>
      </c>
      <c r="C3779" t="s">
        <v>18</v>
      </c>
      <c r="D3779" t="s">
        <v>19</v>
      </c>
      <c r="E3779" t="s">
        <v>30</v>
      </c>
      <c r="F3779" t="s">
        <v>43</v>
      </c>
      <c r="G3779" s="2">
        <v>80.959999999999994</v>
      </c>
      <c r="H3779" s="4">
        <v>8</v>
      </c>
      <c r="I3779" s="2">
        <v>32.384</v>
      </c>
      <c r="J3779" s="2">
        <v>680.06399999999996</v>
      </c>
      <c r="K3779" s="12">
        <v>43513</v>
      </c>
      <c r="L3779" s="5">
        <v>0.46666666666666662</v>
      </c>
      <c r="M3779" t="s">
        <v>32</v>
      </c>
      <c r="N3779" s="2">
        <v>647.67999999999995</v>
      </c>
      <c r="O3779" s="2">
        <v>32.384</v>
      </c>
      <c r="P3779" s="3">
        <v>7.4</v>
      </c>
      <c r="Q3779" s="4">
        <f>MONTH(Tabla1[[#This Row],[Fecha]])</f>
        <v>2</v>
      </c>
    </row>
    <row r="3780" spans="1:17" x14ac:dyDescent="0.25">
      <c r="A3780" t="s">
        <v>3432</v>
      </c>
      <c r="B3780" t="s">
        <v>24</v>
      </c>
      <c r="C3780" t="s">
        <v>25</v>
      </c>
      <c r="D3780" t="s">
        <v>26</v>
      </c>
      <c r="E3780" t="s">
        <v>30</v>
      </c>
      <c r="F3780" t="s">
        <v>21</v>
      </c>
      <c r="G3780" s="2">
        <v>70.209999999999994</v>
      </c>
      <c r="H3780" s="4">
        <v>6</v>
      </c>
      <c r="I3780" s="2">
        <v>21.063000000000002</v>
      </c>
      <c r="J3780" s="2">
        <v>442.32299999999998</v>
      </c>
      <c r="K3780" s="12">
        <v>43554</v>
      </c>
      <c r="L3780" s="5">
        <v>0.62361111111111112</v>
      </c>
      <c r="M3780" t="s">
        <v>28</v>
      </c>
      <c r="N3780" s="2">
        <v>421.26</v>
      </c>
      <c r="O3780" s="2">
        <v>21.062999999999999</v>
      </c>
      <c r="P3780" s="3">
        <v>7.4</v>
      </c>
      <c r="Q3780" s="4">
        <f>MONTH(Tabla1[[#This Row],[Fecha]])</f>
        <v>3</v>
      </c>
    </row>
    <row r="3781" spans="1:17" x14ac:dyDescent="0.25">
      <c r="A3781" t="s">
        <v>3433</v>
      </c>
      <c r="B3781" t="s">
        <v>17</v>
      </c>
      <c r="C3781" t="s">
        <v>18</v>
      </c>
      <c r="D3781" t="s">
        <v>26</v>
      </c>
      <c r="E3781" t="s">
        <v>30</v>
      </c>
      <c r="F3781" t="s">
        <v>35</v>
      </c>
      <c r="G3781" s="2">
        <v>37.14</v>
      </c>
      <c r="H3781" s="4">
        <v>5</v>
      </c>
      <c r="I3781" s="2">
        <v>9.2850000000000001</v>
      </c>
      <c r="J3781" s="2">
        <v>194.98500000000001</v>
      </c>
      <c r="K3781" s="12">
        <v>43473</v>
      </c>
      <c r="L3781" s="5">
        <v>0.54513888888888895</v>
      </c>
      <c r="M3781" t="s">
        <v>22</v>
      </c>
      <c r="N3781" s="2">
        <v>185.7</v>
      </c>
      <c r="O3781" s="2">
        <v>9.2850000000000001</v>
      </c>
      <c r="P3781" s="3">
        <v>5</v>
      </c>
      <c r="Q3781" s="4">
        <f>MONTH(Tabla1[[#This Row],[Fecha]])</f>
        <v>1</v>
      </c>
    </row>
    <row r="3782" spans="1:17" x14ac:dyDescent="0.25">
      <c r="A3782" t="s">
        <v>3434</v>
      </c>
      <c r="B3782" t="s">
        <v>17</v>
      </c>
      <c r="C3782" t="s">
        <v>18</v>
      </c>
      <c r="D3782" t="s">
        <v>26</v>
      </c>
      <c r="E3782" t="s">
        <v>30</v>
      </c>
      <c r="F3782" t="s">
        <v>27</v>
      </c>
      <c r="G3782" s="2">
        <v>95.15</v>
      </c>
      <c r="H3782" s="4">
        <v>1</v>
      </c>
      <c r="I3782" s="2">
        <v>4.7575000000000003</v>
      </c>
      <c r="J3782" s="2">
        <v>99.907499999999999</v>
      </c>
      <c r="K3782" s="12">
        <v>43546</v>
      </c>
      <c r="L3782" s="5">
        <v>0.58333333333333337</v>
      </c>
      <c r="M3782" t="s">
        <v>28</v>
      </c>
      <c r="N3782" s="2">
        <v>95.15</v>
      </c>
      <c r="O3782" s="2">
        <v>4.7575000000000003</v>
      </c>
      <c r="P3782" s="3">
        <v>6</v>
      </c>
      <c r="Q3782" s="4">
        <f>MONTH(Tabla1[[#This Row],[Fecha]])</f>
        <v>3</v>
      </c>
    </row>
    <row r="3783" spans="1:17" x14ac:dyDescent="0.25">
      <c r="A3783" t="s">
        <v>3435</v>
      </c>
      <c r="B3783" t="s">
        <v>17</v>
      </c>
      <c r="C3783" t="s">
        <v>18</v>
      </c>
      <c r="D3783" t="s">
        <v>19</v>
      </c>
      <c r="E3783" t="s">
        <v>30</v>
      </c>
      <c r="F3783" t="s">
        <v>35</v>
      </c>
      <c r="G3783" s="2">
        <v>44.02</v>
      </c>
      <c r="H3783" s="4">
        <v>10</v>
      </c>
      <c r="I3783" s="2">
        <v>22.010000000000005</v>
      </c>
      <c r="J3783" s="2">
        <v>462.21</v>
      </c>
      <c r="K3783" s="12">
        <v>43544</v>
      </c>
      <c r="L3783" s="5">
        <v>0.83124999999999993</v>
      </c>
      <c r="M3783" t="s">
        <v>32</v>
      </c>
      <c r="N3783" s="2">
        <v>440.2</v>
      </c>
      <c r="O3783" s="2">
        <v>22.01</v>
      </c>
      <c r="P3783" s="3">
        <v>9.6</v>
      </c>
      <c r="Q3783" s="4">
        <f>MONTH(Tabla1[[#This Row],[Fecha]])</f>
        <v>3</v>
      </c>
    </row>
    <row r="3784" spans="1:17" x14ac:dyDescent="0.25">
      <c r="A3784" t="s">
        <v>2387</v>
      </c>
      <c r="B3784" t="s">
        <v>24</v>
      </c>
      <c r="C3784" t="s">
        <v>25</v>
      </c>
      <c r="D3784" t="s">
        <v>19</v>
      </c>
      <c r="E3784" t="s">
        <v>20</v>
      </c>
      <c r="F3784" t="s">
        <v>43</v>
      </c>
      <c r="G3784" s="2">
        <v>98.7</v>
      </c>
      <c r="H3784" s="4">
        <v>8</v>
      </c>
      <c r="I3784" s="2">
        <v>39.480000000000004</v>
      </c>
      <c r="J3784" s="2">
        <v>829.08</v>
      </c>
      <c r="K3784" s="12">
        <v>43528</v>
      </c>
      <c r="L3784" s="5">
        <v>0.86041666666666661</v>
      </c>
      <c r="M3784" t="s">
        <v>28</v>
      </c>
      <c r="N3784" s="2">
        <v>789.6</v>
      </c>
      <c r="O3784" s="2">
        <v>39.479999999999997</v>
      </c>
      <c r="P3784" s="3">
        <v>7.6</v>
      </c>
      <c r="Q3784" s="4">
        <f>MONTH(Tabla1[[#This Row],[Fecha]])</f>
        <v>3</v>
      </c>
    </row>
    <row r="3785" spans="1:17" x14ac:dyDescent="0.25">
      <c r="A3785" t="s">
        <v>3436</v>
      </c>
      <c r="B3785" t="s">
        <v>41</v>
      </c>
      <c r="C3785" t="s">
        <v>42</v>
      </c>
      <c r="D3785" t="s">
        <v>26</v>
      </c>
      <c r="E3785" t="s">
        <v>20</v>
      </c>
      <c r="F3785" t="s">
        <v>31</v>
      </c>
      <c r="G3785" s="2">
        <v>97.37</v>
      </c>
      <c r="H3785" s="4">
        <v>10</v>
      </c>
      <c r="I3785" s="2">
        <v>48.685000000000002</v>
      </c>
      <c r="J3785" s="2">
        <v>1022.385</v>
      </c>
      <c r="K3785" s="12">
        <v>43480</v>
      </c>
      <c r="L3785" s="5">
        <v>0.57500000000000007</v>
      </c>
      <c r="M3785" t="s">
        <v>32</v>
      </c>
      <c r="N3785" s="2">
        <v>973.7</v>
      </c>
      <c r="O3785" s="2">
        <v>48.685000000000002</v>
      </c>
      <c r="P3785" s="3">
        <v>4.9000000000000004</v>
      </c>
      <c r="Q3785" s="4">
        <f>MONTH(Tabla1[[#This Row],[Fecha]])</f>
        <v>1</v>
      </c>
    </row>
    <row r="3786" spans="1:17" x14ac:dyDescent="0.25">
      <c r="A3786" t="s">
        <v>3437</v>
      </c>
      <c r="B3786" t="s">
        <v>17</v>
      </c>
      <c r="C3786" t="s">
        <v>18</v>
      </c>
      <c r="D3786" t="s">
        <v>19</v>
      </c>
      <c r="E3786" t="s">
        <v>30</v>
      </c>
      <c r="F3786" t="s">
        <v>31</v>
      </c>
      <c r="G3786" s="2">
        <v>53.3</v>
      </c>
      <c r="H3786" s="4">
        <v>3</v>
      </c>
      <c r="I3786" s="2">
        <v>7.9949999999999992</v>
      </c>
      <c r="J3786" s="2">
        <v>167.89500000000001</v>
      </c>
      <c r="K3786" s="12">
        <v>43490</v>
      </c>
      <c r="L3786" s="5">
        <v>0.59652777777777777</v>
      </c>
      <c r="M3786" t="s">
        <v>22</v>
      </c>
      <c r="N3786" s="2">
        <v>159.9</v>
      </c>
      <c r="O3786" s="2">
        <v>7.9950000000000001</v>
      </c>
      <c r="P3786" s="3">
        <v>7.5</v>
      </c>
      <c r="Q3786" s="4">
        <f>MONTH(Tabla1[[#This Row],[Fecha]])</f>
        <v>1</v>
      </c>
    </row>
    <row r="3787" spans="1:17" x14ac:dyDescent="0.25">
      <c r="A3787" t="s">
        <v>3438</v>
      </c>
      <c r="B3787" t="s">
        <v>17</v>
      </c>
      <c r="C3787" t="s">
        <v>18</v>
      </c>
      <c r="D3787" t="s">
        <v>26</v>
      </c>
      <c r="E3787" t="s">
        <v>30</v>
      </c>
      <c r="F3787" t="s">
        <v>43</v>
      </c>
      <c r="G3787" s="2">
        <v>43.19</v>
      </c>
      <c r="H3787" s="4">
        <v>10</v>
      </c>
      <c r="I3787" s="2">
        <v>21.594999999999999</v>
      </c>
      <c r="J3787" s="2">
        <v>453.495</v>
      </c>
      <c r="K3787" s="12">
        <v>43503</v>
      </c>
      <c r="L3787" s="5">
        <v>0.70000000000000007</v>
      </c>
      <c r="M3787" t="s">
        <v>22</v>
      </c>
      <c r="N3787" s="2">
        <v>431.9</v>
      </c>
      <c r="O3787" s="2">
        <v>21.594999999999999</v>
      </c>
      <c r="P3787" s="3">
        <v>8.1999999999999993</v>
      </c>
      <c r="Q3787" s="4">
        <f>MONTH(Tabla1[[#This Row],[Fecha]])</f>
        <v>2</v>
      </c>
    </row>
    <row r="3788" spans="1:17" x14ac:dyDescent="0.25">
      <c r="A3788" t="s">
        <v>3439</v>
      </c>
      <c r="B3788" t="s">
        <v>41</v>
      </c>
      <c r="C3788" t="s">
        <v>42</v>
      </c>
      <c r="D3788" t="s">
        <v>26</v>
      </c>
      <c r="E3788" t="s">
        <v>20</v>
      </c>
      <c r="F3788" t="s">
        <v>43</v>
      </c>
      <c r="G3788" s="2">
        <v>26.43</v>
      </c>
      <c r="H3788" s="4">
        <v>8</v>
      </c>
      <c r="I3788" s="2">
        <v>10.572000000000001</v>
      </c>
      <c r="J3788" s="2">
        <v>222.012</v>
      </c>
      <c r="K3788" s="12">
        <v>43520</v>
      </c>
      <c r="L3788" s="5">
        <v>0.60138888888888886</v>
      </c>
      <c r="M3788" t="s">
        <v>22</v>
      </c>
      <c r="N3788" s="2">
        <v>211.44</v>
      </c>
      <c r="O3788" s="2">
        <v>10.571999999999999</v>
      </c>
      <c r="P3788" s="3">
        <v>8.9</v>
      </c>
      <c r="Q3788" s="4">
        <f>MONTH(Tabla1[[#This Row],[Fecha]])</f>
        <v>2</v>
      </c>
    </row>
    <row r="3789" spans="1:17" x14ac:dyDescent="0.25">
      <c r="A3789" t="s">
        <v>3440</v>
      </c>
      <c r="B3789" t="s">
        <v>17</v>
      </c>
      <c r="C3789" t="s">
        <v>18</v>
      </c>
      <c r="D3789" t="s">
        <v>19</v>
      </c>
      <c r="E3789" t="s">
        <v>20</v>
      </c>
      <c r="F3789" t="s">
        <v>45</v>
      </c>
      <c r="G3789" s="2">
        <v>53.65</v>
      </c>
      <c r="H3789" s="4">
        <v>7</v>
      </c>
      <c r="I3789" s="2">
        <v>18.7775</v>
      </c>
      <c r="J3789" s="2">
        <v>394.32749999999999</v>
      </c>
      <c r="K3789" s="12">
        <v>43506</v>
      </c>
      <c r="L3789" s="5">
        <v>0.53888888888888886</v>
      </c>
      <c r="M3789" t="s">
        <v>22</v>
      </c>
      <c r="N3789" s="2">
        <v>375.55</v>
      </c>
      <c r="O3789" s="2">
        <v>18.7775</v>
      </c>
      <c r="P3789" s="3">
        <v>5.2</v>
      </c>
      <c r="Q3789" s="4">
        <f>MONTH(Tabla1[[#This Row],[Fecha]])</f>
        <v>2</v>
      </c>
    </row>
    <row r="3790" spans="1:17" x14ac:dyDescent="0.25">
      <c r="A3790" t="s">
        <v>3441</v>
      </c>
      <c r="B3790" t="s">
        <v>41</v>
      </c>
      <c r="C3790" t="s">
        <v>42</v>
      </c>
      <c r="D3790" t="s">
        <v>19</v>
      </c>
      <c r="E3790" t="s">
        <v>30</v>
      </c>
      <c r="F3790" t="s">
        <v>45</v>
      </c>
      <c r="G3790" s="2">
        <v>59.86</v>
      </c>
      <c r="H3790" s="4">
        <v>2</v>
      </c>
      <c r="I3790" s="2">
        <v>5.9860000000000007</v>
      </c>
      <c r="J3790" s="2">
        <v>125.706</v>
      </c>
      <c r="K3790" s="12">
        <v>43478</v>
      </c>
      <c r="L3790" s="5">
        <v>0.62152777777777779</v>
      </c>
      <c r="M3790" t="s">
        <v>22</v>
      </c>
      <c r="N3790" s="2">
        <v>119.72</v>
      </c>
      <c r="O3790" s="2">
        <v>5.9859999999999998</v>
      </c>
      <c r="P3790" s="3">
        <v>6.7</v>
      </c>
      <c r="Q3790" s="4">
        <f>MONTH(Tabla1[[#This Row],[Fecha]])</f>
        <v>1</v>
      </c>
    </row>
    <row r="3791" spans="1:17" x14ac:dyDescent="0.25">
      <c r="A3791" t="s">
        <v>3442</v>
      </c>
      <c r="B3791" t="s">
        <v>17</v>
      </c>
      <c r="C3791" t="s">
        <v>18</v>
      </c>
      <c r="D3791" t="s">
        <v>26</v>
      </c>
      <c r="E3791" t="s">
        <v>30</v>
      </c>
      <c r="F3791" t="s">
        <v>45</v>
      </c>
      <c r="G3791" s="2">
        <v>83.24</v>
      </c>
      <c r="H3791" s="4">
        <v>9</v>
      </c>
      <c r="I3791" s="2">
        <v>37.457999999999998</v>
      </c>
      <c r="J3791" s="2">
        <v>786.61800000000005</v>
      </c>
      <c r="K3791" s="12">
        <v>43494</v>
      </c>
      <c r="L3791" s="5">
        <v>0.49722222222222223</v>
      </c>
      <c r="M3791" t="s">
        <v>32</v>
      </c>
      <c r="N3791" s="2">
        <v>749.16</v>
      </c>
      <c r="O3791" s="2">
        <v>37.457999999999998</v>
      </c>
      <c r="P3791" s="3">
        <v>7.4</v>
      </c>
      <c r="Q3791" s="4">
        <f>MONTH(Tabla1[[#This Row],[Fecha]])</f>
        <v>1</v>
      </c>
    </row>
    <row r="3792" spans="1:17" x14ac:dyDescent="0.25">
      <c r="A3792" t="s">
        <v>3443</v>
      </c>
      <c r="B3792" t="s">
        <v>41</v>
      </c>
      <c r="C3792" t="s">
        <v>42</v>
      </c>
      <c r="D3792" t="s">
        <v>19</v>
      </c>
      <c r="E3792" t="s">
        <v>30</v>
      </c>
      <c r="F3792" t="s">
        <v>45</v>
      </c>
      <c r="G3792" s="2">
        <v>25.42</v>
      </c>
      <c r="H3792" s="4">
        <v>8</v>
      </c>
      <c r="I3792" s="2">
        <v>10.168000000000001</v>
      </c>
      <c r="J3792" s="2">
        <v>213.52799999999999</v>
      </c>
      <c r="K3792" s="12">
        <v>43543</v>
      </c>
      <c r="L3792" s="5">
        <v>0.8208333333333333</v>
      </c>
      <c r="M3792" t="s">
        <v>32</v>
      </c>
      <c r="N3792" s="2">
        <v>203.36</v>
      </c>
      <c r="O3792" s="2">
        <v>10.167999999999999</v>
      </c>
      <c r="P3792" s="3">
        <v>6.7</v>
      </c>
      <c r="Q3792" s="4">
        <f>MONTH(Tabla1[[#This Row],[Fecha]])</f>
        <v>3</v>
      </c>
    </row>
    <row r="3793" spans="1:17" x14ac:dyDescent="0.25">
      <c r="A3793" t="s">
        <v>3444</v>
      </c>
      <c r="B3793" t="s">
        <v>24</v>
      </c>
      <c r="C3793" t="s">
        <v>25</v>
      </c>
      <c r="D3793" t="s">
        <v>19</v>
      </c>
      <c r="E3793" t="s">
        <v>20</v>
      </c>
      <c r="F3793" t="s">
        <v>43</v>
      </c>
      <c r="G3793" s="2">
        <v>74.89</v>
      </c>
      <c r="H3793" s="4">
        <v>4</v>
      </c>
      <c r="I3793" s="2">
        <v>14.978000000000002</v>
      </c>
      <c r="J3793" s="2">
        <v>314.53800000000001</v>
      </c>
      <c r="K3793" s="12">
        <v>43525</v>
      </c>
      <c r="L3793" s="5">
        <v>0.64722222222222225</v>
      </c>
      <c r="M3793" t="s">
        <v>22</v>
      </c>
      <c r="N3793" s="2">
        <v>299.56</v>
      </c>
      <c r="O3793" s="2">
        <v>14.978</v>
      </c>
      <c r="P3793" s="3">
        <v>4.2</v>
      </c>
      <c r="Q3793" s="4">
        <f>MONTH(Tabla1[[#This Row],[Fecha]])</f>
        <v>3</v>
      </c>
    </row>
    <row r="3794" spans="1:17" x14ac:dyDescent="0.25">
      <c r="A3794" t="s">
        <v>3445</v>
      </c>
      <c r="B3794" t="s">
        <v>24</v>
      </c>
      <c r="C3794" t="s">
        <v>25</v>
      </c>
      <c r="D3794" t="s">
        <v>26</v>
      </c>
      <c r="E3794" t="s">
        <v>30</v>
      </c>
      <c r="F3794" t="s">
        <v>45</v>
      </c>
      <c r="G3794" s="2">
        <v>42.08</v>
      </c>
      <c r="H3794" s="4">
        <v>6</v>
      </c>
      <c r="I3794" s="2">
        <v>12.624000000000001</v>
      </c>
      <c r="J3794" s="2">
        <v>265.10399999999998</v>
      </c>
      <c r="K3794" s="12">
        <v>43494</v>
      </c>
      <c r="L3794" s="5">
        <v>0.51736111111111105</v>
      </c>
      <c r="M3794" t="s">
        <v>28</v>
      </c>
      <c r="N3794" s="2">
        <v>252.48</v>
      </c>
      <c r="O3794" s="2">
        <v>12.624000000000001</v>
      </c>
      <c r="P3794" s="3">
        <v>8.9</v>
      </c>
      <c r="Q3794" s="4">
        <f>MONTH(Tabla1[[#This Row],[Fecha]])</f>
        <v>1</v>
      </c>
    </row>
    <row r="3795" spans="1:17" x14ac:dyDescent="0.25">
      <c r="A3795" t="s">
        <v>3446</v>
      </c>
      <c r="B3795" t="s">
        <v>41</v>
      </c>
      <c r="C3795" t="s">
        <v>42</v>
      </c>
      <c r="D3795" t="s">
        <v>19</v>
      </c>
      <c r="E3795" t="s">
        <v>20</v>
      </c>
      <c r="F3795" t="s">
        <v>31</v>
      </c>
      <c r="G3795" s="2">
        <v>94.59</v>
      </c>
      <c r="H3795" s="4">
        <v>7</v>
      </c>
      <c r="I3795" s="2">
        <v>33.106500000000004</v>
      </c>
      <c r="J3795" s="2">
        <v>695.23649999999998</v>
      </c>
      <c r="K3795" s="12">
        <v>43482</v>
      </c>
      <c r="L3795" s="5">
        <v>0.64374999999999993</v>
      </c>
      <c r="M3795" t="s">
        <v>32</v>
      </c>
      <c r="N3795" s="2">
        <v>662.13</v>
      </c>
      <c r="O3795" s="2">
        <v>33.106499999999997</v>
      </c>
      <c r="P3795" s="3">
        <v>4.9000000000000004</v>
      </c>
      <c r="Q3795" s="4">
        <f>MONTH(Tabla1[[#This Row],[Fecha]])</f>
        <v>1</v>
      </c>
    </row>
    <row r="3796" spans="1:17" x14ac:dyDescent="0.25">
      <c r="A3796" t="s">
        <v>3447</v>
      </c>
      <c r="B3796" t="s">
        <v>24</v>
      </c>
      <c r="C3796" t="s">
        <v>25</v>
      </c>
      <c r="D3796" t="s">
        <v>26</v>
      </c>
      <c r="E3796" t="s">
        <v>30</v>
      </c>
      <c r="F3796" t="s">
        <v>45</v>
      </c>
      <c r="G3796" s="2">
        <v>78.55</v>
      </c>
      <c r="H3796" s="4">
        <v>9</v>
      </c>
      <c r="I3796" s="2">
        <v>35.347499999999997</v>
      </c>
      <c r="J3796" s="2">
        <v>742.29750000000001</v>
      </c>
      <c r="K3796" s="12">
        <v>43525</v>
      </c>
      <c r="L3796" s="5">
        <v>0.55694444444444446</v>
      </c>
      <c r="M3796" t="s">
        <v>28</v>
      </c>
      <c r="N3796" s="2">
        <v>706.95</v>
      </c>
      <c r="O3796" s="2">
        <v>35.347499999999997</v>
      </c>
      <c r="P3796" s="3">
        <v>7.2</v>
      </c>
      <c r="Q3796" s="4">
        <f>MONTH(Tabla1[[#This Row],[Fecha]])</f>
        <v>3</v>
      </c>
    </row>
    <row r="3797" spans="1:17" x14ac:dyDescent="0.25">
      <c r="A3797" t="s">
        <v>1202</v>
      </c>
      <c r="B3797" t="s">
        <v>24</v>
      </c>
      <c r="C3797" t="s">
        <v>25</v>
      </c>
      <c r="D3797" t="s">
        <v>26</v>
      </c>
      <c r="E3797" t="s">
        <v>30</v>
      </c>
      <c r="F3797" t="s">
        <v>31</v>
      </c>
      <c r="G3797" s="2">
        <v>35.47</v>
      </c>
      <c r="H3797" s="4">
        <v>4</v>
      </c>
      <c r="I3797" s="2">
        <v>7.0940000000000003</v>
      </c>
      <c r="J3797" s="2">
        <v>148.97399999999999</v>
      </c>
      <c r="K3797" s="12">
        <v>43538</v>
      </c>
      <c r="L3797" s="5">
        <v>0.72361111111111109</v>
      </c>
      <c r="M3797" t="s">
        <v>32</v>
      </c>
      <c r="N3797" s="2">
        <v>141.88</v>
      </c>
      <c r="O3797" s="2">
        <v>7.0940000000000003</v>
      </c>
      <c r="P3797" s="3">
        <v>6.9</v>
      </c>
      <c r="Q3797" s="4">
        <f>MONTH(Tabla1[[#This Row],[Fecha]])</f>
        <v>3</v>
      </c>
    </row>
    <row r="3798" spans="1:17" x14ac:dyDescent="0.25">
      <c r="A3798" t="s">
        <v>3448</v>
      </c>
      <c r="B3798" t="s">
        <v>24</v>
      </c>
      <c r="C3798" t="s">
        <v>25</v>
      </c>
      <c r="D3798" t="s">
        <v>19</v>
      </c>
      <c r="E3798" t="s">
        <v>20</v>
      </c>
      <c r="F3798" t="s">
        <v>27</v>
      </c>
      <c r="G3798" s="2">
        <v>44.84</v>
      </c>
      <c r="H3798" s="4">
        <v>9</v>
      </c>
      <c r="I3798" s="2">
        <v>20.178000000000004</v>
      </c>
      <c r="J3798" s="2">
        <v>423.738</v>
      </c>
      <c r="K3798" s="12">
        <v>43479</v>
      </c>
      <c r="L3798" s="5">
        <v>0.58333333333333337</v>
      </c>
      <c r="M3798" t="s">
        <v>32</v>
      </c>
      <c r="N3798" s="2">
        <v>403.56</v>
      </c>
      <c r="O3798" s="2">
        <v>20.178000000000001</v>
      </c>
      <c r="P3798" s="3">
        <v>7.5</v>
      </c>
      <c r="Q3798" s="4">
        <f>MONTH(Tabla1[[#This Row],[Fecha]])</f>
        <v>1</v>
      </c>
    </row>
    <row r="3799" spans="1:17" x14ac:dyDescent="0.25">
      <c r="A3799" t="s">
        <v>1060</v>
      </c>
      <c r="B3799" t="s">
        <v>41</v>
      </c>
      <c r="C3799" t="s">
        <v>42</v>
      </c>
      <c r="D3799" t="s">
        <v>19</v>
      </c>
      <c r="E3799" t="s">
        <v>30</v>
      </c>
      <c r="F3799" t="s">
        <v>21</v>
      </c>
      <c r="G3799" s="2">
        <v>64.36</v>
      </c>
      <c r="H3799" s="4">
        <v>9</v>
      </c>
      <c r="I3799" s="2">
        <v>28.962000000000003</v>
      </c>
      <c r="J3799" s="2">
        <v>608.202</v>
      </c>
      <c r="K3799" s="12">
        <v>43536</v>
      </c>
      <c r="L3799" s="5">
        <v>0.50624999999999998</v>
      </c>
      <c r="M3799" t="s">
        <v>32</v>
      </c>
      <c r="N3799" s="2">
        <v>579.24</v>
      </c>
      <c r="O3799" s="2">
        <v>28.962</v>
      </c>
      <c r="P3799" s="3">
        <v>8.6</v>
      </c>
      <c r="Q3799" s="4">
        <f>MONTH(Tabla1[[#This Row],[Fecha]])</f>
        <v>3</v>
      </c>
    </row>
    <row r="3800" spans="1:17" x14ac:dyDescent="0.25">
      <c r="A3800" t="s">
        <v>3449</v>
      </c>
      <c r="B3800" t="s">
        <v>17</v>
      </c>
      <c r="C3800" t="s">
        <v>18</v>
      </c>
      <c r="D3800" t="s">
        <v>19</v>
      </c>
      <c r="E3800" t="s">
        <v>30</v>
      </c>
      <c r="F3800" t="s">
        <v>43</v>
      </c>
      <c r="G3800" s="2">
        <v>99.78</v>
      </c>
      <c r="H3800" s="4">
        <v>5</v>
      </c>
      <c r="I3800" s="2">
        <v>24.945</v>
      </c>
      <c r="J3800" s="2">
        <v>523.84500000000003</v>
      </c>
      <c r="K3800" s="12">
        <v>43533</v>
      </c>
      <c r="L3800" s="5">
        <v>0.79791666666666661</v>
      </c>
      <c r="M3800" t="s">
        <v>28</v>
      </c>
      <c r="N3800" s="2">
        <v>498.9</v>
      </c>
      <c r="O3800" s="2">
        <v>24.945</v>
      </c>
      <c r="P3800" s="3">
        <v>5.4</v>
      </c>
      <c r="Q3800" s="4">
        <f>MONTH(Tabla1[[#This Row],[Fecha]])</f>
        <v>3</v>
      </c>
    </row>
    <row r="3801" spans="1:17" x14ac:dyDescent="0.25">
      <c r="A3801" t="s">
        <v>3450</v>
      </c>
      <c r="B3801" t="s">
        <v>41</v>
      </c>
      <c r="C3801" t="s">
        <v>42</v>
      </c>
      <c r="D3801" t="s">
        <v>19</v>
      </c>
      <c r="E3801" t="s">
        <v>20</v>
      </c>
      <c r="F3801" t="s">
        <v>31</v>
      </c>
      <c r="G3801" s="2">
        <v>35.380000000000003</v>
      </c>
      <c r="H3801" s="4">
        <v>9</v>
      </c>
      <c r="I3801" s="2">
        <v>15.921000000000001</v>
      </c>
      <c r="J3801" s="2">
        <v>334.34100000000001</v>
      </c>
      <c r="K3801" s="12">
        <v>43470</v>
      </c>
      <c r="L3801" s="5">
        <v>0.82638888888888884</v>
      </c>
      <c r="M3801" t="s">
        <v>32</v>
      </c>
      <c r="N3801" s="2">
        <v>318.42</v>
      </c>
      <c r="O3801" s="2">
        <v>15.920999999999999</v>
      </c>
      <c r="P3801" s="3">
        <v>9.6</v>
      </c>
      <c r="Q3801" s="4">
        <f>MONTH(Tabla1[[#This Row],[Fecha]])</f>
        <v>1</v>
      </c>
    </row>
    <row r="3802" spans="1:17" x14ac:dyDescent="0.25">
      <c r="A3802" t="s">
        <v>3451</v>
      </c>
      <c r="B3802" t="s">
        <v>41</v>
      </c>
      <c r="C3802" t="s">
        <v>42</v>
      </c>
      <c r="D3802" t="s">
        <v>26</v>
      </c>
      <c r="E3802" t="s">
        <v>30</v>
      </c>
      <c r="F3802" t="s">
        <v>31</v>
      </c>
      <c r="G3802" s="2">
        <v>13.59</v>
      </c>
      <c r="H3802" s="4">
        <v>9</v>
      </c>
      <c r="I3802" s="2">
        <v>6.1155000000000008</v>
      </c>
      <c r="J3802" s="2">
        <v>128.4255</v>
      </c>
      <c r="K3802" s="12">
        <v>43539</v>
      </c>
      <c r="L3802" s="5">
        <v>0.43472222222222223</v>
      </c>
      <c r="M3802" t="s">
        <v>28</v>
      </c>
      <c r="N3802" s="2">
        <v>122.31</v>
      </c>
      <c r="O3802" s="2">
        <v>6.1154999999999999</v>
      </c>
      <c r="P3802" s="3">
        <v>5.8</v>
      </c>
      <c r="Q3802" s="4">
        <f>MONTH(Tabla1[[#This Row],[Fecha]])</f>
        <v>3</v>
      </c>
    </row>
    <row r="3803" spans="1:17" x14ac:dyDescent="0.25">
      <c r="A3803" t="s">
        <v>2221</v>
      </c>
      <c r="B3803" t="s">
        <v>24</v>
      </c>
      <c r="C3803" t="s">
        <v>25</v>
      </c>
      <c r="D3803" t="s">
        <v>26</v>
      </c>
      <c r="E3803" t="s">
        <v>20</v>
      </c>
      <c r="F3803" t="s">
        <v>45</v>
      </c>
      <c r="G3803" s="2">
        <v>45.44</v>
      </c>
      <c r="H3803" s="4">
        <v>7</v>
      </c>
      <c r="I3803" s="2">
        <v>15.904</v>
      </c>
      <c r="J3803" s="2">
        <v>333.98399999999998</v>
      </c>
      <c r="K3803" s="12">
        <v>43488</v>
      </c>
      <c r="L3803" s="5">
        <v>0.46875</v>
      </c>
      <c r="M3803" t="s">
        <v>28</v>
      </c>
      <c r="N3803" s="2">
        <v>318.08</v>
      </c>
      <c r="O3803" s="2">
        <v>15.904</v>
      </c>
      <c r="P3803" s="3">
        <v>9.1999999999999993</v>
      </c>
      <c r="Q3803" s="4">
        <f>MONTH(Tabla1[[#This Row],[Fecha]])</f>
        <v>1</v>
      </c>
    </row>
    <row r="3804" spans="1:17" x14ac:dyDescent="0.25">
      <c r="A3804" t="s">
        <v>3452</v>
      </c>
      <c r="B3804" t="s">
        <v>24</v>
      </c>
      <c r="C3804" t="s">
        <v>25</v>
      </c>
      <c r="D3804" t="s">
        <v>19</v>
      </c>
      <c r="E3804" t="s">
        <v>30</v>
      </c>
      <c r="F3804" t="s">
        <v>21</v>
      </c>
      <c r="G3804" s="2">
        <v>43.7</v>
      </c>
      <c r="H3804" s="4">
        <v>2</v>
      </c>
      <c r="I3804" s="2">
        <v>4.37</v>
      </c>
      <c r="J3804" s="2">
        <v>91.77</v>
      </c>
      <c r="K3804" s="12">
        <v>43550</v>
      </c>
      <c r="L3804" s="5">
        <v>0.75208333333333333</v>
      </c>
      <c r="M3804" t="s">
        <v>28</v>
      </c>
      <c r="N3804" s="2">
        <v>87.4</v>
      </c>
      <c r="O3804" s="2">
        <v>4.37</v>
      </c>
      <c r="P3804" s="3">
        <v>4.9000000000000004</v>
      </c>
      <c r="Q3804" s="4">
        <f>MONTH(Tabla1[[#This Row],[Fecha]])</f>
        <v>3</v>
      </c>
    </row>
    <row r="3805" spans="1:17" x14ac:dyDescent="0.25">
      <c r="A3805" t="s">
        <v>3453</v>
      </c>
      <c r="B3805" t="s">
        <v>17</v>
      </c>
      <c r="C3805" t="s">
        <v>18</v>
      </c>
      <c r="D3805" t="s">
        <v>26</v>
      </c>
      <c r="E3805" t="s">
        <v>20</v>
      </c>
      <c r="F3805" t="s">
        <v>43</v>
      </c>
      <c r="G3805" s="2">
        <v>54.27</v>
      </c>
      <c r="H3805" s="4">
        <v>5</v>
      </c>
      <c r="I3805" s="2">
        <v>13.567500000000003</v>
      </c>
      <c r="J3805" s="2">
        <v>284.91750000000002</v>
      </c>
      <c r="K3805" s="12">
        <v>43537</v>
      </c>
      <c r="L3805" s="5">
        <v>0.59444444444444444</v>
      </c>
      <c r="M3805" t="s">
        <v>22</v>
      </c>
      <c r="N3805" s="2">
        <v>271.35000000000002</v>
      </c>
      <c r="O3805" s="2">
        <v>13.567500000000001</v>
      </c>
      <c r="P3805" s="3">
        <v>4.5999999999999996</v>
      </c>
      <c r="Q3805" s="4">
        <f>MONTH(Tabla1[[#This Row],[Fecha]])</f>
        <v>3</v>
      </c>
    </row>
    <row r="3806" spans="1:17" x14ac:dyDescent="0.25">
      <c r="A3806" t="s">
        <v>3454</v>
      </c>
      <c r="B3806" t="s">
        <v>24</v>
      </c>
      <c r="C3806" t="s">
        <v>25</v>
      </c>
      <c r="D3806" t="s">
        <v>19</v>
      </c>
      <c r="E3806" t="s">
        <v>30</v>
      </c>
      <c r="F3806" t="s">
        <v>27</v>
      </c>
      <c r="G3806" s="2">
        <v>87.91</v>
      </c>
      <c r="H3806" s="4">
        <v>5</v>
      </c>
      <c r="I3806" s="2">
        <v>21.977499999999999</v>
      </c>
      <c r="J3806" s="2">
        <v>461.52749999999997</v>
      </c>
      <c r="K3806" s="12">
        <v>43538</v>
      </c>
      <c r="L3806" s="5">
        <v>0.75694444444444453</v>
      </c>
      <c r="M3806" t="s">
        <v>22</v>
      </c>
      <c r="N3806" s="2">
        <v>439.55</v>
      </c>
      <c r="O3806" s="2">
        <v>21.977499999999999</v>
      </c>
      <c r="P3806" s="3">
        <v>4.4000000000000004</v>
      </c>
      <c r="Q3806" s="4">
        <f>MONTH(Tabla1[[#This Row],[Fecha]])</f>
        <v>3</v>
      </c>
    </row>
    <row r="3807" spans="1:17" x14ac:dyDescent="0.25">
      <c r="A3807" t="s">
        <v>3455</v>
      </c>
      <c r="B3807" t="s">
        <v>17</v>
      </c>
      <c r="C3807" t="s">
        <v>18</v>
      </c>
      <c r="D3807" t="s">
        <v>19</v>
      </c>
      <c r="E3807" t="s">
        <v>30</v>
      </c>
      <c r="F3807" t="s">
        <v>21</v>
      </c>
      <c r="G3807" s="2">
        <v>55.5</v>
      </c>
      <c r="H3807" s="4">
        <v>4</v>
      </c>
      <c r="I3807" s="2">
        <v>11.100000000000001</v>
      </c>
      <c r="J3807" s="2">
        <v>233.1</v>
      </c>
      <c r="K3807" s="12">
        <v>43485</v>
      </c>
      <c r="L3807" s="5">
        <v>0.65833333333333333</v>
      </c>
      <c r="M3807" t="s">
        <v>32</v>
      </c>
      <c r="N3807" s="2">
        <v>222</v>
      </c>
      <c r="O3807" s="2">
        <v>11.1</v>
      </c>
      <c r="P3807" s="3">
        <v>6.6</v>
      </c>
      <c r="Q3807" s="4">
        <f>MONTH(Tabla1[[#This Row],[Fecha]])</f>
        <v>1</v>
      </c>
    </row>
    <row r="3808" spans="1:17" x14ac:dyDescent="0.25">
      <c r="A3808" t="s">
        <v>3456</v>
      </c>
      <c r="B3808" t="s">
        <v>41</v>
      </c>
      <c r="C3808" t="s">
        <v>42</v>
      </c>
      <c r="D3808" t="s">
        <v>26</v>
      </c>
      <c r="E3808" t="s">
        <v>30</v>
      </c>
      <c r="F3808" t="s">
        <v>27</v>
      </c>
      <c r="G3808" s="2">
        <v>27.5</v>
      </c>
      <c r="H3808" s="4">
        <v>3</v>
      </c>
      <c r="I3808" s="2">
        <v>4.125</v>
      </c>
      <c r="J3808" s="2">
        <v>86.625</v>
      </c>
      <c r="K3808" s="12">
        <v>43525</v>
      </c>
      <c r="L3808" s="5">
        <v>0.65277777777777779</v>
      </c>
      <c r="M3808" t="s">
        <v>22</v>
      </c>
      <c r="N3808" s="2">
        <v>82.5</v>
      </c>
      <c r="O3808" s="2">
        <v>4.125</v>
      </c>
      <c r="P3808" s="3">
        <v>6.5</v>
      </c>
      <c r="Q3808" s="4">
        <f>MONTH(Tabla1[[#This Row],[Fecha]])</f>
        <v>3</v>
      </c>
    </row>
    <row r="3809" spans="1:17" x14ac:dyDescent="0.25">
      <c r="A3809" t="s">
        <v>3457</v>
      </c>
      <c r="B3809" t="s">
        <v>17</v>
      </c>
      <c r="C3809" t="s">
        <v>18</v>
      </c>
      <c r="D3809" t="s">
        <v>19</v>
      </c>
      <c r="E3809" t="s">
        <v>30</v>
      </c>
      <c r="F3809" t="s">
        <v>31</v>
      </c>
      <c r="G3809" s="2">
        <v>47.59</v>
      </c>
      <c r="H3809" s="4">
        <v>8</v>
      </c>
      <c r="I3809" s="2">
        <v>19.036000000000001</v>
      </c>
      <c r="J3809" s="2">
        <v>399.75599999999997</v>
      </c>
      <c r="K3809" s="12">
        <v>43466</v>
      </c>
      <c r="L3809" s="5">
        <v>0.61597222222222225</v>
      </c>
      <c r="M3809" t="s">
        <v>28</v>
      </c>
      <c r="N3809" s="2">
        <v>380.72</v>
      </c>
      <c r="O3809" s="2">
        <v>19.036000000000001</v>
      </c>
      <c r="P3809" s="3">
        <v>5.7</v>
      </c>
      <c r="Q3809" s="4">
        <f>MONTH(Tabla1[[#This Row],[Fecha]])</f>
        <v>1</v>
      </c>
    </row>
    <row r="3810" spans="1:17" x14ac:dyDescent="0.25">
      <c r="A3810" t="s">
        <v>2884</v>
      </c>
      <c r="B3810" t="s">
        <v>41</v>
      </c>
      <c r="C3810" t="s">
        <v>42</v>
      </c>
      <c r="D3810" t="s">
        <v>19</v>
      </c>
      <c r="E3810" t="s">
        <v>30</v>
      </c>
      <c r="F3810" t="s">
        <v>21</v>
      </c>
      <c r="G3810" s="2">
        <v>64.36</v>
      </c>
      <c r="H3810" s="4">
        <v>9</v>
      </c>
      <c r="I3810" s="2">
        <v>28.962000000000003</v>
      </c>
      <c r="J3810" s="2">
        <v>608.202</v>
      </c>
      <c r="K3810" s="12">
        <v>43536</v>
      </c>
      <c r="L3810" s="5">
        <v>0.50624999999999998</v>
      </c>
      <c r="M3810" t="s">
        <v>32</v>
      </c>
      <c r="N3810" s="2">
        <v>579.24</v>
      </c>
      <c r="O3810" s="2">
        <v>28.962</v>
      </c>
      <c r="P3810" s="3">
        <v>8.6</v>
      </c>
      <c r="Q3810" s="4">
        <f>MONTH(Tabla1[[#This Row],[Fecha]])</f>
        <v>3</v>
      </c>
    </row>
    <row r="3811" spans="1:17" x14ac:dyDescent="0.25">
      <c r="A3811" t="s">
        <v>3458</v>
      </c>
      <c r="B3811" t="s">
        <v>41</v>
      </c>
      <c r="C3811" t="s">
        <v>42</v>
      </c>
      <c r="D3811" t="s">
        <v>19</v>
      </c>
      <c r="E3811" t="s">
        <v>30</v>
      </c>
      <c r="F3811" t="s">
        <v>21</v>
      </c>
      <c r="G3811" s="2">
        <v>72.569999999999993</v>
      </c>
      <c r="H3811" s="4">
        <v>8</v>
      </c>
      <c r="I3811" s="2">
        <v>29.027999999999999</v>
      </c>
      <c r="J3811" s="2">
        <v>609.58799999999997</v>
      </c>
      <c r="K3811" s="12">
        <v>43554</v>
      </c>
      <c r="L3811" s="5">
        <v>0.74861111111111101</v>
      </c>
      <c r="M3811" t="s">
        <v>28</v>
      </c>
      <c r="N3811" s="2">
        <v>580.55999999999995</v>
      </c>
      <c r="O3811" s="2">
        <v>29.027999999999999</v>
      </c>
      <c r="P3811" s="3">
        <v>4.5999999999999996</v>
      </c>
      <c r="Q3811" s="4">
        <f>MONTH(Tabla1[[#This Row],[Fecha]])</f>
        <v>3</v>
      </c>
    </row>
    <row r="3812" spans="1:17" x14ac:dyDescent="0.25">
      <c r="A3812" t="s">
        <v>3459</v>
      </c>
      <c r="B3812" t="s">
        <v>17</v>
      </c>
      <c r="C3812" t="s">
        <v>18</v>
      </c>
      <c r="D3812" t="s">
        <v>26</v>
      </c>
      <c r="E3812" t="s">
        <v>30</v>
      </c>
      <c r="F3812" t="s">
        <v>45</v>
      </c>
      <c r="G3812" s="2">
        <v>30.61</v>
      </c>
      <c r="H3812" s="4">
        <v>1</v>
      </c>
      <c r="I3812" s="2">
        <v>1.5305</v>
      </c>
      <c r="J3812" s="2">
        <v>32.140500000000003</v>
      </c>
      <c r="K3812" s="12">
        <v>43488</v>
      </c>
      <c r="L3812" s="5">
        <v>0.51388888888888895</v>
      </c>
      <c r="M3812" t="s">
        <v>22</v>
      </c>
      <c r="N3812" s="2">
        <v>30.61</v>
      </c>
      <c r="O3812" s="2">
        <v>1.5305</v>
      </c>
      <c r="P3812" s="3">
        <v>5.2</v>
      </c>
      <c r="Q3812" s="4">
        <f>MONTH(Tabla1[[#This Row],[Fecha]])</f>
        <v>1</v>
      </c>
    </row>
    <row r="3813" spans="1:17" x14ac:dyDescent="0.25">
      <c r="A3813" t="s">
        <v>3460</v>
      </c>
      <c r="B3813" t="s">
        <v>41</v>
      </c>
      <c r="C3813" t="s">
        <v>42</v>
      </c>
      <c r="D3813" t="s">
        <v>26</v>
      </c>
      <c r="E3813" t="s">
        <v>30</v>
      </c>
      <c r="F3813" t="s">
        <v>35</v>
      </c>
      <c r="G3813" s="2">
        <v>44.63</v>
      </c>
      <c r="H3813" s="4">
        <v>6</v>
      </c>
      <c r="I3813" s="2">
        <v>13.389000000000003</v>
      </c>
      <c r="J3813" s="2">
        <v>281.16899999999998</v>
      </c>
      <c r="K3813" s="12">
        <v>43467</v>
      </c>
      <c r="L3813" s="5">
        <v>0.83888888888888891</v>
      </c>
      <c r="M3813" t="s">
        <v>32</v>
      </c>
      <c r="N3813" s="2">
        <v>267.77999999999997</v>
      </c>
      <c r="O3813" s="2">
        <v>13.388999999999999</v>
      </c>
      <c r="P3813" s="3">
        <v>5.0999999999999996</v>
      </c>
      <c r="Q3813" s="4">
        <f>MONTH(Tabla1[[#This Row],[Fecha]])</f>
        <v>1</v>
      </c>
    </row>
    <row r="3814" spans="1:17" x14ac:dyDescent="0.25">
      <c r="A3814" t="s">
        <v>2604</v>
      </c>
      <c r="B3814" t="s">
        <v>41</v>
      </c>
      <c r="C3814" t="s">
        <v>42</v>
      </c>
      <c r="D3814" t="s">
        <v>19</v>
      </c>
      <c r="E3814" t="s">
        <v>20</v>
      </c>
      <c r="F3814" t="s">
        <v>45</v>
      </c>
      <c r="G3814" s="2">
        <v>17.48</v>
      </c>
      <c r="H3814" s="4">
        <v>6</v>
      </c>
      <c r="I3814" s="2">
        <v>5.2439999999999998</v>
      </c>
      <c r="J3814" s="2">
        <v>110.124</v>
      </c>
      <c r="K3814" s="12">
        <v>43483</v>
      </c>
      <c r="L3814" s="5">
        <v>0.62777777777777777</v>
      </c>
      <c r="M3814" t="s">
        <v>32</v>
      </c>
      <c r="N3814" s="2">
        <v>104.88</v>
      </c>
      <c r="O3814" s="2">
        <v>5.2439999999999998</v>
      </c>
      <c r="P3814" s="3">
        <v>6.1</v>
      </c>
      <c r="Q3814" s="4">
        <f>MONTH(Tabla1[[#This Row],[Fecha]])</f>
        <v>1</v>
      </c>
    </row>
    <row r="3815" spans="1:17" x14ac:dyDescent="0.25">
      <c r="A3815" t="s">
        <v>3461</v>
      </c>
      <c r="B3815" t="s">
        <v>41</v>
      </c>
      <c r="C3815" t="s">
        <v>42</v>
      </c>
      <c r="D3815" t="s">
        <v>19</v>
      </c>
      <c r="E3815" t="s">
        <v>20</v>
      </c>
      <c r="F3815" t="s">
        <v>27</v>
      </c>
      <c r="G3815" s="2">
        <v>26.26</v>
      </c>
      <c r="H3815" s="4">
        <v>7</v>
      </c>
      <c r="I3815" s="2">
        <v>9.1910000000000007</v>
      </c>
      <c r="J3815" s="2">
        <v>193.011</v>
      </c>
      <c r="K3815" s="12">
        <v>43498</v>
      </c>
      <c r="L3815" s="5">
        <v>0.81944444444444453</v>
      </c>
      <c r="M3815" t="s">
        <v>28</v>
      </c>
      <c r="N3815" s="2">
        <v>183.82</v>
      </c>
      <c r="O3815" s="2">
        <v>9.1910000000000007</v>
      </c>
      <c r="P3815" s="3">
        <v>9.9</v>
      </c>
      <c r="Q3815" s="4">
        <f>MONTH(Tabla1[[#This Row],[Fecha]])</f>
        <v>2</v>
      </c>
    </row>
    <row r="3816" spans="1:17" x14ac:dyDescent="0.25">
      <c r="A3816" t="s">
        <v>3271</v>
      </c>
      <c r="B3816" t="s">
        <v>41</v>
      </c>
      <c r="C3816" t="s">
        <v>42</v>
      </c>
      <c r="D3816" t="s">
        <v>26</v>
      </c>
      <c r="E3816" t="s">
        <v>20</v>
      </c>
      <c r="F3816" t="s">
        <v>31</v>
      </c>
      <c r="G3816" s="2">
        <v>16.37</v>
      </c>
      <c r="H3816" s="4">
        <v>6</v>
      </c>
      <c r="I3816" s="2">
        <v>4.9110000000000005</v>
      </c>
      <c r="J3816" s="2">
        <v>103.131</v>
      </c>
      <c r="K3816" s="12">
        <v>43504</v>
      </c>
      <c r="L3816" s="5">
        <v>0.45694444444444443</v>
      </c>
      <c r="M3816" t="s">
        <v>28</v>
      </c>
      <c r="N3816" s="2">
        <v>98.22</v>
      </c>
      <c r="O3816" s="2">
        <v>4.9109999999999996</v>
      </c>
      <c r="P3816" s="3">
        <v>7</v>
      </c>
      <c r="Q3816" s="4">
        <f>MONTH(Tabla1[[#This Row],[Fecha]])</f>
        <v>2</v>
      </c>
    </row>
    <row r="3817" spans="1:17" x14ac:dyDescent="0.25">
      <c r="A3817" t="s">
        <v>3462</v>
      </c>
      <c r="B3817" t="s">
        <v>17</v>
      </c>
      <c r="C3817" t="s">
        <v>18</v>
      </c>
      <c r="D3817" t="s">
        <v>19</v>
      </c>
      <c r="E3817" t="s">
        <v>30</v>
      </c>
      <c r="F3817" t="s">
        <v>31</v>
      </c>
      <c r="G3817" s="2">
        <v>25.91</v>
      </c>
      <c r="H3817" s="4">
        <v>6</v>
      </c>
      <c r="I3817" s="2">
        <v>7.7730000000000006</v>
      </c>
      <c r="J3817" s="2">
        <v>163.233</v>
      </c>
      <c r="K3817" s="12">
        <v>43501</v>
      </c>
      <c r="L3817" s="5">
        <v>0.42777777777777781</v>
      </c>
      <c r="M3817" t="s">
        <v>22</v>
      </c>
      <c r="N3817" s="2">
        <v>155.46</v>
      </c>
      <c r="O3817" s="2">
        <v>7.7729999999999997</v>
      </c>
      <c r="P3817" s="3">
        <v>8.6999999999999993</v>
      </c>
      <c r="Q3817" s="4">
        <f>MONTH(Tabla1[[#This Row],[Fecha]])</f>
        <v>2</v>
      </c>
    </row>
    <row r="3818" spans="1:17" x14ac:dyDescent="0.25">
      <c r="A3818" t="s">
        <v>3463</v>
      </c>
      <c r="B3818" t="s">
        <v>41</v>
      </c>
      <c r="C3818" t="s">
        <v>42</v>
      </c>
      <c r="D3818" t="s">
        <v>19</v>
      </c>
      <c r="E3818" t="s">
        <v>20</v>
      </c>
      <c r="F3818" t="s">
        <v>43</v>
      </c>
      <c r="G3818" s="2">
        <v>78.88</v>
      </c>
      <c r="H3818" s="4">
        <v>2</v>
      </c>
      <c r="I3818" s="2">
        <v>7.8879999999999999</v>
      </c>
      <c r="J3818" s="2">
        <v>165.648</v>
      </c>
      <c r="K3818" s="12">
        <v>43491</v>
      </c>
      <c r="L3818" s="5">
        <v>0.6694444444444444</v>
      </c>
      <c r="M3818" t="s">
        <v>28</v>
      </c>
      <c r="N3818" s="2">
        <v>157.76</v>
      </c>
      <c r="O3818" s="2">
        <v>7.8879999999999999</v>
      </c>
      <c r="P3818" s="3">
        <v>9.1</v>
      </c>
      <c r="Q3818" s="4">
        <f>MONTH(Tabla1[[#This Row],[Fecha]])</f>
        <v>1</v>
      </c>
    </row>
    <row r="3819" spans="1:17" x14ac:dyDescent="0.25">
      <c r="A3819" t="s">
        <v>1672</v>
      </c>
      <c r="B3819" t="s">
        <v>41</v>
      </c>
      <c r="C3819" t="s">
        <v>42</v>
      </c>
      <c r="D3819" t="s">
        <v>19</v>
      </c>
      <c r="E3819" t="s">
        <v>20</v>
      </c>
      <c r="F3819" t="s">
        <v>43</v>
      </c>
      <c r="G3819" s="2">
        <v>89.14</v>
      </c>
      <c r="H3819" s="4">
        <v>4</v>
      </c>
      <c r="I3819" s="2">
        <v>17.827999999999999</v>
      </c>
      <c r="J3819" s="2">
        <v>374.38799999999998</v>
      </c>
      <c r="K3819" s="12">
        <v>43472</v>
      </c>
      <c r="L3819" s="5">
        <v>0.51388888888888895</v>
      </c>
      <c r="M3819" t="s">
        <v>32</v>
      </c>
      <c r="N3819" s="2">
        <v>356.56</v>
      </c>
      <c r="O3819" s="2">
        <v>17.827999999999999</v>
      </c>
      <c r="P3819" s="3">
        <v>7.8</v>
      </c>
      <c r="Q3819" s="4">
        <f>MONTH(Tabla1[[#This Row],[Fecha]])</f>
        <v>1</v>
      </c>
    </row>
    <row r="3820" spans="1:17" x14ac:dyDescent="0.25">
      <c r="A3820" t="s">
        <v>3464</v>
      </c>
      <c r="B3820" t="s">
        <v>17</v>
      </c>
      <c r="C3820" t="s">
        <v>18</v>
      </c>
      <c r="D3820" t="s">
        <v>26</v>
      </c>
      <c r="E3820" t="s">
        <v>30</v>
      </c>
      <c r="F3820" t="s">
        <v>45</v>
      </c>
      <c r="G3820" s="2">
        <v>89.69</v>
      </c>
      <c r="H3820" s="4">
        <v>1</v>
      </c>
      <c r="I3820" s="2">
        <v>4.4844999999999997</v>
      </c>
      <c r="J3820" s="2">
        <v>94.174499999999995</v>
      </c>
      <c r="K3820" s="12">
        <v>43476</v>
      </c>
      <c r="L3820" s="5">
        <v>0.47222222222222227</v>
      </c>
      <c r="M3820" t="s">
        <v>22</v>
      </c>
      <c r="N3820" s="2">
        <v>89.69</v>
      </c>
      <c r="O3820" s="2">
        <v>4.4844999999999997</v>
      </c>
      <c r="P3820" s="3">
        <v>4.9000000000000004</v>
      </c>
      <c r="Q3820" s="4">
        <f>MONTH(Tabla1[[#This Row],[Fecha]])</f>
        <v>1</v>
      </c>
    </row>
    <row r="3821" spans="1:17" x14ac:dyDescent="0.25">
      <c r="A3821" t="s">
        <v>3465</v>
      </c>
      <c r="B3821" t="s">
        <v>17</v>
      </c>
      <c r="C3821" t="s">
        <v>18</v>
      </c>
      <c r="D3821" t="s">
        <v>26</v>
      </c>
      <c r="E3821" t="s">
        <v>30</v>
      </c>
      <c r="F3821" t="s">
        <v>35</v>
      </c>
      <c r="G3821" s="2">
        <v>72.61</v>
      </c>
      <c r="H3821" s="4">
        <v>6</v>
      </c>
      <c r="I3821" s="2">
        <v>21.783000000000001</v>
      </c>
      <c r="J3821" s="2">
        <v>457.44299999999998</v>
      </c>
      <c r="K3821" s="12">
        <v>43466</v>
      </c>
      <c r="L3821" s="5">
        <v>0.44375000000000003</v>
      </c>
      <c r="M3821" t="s">
        <v>32</v>
      </c>
      <c r="N3821" s="2">
        <v>435.66</v>
      </c>
      <c r="O3821" s="2">
        <v>21.783000000000001</v>
      </c>
      <c r="P3821" s="3">
        <v>6.9</v>
      </c>
      <c r="Q3821" s="4">
        <f>MONTH(Tabla1[[#This Row],[Fecha]])</f>
        <v>1</v>
      </c>
    </row>
    <row r="3822" spans="1:17" x14ac:dyDescent="0.25">
      <c r="A3822" t="s">
        <v>3466</v>
      </c>
      <c r="B3822" t="s">
        <v>24</v>
      </c>
      <c r="C3822" t="s">
        <v>25</v>
      </c>
      <c r="D3822" t="s">
        <v>26</v>
      </c>
      <c r="E3822" t="s">
        <v>30</v>
      </c>
      <c r="F3822" t="s">
        <v>45</v>
      </c>
      <c r="G3822" s="2">
        <v>15.62</v>
      </c>
      <c r="H3822" s="4">
        <v>8</v>
      </c>
      <c r="I3822" s="2">
        <v>6.2480000000000002</v>
      </c>
      <c r="J3822" s="2">
        <v>131.208</v>
      </c>
      <c r="K3822" s="12">
        <v>43485</v>
      </c>
      <c r="L3822" s="5">
        <v>0.85902777777777783</v>
      </c>
      <c r="M3822" t="s">
        <v>22</v>
      </c>
      <c r="N3822" s="2">
        <v>124.96</v>
      </c>
      <c r="O3822" s="2">
        <v>6.2480000000000002</v>
      </c>
      <c r="P3822" s="3">
        <v>9.1</v>
      </c>
      <c r="Q3822" s="4">
        <f>MONTH(Tabla1[[#This Row],[Fecha]])</f>
        <v>1</v>
      </c>
    </row>
    <row r="3823" spans="1:17" x14ac:dyDescent="0.25">
      <c r="A3823" t="s">
        <v>3467</v>
      </c>
      <c r="B3823" t="s">
        <v>24</v>
      </c>
      <c r="C3823" t="s">
        <v>25</v>
      </c>
      <c r="D3823" t="s">
        <v>26</v>
      </c>
      <c r="E3823" t="s">
        <v>30</v>
      </c>
      <c r="F3823" t="s">
        <v>27</v>
      </c>
      <c r="G3823" s="2">
        <v>24.74</v>
      </c>
      <c r="H3823" s="4">
        <v>10</v>
      </c>
      <c r="I3823" s="2">
        <v>12.37</v>
      </c>
      <c r="J3823" s="2">
        <v>259.77</v>
      </c>
      <c r="K3823" s="12">
        <v>43520</v>
      </c>
      <c r="L3823" s="5">
        <v>0.6972222222222223</v>
      </c>
      <c r="M3823" t="s">
        <v>28</v>
      </c>
      <c r="N3823" s="2">
        <v>247.4</v>
      </c>
      <c r="O3823" s="2">
        <v>12.37</v>
      </c>
      <c r="P3823" s="3">
        <v>7.1</v>
      </c>
      <c r="Q3823" s="4">
        <f>MONTH(Tabla1[[#This Row],[Fecha]])</f>
        <v>2</v>
      </c>
    </row>
    <row r="3824" spans="1:17" x14ac:dyDescent="0.25">
      <c r="A3824" t="s">
        <v>3468</v>
      </c>
      <c r="B3824" t="s">
        <v>17</v>
      </c>
      <c r="C3824" t="s">
        <v>18</v>
      </c>
      <c r="D3824" t="s">
        <v>26</v>
      </c>
      <c r="E3824" t="s">
        <v>20</v>
      </c>
      <c r="F3824" t="s">
        <v>27</v>
      </c>
      <c r="G3824" s="2">
        <v>45.48</v>
      </c>
      <c r="H3824" s="4">
        <v>10</v>
      </c>
      <c r="I3824" s="2">
        <v>22.74</v>
      </c>
      <c r="J3824" s="2">
        <v>477.54</v>
      </c>
      <c r="K3824" s="12">
        <v>43525</v>
      </c>
      <c r="L3824" s="5">
        <v>0.43194444444444446</v>
      </c>
      <c r="M3824" t="s">
        <v>32</v>
      </c>
      <c r="N3824" s="2">
        <v>454.8</v>
      </c>
      <c r="O3824" s="2">
        <v>22.74</v>
      </c>
      <c r="P3824" s="3">
        <v>4.8</v>
      </c>
      <c r="Q3824" s="4">
        <f>MONTH(Tabla1[[#This Row],[Fecha]])</f>
        <v>3</v>
      </c>
    </row>
    <row r="3825" spans="1:17" x14ac:dyDescent="0.25">
      <c r="A3825" t="s">
        <v>3469</v>
      </c>
      <c r="B3825" t="s">
        <v>24</v>
      </c>
      <c r="C3825" t="s">
        <v>25</v>
      </c>
      <c r="D3825" t="s">
        <v>19</v>
      </c>
      <c r="E3825" t="s">
        <v>20</v>
      </c>
      <c r="F3825" t="s">
        <v>45</v>
      </c>
      <c r="G3825" s="2">
        <v>92.49</v>
      </c>
      <c r="H3825" s="4">
        <v>5</v>
      </c>
      <c r="I3825" s="2">
        <v>23.122500000000002</v>
      </c>
      <c r="J3825" s="2">
        <v>485.57249999999999</v>
      </c>
      <c r="K3825" s="12">
        <v>43526</v>
      </c>
      <c r="L3825" s="5">
        <v>0.69097222222222221</v>
      </c>
      <c r="M3825" t="s">
        <v>32</v>
      </c>
      <c r="N3825" s="2">
        <v>462.45</v>
      </c>
      <c r="O3825" s="2">
        <v>23.122499999999999</v>
      </c>
      <c r="P3825" s="3">
        <v>8.6</v>
      </c>
      <c r="Q3825" s="4">
        <f>MONTH(Tabla1[[#This Row],[Fecha]])</f>
        <v>3</v>
      </c>
    </row>
    <row r="3826" spans="1:17" x14ac:dyDescent="0.25">
      <c r="A3826" t="s">
        <v>3470</v>
      </c>
      <c r="B3826" t="s">
        <v>24</v>
      </c>
      <c r="C3826" t="s">
        <v>25</v>
      </c>
      <c r="D3826" t="s">
        <v>26</v>
      </c>
      <c r="E3826" t="s">
        <v>30</v>
      </c>
      <c r="F3826" t="s">
        <v>43</v>
      </c>
      <c r="G3826" s="2">
        <v>43.27</v>
      </c>
      <c r="H3826" s="4">
        <v>2</v>
      </c>
      <c r="I3826" s="2">
        <v>4.3270000000000008</v>
      </c>
      <c r="J3826" s="2">
        <v>90.867000000000004</v>
      </c>
      <c r="K3826" s="12">
        <v>43532</v>
      </c>
      <c r="L3826" s="5">
        <v>0.70347222222222217</v>
      </c>
      <c r="M3826" t="s">
        <v>22</v>
      </c>
      <c r="N3826" s="2">
        <v>86.54</v>
      </c>
      <c r="O3826" s="2">
        <v>4.327</v>
      </c>
      <c r="P3826" s="3">
        <v>5.7</v>
      </c>
      <c r="Q3826" s="4">
        <f>MONTH(Tabla1[[#This Row],[Fecha]])</f>
        <v>3</v>
      </c>
    </row>
    <row r="3827" spans="1:17" x14ac:dyDescent="0.25">
      <c r="A3827" t="s">
        <v>3471</v>
      </c>
      <c r="B3827" t="s">
        <v>24</v>
      </c>
      <c r="C3827" t="s">
        <v>25</v>
      </c>
      <c r="D3827" t="s">
        <v>19</v>
      </c>
      <c r="E3827" t="s">
        <v>30</v>
      </c>
      <c r="F3827" t="s">
        <v>43</v>
      </c>
      <c r="G3827" s="2">
        <v>24.31</v>
      </c>
      <c r="H3827" s="4">
        <v>3</v>
      </c>
      <c r="I3827" s="2">
        <v>3.6464999999999996</v>
      </c>
      <c r="J3827" s="2">
        <v>76.576499999999996</v>
      </c>
      <c r="K3827" s="12">
        <v>43473</v>
      </c>
      <c r="L3827" s="5">
        <v>0.79791666666666661</v>
      </c>
      <c r="M3827" t="s">
        <v>32</v>
      </c>
      <c r="N3827" s="2">
        <v>72.930000000000007</v>
      </c>
      <c r="O3827" s="2">
        <v>3.6465000000000001</v>
      </c>
      <c r="P3827" s="3">
        <v>4.3</v>
      </c>
      <c r="Q3827" s="4">
        <f>MONTH(Tabla1[[#This Row],[Fecha]])</f>
        <v>1</v>
      </c>
    </row>
    <row r="3828" spans="1:17" x14ac:dyDescent="0.25">
      <c r="A3828" t="s">
        <v>3096</v>
      </c>
      <c r="B3828" t="s">
        <v>17</v>
      </c>
      <c r="C3828" t="s">
        <v>18</v>
      </c>
      <c r="D3828" t="s">
        <v>19</v>
      </c>
      <c r="E3828" t="s">
        <v>20</v>
      </c>
      <c r="F3828" t="s">
        <v>45</v>
      </c>
      <c r="G3828" s="2">
        <v>53.65</v>
      </c>
      <c r="H3828" s="4">
        <v>7</v>
      </c>
      <c r="I3828" s="2">
        <v>18.7775</v>
      </c>
      <c r="J3828" s="2">
        <v>394.32749999999999</v>
      </c>
      <c r="K3828" s="12">
        <v>43506</v>
      </c>
      <c r="L3828" s="5">
        <v>0.53888888888888886</v>
      </c>
      <c r="M3828" t="s">
        <v>22</v>
      </c>
      <c r="N3828" s="2">
        <v>375.55</v>
      </c>
      <c r="O3828" s="2">
        <v>18.7775</v>
      </c>
      <c r="P3828" s="3">
        <v>5.2</v>
      </c>
      <c r="Q3828" s="4">
        <f>MONTH(Tabla1[[#This Row],[Fecha]])</f>
        <v>2</v>
      </c>
    </row>
    <row r="3829" spans="1:17" x14ac:dyDescent="0.25">
      <c r="A3829" t="s">
        <v>3472</v>
      </c>
      <c r="B3829" t="s">
        <v>17</v>
      </c>
      <c r="C3829" t="s">
        <v>18</v>
      </c>
      <c r="D3829" t="s">
        <v>26</v>
      </c>
      <c r="E3829" t="s">
        <v>30</v>
      </c>
      <c r="F3829" t="s">
        <v>27</v>
      </c>
      <c r="G3829" s="2">
        <v>95.15</v>
      </c>
      <c r="H3829" s="4">
        <v>1</v>
      </c>
      <c r="I3829" s="2">
        <v>4.7575000000000003</v>
      </c>
      <c r="J3829" s="2">
        <v>99.907499999999999</v>
      </c>
      <c r="K3829" s="12">
        <v>43546</v>
      </c>
      <c r="L3829" s="5">
        <v>0.58333333333333337</v>
      </c>
      <c r="M3829" t="s">
        <v>28</v>
      </c>
      <c r="N3829" s="2">
        <v>95.15</v>
      </c>
      <c r="O3829" s="2">
        <v>4.7575000000000003</v>
      </c>
      <c r="P3829" s="3">
        <v>6</v>
      </c>
      <c r="Q3829" s="4">
        <f>MONTH(Tabla1[[#This Row],[Fecha]])</f>
        <v>3</v>
      </c>
    </row>
    <row r="3830" spans="1:17" x14ac:dyDescent="0.25">
      <c r="A3830" t="s">
        <v>3473</v>
      </c>
      <c r="B3830" t="s">
        <v>41</v>
      </c>
      <c r="C3830" t="s">
        <v>42</v>
      </c>
      <c r="D3830" t="s">
        <v>19</v>
      </c>
      <c r="E3830" t="s">
        <v>20</v>
      </c>
      <c r="F3830" t="s">
        <v>27</v>
      </c>
      <c r="G3830" s="2">
        <v>81.400000000000006</v>
      </c>
      <c r="H3830" s="4">
        <v>3</v>
      </c>
      <c r="I3830" s="2">
        <v>12.21</v>
      </c>
      <c r="J3830" s="2">
        <v>256.41000000000003</v>
      </c>
      <c r="K3830" s="12">
        <v>43505</v>
      </c>
      <c r="L3830" s="5">
        <v>0.82152777777777775</v>
      </c>
      <c r="M3830" t="s">
        <v>28</v>
      </c>
      <c r="N3830" s="2">
        <v>244.2</v>
      </c>
      <c r="O3830" s="2">
        <v>12.21</v>
      </c>
      <c r="P3830" s="3">
        <v>4.8</v>
      </c>
      <c r="Q3830" s="4">
        <f>MONTH(Tabla1[[#This Row],[Fecha]])</f>
        <v>2</v>
      </c>
    </row>
    <row r="3831" spans="1:17" x14ac:dyDescent="0.25">
      <c r="A3831" t="s">
        <v>3474</v>
      </c>
      <c r="B3831" t="s">
        <v>17</v>
      </c>
      <c r="C3831" t="s">
        <v>18</v>
      </c>
      <c r="D3831" t="s">
        <v>19</v>
      </c>
      <c r="E3831" t="s">
        <v>30</v>
      </c>
      <c r="F3831" t="s">
        <v>43</v>
      </c>
      <c r="G3831" s="2">
        <v>24.82</v>
      </c>
      <c r="H3831" s="4">
        <v>7</v>
      </c>
      <c r="I3831" s="2">
        <v>8.6870000000000012</v>
      </c>
      <c r="J3831" s="2">
        <v>182.42699999999999</v>
      </c>
      <c r="K3831" s="12">
        <v>43512</v>
      </c>
      <c r="L3831" s="5">
        <v>0.43958333333333338</v>
      </c>
      <c r="M3831" t="s">
        <v>32</v>
      </c>
      <c r="N3831" s="2">
        <v>173.74</v>
      </c>
      <c r="O3831" s="2">
        <v>8.6869999999999994</v>
      </c>
      <c r="P3831" s="3">
        <v>7.1</v>
      </c>
      <c r="Q3831" s="4">
        <f>MONTH(Tabla1[[#This Row],[Fecha]])</f>
        <v>2</v>
      </c>
    </row>
    <row r="3832" spans="1:17" x14ac:dyDescent="0.25">
      <c r="A3832" t="s">
        <v>3475</v>
      </c>
      <c r="B3832" t="s">
        <v>17</v>
      </c>
      <c r="C3832" t="s">
        <v>18</v>
      </c>
      <c r="D3832" t="s">
        <v>19</v>
      </c>
      <c r="E3832" t="s">
        <v>30</v>
      </c>
      <c r="F3832" t="s">
        <v>45</v>
      </c>
      <c r="G3832" s="2">
        <v>21.48</v>
      </c>
      <c r="H3832" s="4">
        <v>2</v>
      </c>
      <c r="I3832" s="2">
        <v>2.1480000000000001</v>
      </c>
      <c r="J3832" s="2">
        <v>45.107999999999997</v>
      </c>
      <c r="K3832" s="12">
        <v>43523</v>
      </c>
      <c r="L3832" s="5">
        <v>0.51527777777777783</v>
      </c>
      <c r="M3832" t="s">
        <v>22</v>
      </c>
      <c r="N3832" s="2">
        <v>42.96</v>
      </c>
      <c r="O3832" s="2">
        <v>2.1480000000000001</v>
      </c>
      <c r="P3832" s="3">
        <v>6.6</v>
      </c>
      <c r="Q3832" s="4">
        <f>MONTH(Tabla1[[#This Row],[Fecha]])</f>
        <v>2</v>
      </c>
    </row>
    <row r="3833" spans="1:17" x14ac:dyDescent="0.25">
      <c r="A3833" t="s">
        <v>3476</v>
      </c>
      <c r="B3833" t="s">
        <v>17</v>
      </c>
      <c r="C3833" t="s">
        <v>18</v>
      </c>
      <c r="D3833" t="s">
        <v>19</v>
      </c>
      <c r="E3833" t="s">
        <v>30</v>
      </c>
      <c r="F3833" t="s">
        <v>31</v>
      </c>
      <c r="G3833" s="2">
        <v>72.78</v>
      </c>
      <c r="H3833" s="4">
        <v>10</v>
      </c>
      <c r="I3833" s="2">
        <v>36.39</v>
      </c>
      <c r="J3833" s="2">
        <v>764.19</v>
      </c>
      <c r="K3833" s="12">
        <v>43499</v>
      </c>
      <c r="L3833" s="5">
        <v>0.72499999999999998</v>
      </c>
      <c r="M3833" t="s">
        <v>28</v>
      </c>
      <c r="N3833" s="2">
        <v>727.8</v>
      </c>
      <c r="O3833" s="2">
        <v>36.39</v>
      </c>
      <c r="P3833" s="3">
        <v>7.3</v>
      </c>
      <c r="Q3833" s="4">
        <f>MONTH(Tabla1[[#This Row],[Fecha]])</f>
        <v>2</v>
      </c>
    </row>
    <row r="3834" spans="1:17" x14ac:dyDescent="0.25">
      <c r="A3834" t="s">
        <v>3477</v>
      </c>
      <c r="B3834" t="s">
        <v>24</v>
      </c>
      <c r="C3834" t="s">
        <v>25</v>
      </c>
      <c r="D3834" t="s">
        <v>19</v>
      </c>
      <c r="E3834" t="s">
        <v>30</v>
      </c>
      <c r="F3834" t="s">
        <v>31</v>
      </c>
      <c r="G3834" s="2">
        <v>86.69</v>
      </c>
      <c r="H3834" s="4">
        <v>5</v>
      </c>
      <c r="I3834" s="2">
        <v>21.672499999999999</v>
      </c>
      <c r="J3834" s="2">
        <v>455.1225</v>
      </c>
      <c r="K3834" s="12">
        <v>43507</v>
      </c>
      <c r="L3834" s="5">
        <v>0.77638888888888891</v>
      </c>
      <c r="M3834" t="s">
        <v>22</v>
      </c>
      <c r="N3834" s="2">
        <v>433.45</v>
      </c>
      <c r="O3834" s="2">
        <v>21.672499999999999</v>
      </c>
      <c r="P3834" s="3">
        <v>9.4</v>
      </c>
      <c r="Q3834" s="4">
        <f>MONTH(Tabla1[[#This Row],[Fecha]])</f>
        <v>2</v>
      </c>
    </row>
    <row r="3835" spans="1:17" x14ac:dyDescent="0.25">
      <c r="A3835" t="s">
        <v>3478</v>
      </c>
      <c r="B3835" t="s">
        <v>24</v>
      </c>
      <c r="C3835" t="s">
        <v>25</v>
      </c>
      <c r="D3835" t="s">
        <v>19</v>
      </c>
      <c r="E3835" t="s">
        <v>20</v>
      </c>
      <c r="F3835" t="s">
        <v>43</v>
      </c>
      <c r="G3835" s="2">
        <v>38.6</v>
      </c>
      <c r="H3835" s="4">
        <v>3</v>
      </c>
      <c r="I3835" s="2">
        <v>5.7900000000000009</v>
      </c>
      <c r="J3835" s="2">
        <v>121.59</v>
      </c>
      <c r="K3835" s="12">
        <v>43552</v>
      </c>
      <c r="L3835" s="5">
        <v>0.58124999999999993</v>
      </c>
      <c r="M3835" t="s">
        <v>22</v>
      </c>
      <c r="N3835" s="2">
        <v>115.8</v>
      </c>
      <c r="O3835" s="2">
        <v>5.79</v>
      </c>
      <c r="P3835" s="3">
        <v>7.5</v>
      </c>
      <c r="Q3835" s="4">
        <f>MONTH(Tabla1[[#This Row],[Fecha]])</f>
        <v>3</v>
      </c>
    </row>
    <row r="3836" spans="1:17" x14ac:dyDescent="0.25">
      <c r="A3836" t="s">
        <v>3374</v>
      </c>
      <c r="B3836" t="s">
        <v>17</v>
      </c>
      <c r="C3836" t="s">
        <v>18</v>
      </c>
      <c r="D3836" t="s">
        <v>19</v>
      </c>
      <c r="E3836" t="s">
        <v>20</v>
      </c>
      <c r="F3836" t="s">
        <v>43</v>
      </c>
      <c r="G3836" s="2">
        <v>83.34</v>
      </c>
      <c r="H3836" s="4">
        <v>2</v>
      </c>
      <c r="I3836" s="2">
        <v>8.3340000000000014</v>
      </c>
      <c r="J3836" s="2">
        <v>175.01400000000001</v>
      </c>
      <c r="K3836" s="12">
        <v>43543</v>
      </c>
      <c r="L3836" s="5">
        <v>0.56736111111111109</v>
      </c>
      <c r="M3836" t="s">
        <v>28</v>
      </c>
      <c r="N3836" s="2">
        <v>166.68</v>
      </c>
      <c r="O3836" s="2">
        <v>8.3339999999999996</v>
      </c>
      <c r="P3836" s="3">
        <v>7.6</v>
      </c>
      <c r="Q3836" s="4">
        <f>MONTH(Tabla1[[#This Row],[Fecha]])</f>
        <v>3</v>
      </c>
    </row>
    <row r="3837" spans="1:17" x14ac:dyDescent="0.25">
      <c r="A3837" t="s">
        <v>3479</v>
      </c>
      <c r="B3837" t="s">
        <v>24</v>
      </c>
      <c r="C3837" t="s">
        <v>25</v>
      </c>
      <c r="D3837" t="s">
        <v>19</v>
      </c>
      <c r="E3837" t="s">
        <v>30</v>
      </c>
      <c r="F3837" t="s">
        <v>21</v>
      </c>
      <c r="G3837" s="2">
        <v>44.07</v>
      </c>
      <c r="H3837" s="4">
        <v>4</v>
      </c>
      <c r="I3837" s="2">
        <v>8.8140000000000001</v>
      </c>
      <c r="J3837" s="2">
        <v>185.09399999999999</v>
      </c>
      <c r="K3837" s="12">
        <v>43514</v>
      </c>
      <c r="L3837" s="5">
        <v>0.68611111111111101</v>
      </c>
      <c r="M3837" t="s">
        <v>22</v>
      </c>
      <c r="N3837" s="2">
        <v>176.28</v>
      </c>
      <c r="O3837" s="2">
        <v>8.8140000000000001</v>
      </c>
      <c r="P3837" s="3">
        <v>8.4</v>
      </c>
      <c r="Q3837" s="4">
        <f>MONTH(Tabla1[[#This Row],[Fecha]])</f>
        <v>2</v>
      </c>
    </row>
    <row r="3838" spans="1:17" x14ac:dyDescent="0.25">
      <c r="A3838" t="s">
        <v>2096</v>
      </c>
      <c r="B3838" t="s">
        <v>41</v>
      </c>
      <c r="C3838" t="s">
        <v>42</v>
      </c>
      <c r="D3838" t="s">
        <v>26</v>
      </c>
      <c r="E3838" t="s">
        <v>30</v>
      </c>
      <c r="F3838" t="s">
        <v>35</v>
      </c>
      <c r="G3838" s="2">
        <v>83.78</v>
      </c>
      <c r="H3838" s="4">
        <v>8</v>
      </c>
      <c r="I3838" s="2">
        <v>33.512</v>
      </c>
      <c r="J3838" s="2">
        <v>703.75199999999995</v>
      </c>
      <c r="K3838" s="12">
        <v>43475</v>
      </c>
      <c r="L3838" s="5">
        <v>0.61736111111111114</v>
      </c>
      <c r="M3838" t="s">
        <v>28</v>
      </c>
      <c r="N3838" s="2">
        <v>670.24</v>
      </c>
      <c r="O3838" s="2">
        <v>33.512</v>
      </c>
      <c r="P3838" s="3">
        <v>5.0999999999999996</v>
      </c>
      <c r="Q3838" s="4">
        <f>MONTH(Tabla1[[#This Row],[Fecha]])</f>
        <v>1</v>
      </c>
    </row>
    <row r="3839" spans="1:17" x14ac:dyDescent="0.25">
      <c r="A3839" t="s">
        <v>3480</v>
      </c>
      <c r="B3839" t="s">
        <v>41</v>
      </c>
      <c r="C3839" t="s">
        <v>42</v>
      </c>
      <c r="D3839" t="s">
        <v>26</v>
      </c>
      <c r="E3839" t="s">
        <v>30</v>
      </c>
      <c r="F3839" t="s">
        <v>43</v>
      </c>
      <c r="G3839" s="2">
        <v>18.22</v>
      </c>
      <c r="H3839" s="4">
        <v>7</v>
      </c>
      <c r="I3839" s="2">
        <v>6.3769999999999998</v>
      </c>
      <c r="J3839" s="2">
        <v>133.917</v>
      </c>
      <c r="K3839" s="12">
        <v>43534</v>
      </c>
      <c r="L3839" s="5">
        <v>0.58611111111111114</v>
      </c>
      <c r="M3839" t="s">
        <v>32</v>
      </c>
      <c r="N3839" s="2">
        <v>127.54</v>
      </c>
      <c r="O3839" s="2">
        <v>6.3769999999999998</v>
      </c>
      <c r="P3839" s="3">
        <v>6.6</v>
      </c>
      <c r="Q3839" s="4">
        <f>MONTH(Tabla1[[#This Row],[Fecha]])</f>
        <v>3</v>
      </c>
    </row>
    <row r="3840" spans="1:17" x14ac:dyDescent="0.25">
      <c r="A3840" t="s">
        <v>3481</v>
      </c>
      <c r="B3840" t="s">
        <v>41</v>
      </c>
      <c r="C3840" t="s">
        <v>42</v>
      </c>
      <c r="D3840" t="s">
        <v>19</v>
      </c>
      <c r="E3840" t="s">
        <v>30</v>
      </c>
      <c r="F3840" t="s">
        <v>21</v>
      </c>
      <c r="G3840" s="2">
        <v>69.37</v>
      </c>
      <c r="H3840" s="4">
        <v>9</v>
      </c>
      <c r="I3840" s="2">
        <v>31.216500000000003</v>
      </c>
      <c r="J3840" s="2">
        <v>655.54650000000004</v>
      </c>
      <c r="K3840" s="12">
        <v>43491</v>
      </c>
      <c r="L3840" s="5">
        <v>0.80138888888888893</v>
      </c>
      <c r="M3840" t="s">
        <v>22</v>
      </c>
      <c r="N3840" s="2">
        <v>624.33000000000004</v>
      </c>
      <c r="O3840" s="2">
        <v>31.2165</v>
      </c>
      <c r="P3840" s="3">
        <v>4</v>
      </c>
      <c r="Q3840" s="4">
        <f>MONTH(Tabla1[[#This Row],[Fecha]])</f>
        <v>1</v>
      </c>
    </row>
    <row r="3841" spans="1:17" x14ac:dyDescent="0.25">
      <c r="A3841" t="s">
        <v>3482</v>
      </c>
      <c r="B3841" t="s">
        <v>24</v>
      </c>
      <c r="C3841" t="s">
        <v>25</v>
      </c>
      <c r="D3841" t="s">
        <v>19</v>
      </c>
      <c r="E3841" t="s">
        <v>30</v>
      </c>
      <c r="F3841" t="s">
        <v>43</v>
      </c>
      <c r="G3841" s="2">
        <v>50.49</v>
      </c>
      <c r="H3841" s="4">
        <v>9</v>
      </c>
      <c r="I3841" s="2">
        <v>22.720500000000001</v>
      </c>
      <c r="J3841" s="2">
        <v>477.13049999999998</v>
      </c>
      <c r="K3841" s="12">
        <v>43475</v>
      </c>
      <c r="L3841" s="5">
        <v>0.71944444444444444</v>
      </c>
      <c r="M3841" t="s">
        <v>28</v>
      </c>
      <c r="N3841" s="2">
        <v>454.41</v>
      </c>
      <c r="O3841" s="2">
        <v>22.720500000000001</v>
      </c>
      <c r="P3841" s="3">
        <v>5.4</v>
      </c>
      <c r="Q3841" s="4">
        <f>MONTH(Tabla1[[#This Row],[Fecha]])</f>
        <v>1</v>
      </c>
    </row>
    <row r="3842" spans="1:17" x14ac:dyDescent="0.25">
      <c r="A3842" t="s">
        <v>3483</v>
      </c>
      <c r="B3842" t="s">
        <v>17</v>
      </c>
      <c r="C3842" t="s">
        <v>18</v>
      </c>
      <c r="D3842" t="s">
        <v>26</v>
      </c>
      <c r="E3842" t="s">
        <v>30</v>
      </c>
      <c r="F3842" t="s">
        <v>27</v>
      </c>
      <c r="G3842" s="2">
        <v>78.31</v>
      </c>
      <c r="H3842" s="4">
        <v>3</v>
      </c>
      <c r="I3842" s="2">
        <v>11.746500000000001</v>
      </c>
      <c r="J3842" s="2">
        <v>246.6765</v>
      </c>
      <c r="K3842" s="12">
        <v>43529</v>
      </c>
      <c r="L3842" s="5">
        <v>0.69305555555555554</v>
      </c>
      <c r="M3842" t="s">
        <v>22</v>
      </c>
      <c r="N3842" s="2">
        <v>234.93</v>
      </c>
      <c r="O3842" s="2">
        <v>11.746499999999999</v>
      </c>
      <c r="P3842" s="3">
        <v>5.4</v>
      </c>
      <c r="Q3842" s="4">
        <f>MONTH(Tabla1[[#This Row],[Fecha]])</f>
        <v>3</v>
      </c>
    </row>
    <row r="3843" spans="1:17" x14ac:dyDescent="0.25">
      <c r="A3843" t="s">
        <v>3484</v>
      </c>
      <c r="B3843" t="s">
        <v>17</v>
      </c>
      <c r="C3843" t="s">
        <v>18</v>
      </c>
      <c r="D3843" t="s">
        <v>26</v>
      </c>
      <c r="E3843" t="s">
        <v>20</v>
      </c>
      <c r="F3843" t="s">
        <v>21</v>
      </c>
      <c r="G3843" s="2">
        <v>68.709999999999994</v>
      </c>
      <c r="H3843" s="4">
        <v>3</v>
      </c>
      <c r="I3843" s="2">
        <v>10.3065</v>
      </c>
      <c r="J3843" s="2">
        <v>216.4365</v>
      </c>
      <c r="K3843" s="12">
        <v>43528</v>
      </c>
      <c r="L3843" s="5">
        <v>0.4201388888888889</v>
      </c>
      <c r="M3843" t="s">
        <v>28</v>
      </c>
      <c r="N3843" s="2">
        <v>206.13</v>
      </c>
      <c r="O3843" s="2">
        <v>10.3065</v>
      </c>
      <c r="P3843" s="3">
        <v>8.6999999999999993</v>
      </c>
      <c r="Q3843" s="4">
        <f>MONTH(Tabla1[[#This Row],[Fecha]])</f>
        <v>3</v>
      </c>
    </row>
    <row r="3844" spans="1:17" x14ac:dyDescent="0.25">
      <c r="A3844" t="s">
        <v>3485</v>
      </c>
      <c r="B3844" t="s">
        <v>24</v>
      </c>
      <c r="C3844" t="s">
        <v>25</v>
      </c>
      <c r="D3844" t="s">
        <v>26</v>
      </c>
      <c r="E3844" t="s">
        <v>20</v>
      </c>
      <c r="F3844" t="s">
        <v>45</v>
      </c>
      <c r="G3844" s="2">
        <v>37.549999999999997</v>
      </c>
      <c r="H3844" s="4">
        <v>10</v>
      </c>
      <c r="I3844" s="2">
        <v>18.775000000000002</v>
      </c>
      <c r="J3844" s="2">
        <v>394.27499999999998</v>
      </c>
      <c r="K3844" s="12">
        <v>43532</v>
      </c>
      <c r="L3844" s="5">
        <v>0.8340277777777777</v>
      </c>
      <c r="M3844" t="s">
        <v>32</v>
      </c>
      <c r="N3844" s="2">
        <v>375.5</v>
      </c>
      <c r="O3844" s="2">
        <v>18.774999999999999</v>
      </c>
      <c r="P3844" s="3">
        <v>9.3000000000000007</v>
      </c>
      <c r="Q3844" s="4">
        <f>MONTH(Tabla1[[#This Row],[Fecha]])</f>
        <v>3</v>
      </c>
    </row>
    <row r="3845" spans="1:17" x14ac:dyDescent="0.25">
      <c r="A3845" t="s">
        <v>3486</v>
      </c>
      <c r="B3845" t="s">
        <v>17</v>
      </c>
      <c r="C3845" t="s">
        <v>18</v>
      </c>
      <c r="D3845" t="s">
        <v>26</v>
      </c>
      <c r="E3845" t="s">
        <v>30</v>
      </c>
      <c r="F3845" t="s">
        <v>21</v>
      </c>
      <c r="G3845" s="2">
        <v>70.010000000000005</v>
      </c>
      <c r="H3845" s="4">
        <v>5</v>
      </c>
      <c r="I3845" s="2">
        <v>17.502500000000001</v>
      </c>
      <c r="J3845" s="2">
        <v>367.55250000000001</v>
      </c>
      <c r="K3845" s="12">
        <v>43468</v>
      </c>
      <c r="L3845" s="5">
        <v>0.48333333333333334</v>
      </c>
      <c r="M3845" t="s">
        <v>22</v>
      </c>
      <c r="N3845" s="2">
        <v>350.05</v>
      </c>
      <c r="O3845" s="2">
        <v>17.502500000000001</v>
      </c>
      <c r="P3845" s="3">
        <v>5.5</v>
      </c>
      <c r="Q3845" s="4">
        <f>MONTH(Tabla1[[#This Row],[Fecha]])</f>
        <v>1</v>
      </c>
    </row>
    <row r="3846" spans="1:17" x14ac:dyDescent="0.25">
      <c r="A3846" t="s">
        <v>3487</v>
      </c>
      <c r="B3846" t="s">
        <v>41</v>
      </c>
      <c r="C3846" t="s">
        <v>42</v>
      </c>
      <c r="D3846" t="s">
        <v>26</v>
      </c>
      <c r="E3846" t="s">
        <v>20</v>
      </c>
      <c r="F3846" t="s">
        <v>35</v>
      </c>
      <c r="G3846" s="2">
        <v>24.77</v>
      </c>
      <c r="H3846" s="4">
        <v>5</v>
      </c>
      <c r="I3846" s="2">
        <v>6.1924999999999999</v>
      </c>
      <c r="J3846" s="2">
        <v>130.04249999999999</v>
      </c>
      <c r="K3846" s="12">
        <v>43548</v>
      </c>
      <c r="L3846" s="5">
        <v>0.76874999999999993</v>
      </c>
      <c r="M3846" t="s">
        <v>28</v>
      </c>
      <c r="N3846" s="2">
        <v>123.85</v>
      </c>
      <c r="O3846" s="2">
        <v>6.1924999999999999</v>
      </c>
      <c r="P3846" s="3">
        <v>8.5</v>
      </c>
      <c r="Q3846" s="4">
        <f>MONTH(Tabla1[[#This Row],[Fecha]])</f>
        <v>3</v>
      </c>
    </row>
    <row r="3847" spans="1:17" x14ac:dyDescent="0.25">
      <c r="A3847" t="s">
        <v>3488</v>
      </c>
      <c r="B3847" t="s">
        <v>17</v>
      </c>
      <c r="C3847" t="s">
        <v>18</v>
      </c>
      <c r="D3847" t="s">
        <v>19</v>
      </c>
      <c r="E3847" t="s">
        <v>20</v>
      </c>
      <c r="F3847" t="s">
        <v>43</v>
      </c>
      <c r="G3847" s="2">
        <v>14.23</v>
      </c>
      <c r="H3847" s="4">
        <v>5</v>
      </c>
      <c r="I3847" s="2">
        <v>3.5575000000000006</v>
      </c>
      <c r="J3847" s="2">
        <v>74.707499999999996</v>
      </c>
      <c r="K3847" s="12">
        <v>43497</v>
      </c>
      <c r="L3847" s="5">
        <v>0.42222222222222222</v>
      </c>
      <c r="M3847" t="s">
        <v>32</v>
      </c>
      <c r="N3847" s="2">
        <v>71.150000000000006</v>
      </c>
      <c r="O3847" s="2">
        <v>3.5575000000000001</v>
      </c>
      <c r="P3847" s="3">
        <v>4.4000000000000004</v>
      </c>
      <c r="Q3847" s="4">
        <f>MONTH(Tabla1[[#This Row],[Fecha]])</f>
        <v>2</v>
      </c>
    </row>
    <row r="3848" spans="1:17" x14ac:dyDescent="0.25">
      <c r="A3848" t="s">
        <v>3489</v>
      </c>
      <c r="B3848" t="s">
        <v>17</v>
      </c>
      <c r="C3848" t="s">
        <v>18</v>
      </c>
      <c r="D3848" t="s">
        <v>26</v>
      </c>
      <c r="E3848" t="s">
        <v>20</v>
      </c>
      <c r="F3848" t="s">
        <v>43</v>
      </c>
      <c r="G3848" s="2">
        <v>10.96</v>
      </c>
      <c r="H3848" s="4">
        <v>10</v>
      </c>
      <c r="I3848" s="2">
        <v>5.48</v>
      </c>
      <c r="J3848" s="2">
        <v>115.08</v>
      </c>
      <c r="K3848" s="12">
        <v>43498</v>
      </c>
      <c r="L3848" s="5">
        <v>0.8666666666666667</v>
      </c>
      <c r="M3848" t="s">
        <v>22</v>
      </c>
      <c r="N3848" s="2">
        <v>109.6</v>
      </c>
      <c r="O3848" s="2">
        <v>5.48</v>
      </c>
      <c r="P3848" s="3">
        <v>6</v>
      </c>
      <c r="Q3848" s="4">
        <f>MONTH(Tabla1[[#This Row],[Fecha]])</f>
        <v>2</v>
      </c>
    </row>
    <row r="3849" spans="1:17" x14ac:dyDescent="0.25">
      <c r="A3849" t="s">
        <v>3490</v>
      </c>
      <c r="B3849" t="s">
        <v>41</v>
      </c>
      <c r="C3849" t="s">
        <v>42</v>
      </c>
      <c r="D3849" t="s">
        <v>26</v>
      </c>
      <c r="E3849" t="s">
        <v>20</v>
      </c>
      <c r="F3849" t="s">
        <v>45</v>
      </c>
      <c r="G3849" s="2">
        <v>41.09</v>
      </c>
      <c r="H3849" s="4">
        <v>10</v>
      </c>
      <c r="I3849" s="2">
        <v>20.545000000000002</v>
      </c>
      <c r="J3849" s="2">
        <v>431.44499999999999</v>
      </c>
      <c r="K3849" s="12">
        <v>43524</v>
      </c>
      <c r="L3849" s="5">
        <v>0.61249999999999993</v>
      </c>
      <c r="M3849" t="s">
        <v>28</v>
      </c>
      <c r="N3849" s="2">
        <v>410.9</v>
      </c>
      <c r="O3849" s="2">
        <v>20.545000000000002</v>
      </c>
      <c r="P3849" s="3">
        <v>7.3</v>
      </c>
      <c r="Q3849" s="4">
        <f>MONTH(Tabla1[[#This Row],[Fecha]])</f>
        <v>2</v>
      </c>
    </row>
    <row r="3850" spans="1:17" x14ac:dyDescent="0.25">
      <c r="A3850" t="s">
        <v>2817</v>
      </c>
      <c r="B3850" t="s">
        <v>17</v>
      </c>
      <c r="C3850" t="s">
        <v>18</v>
      </c>
      <c r="D3850" t="s">
        <v>26</v>
      </c>
      <c r="E3850" t="s">
        <v>30</v>
      </c>
      <c r="F3850" t="s">
        <v>27</v>
      </c>
      <c r="G3850" s="2">
        <v>26.23</v>
      </c>
      <c r="H3850" s="4">
        <v>9</v>
      </c>
      <c r="I3850" s="2">
        <v>11.8035</v>
      </c>
      <c r="J3850" s="2">
        <v>247.87350000000001</v>
      </c>
      <c r="K3850" s="12">
        <v>43490</v>
      </c>
      <c r="L3850" s="5">
        <v>0.85</v>
      </c>
      <c r="M3850" t="s">
        <v>22</v>
      </c>
      <c r="N3850" s="2">
        <v>236.07</v>
      </c>
      <c r="O3850" s="2">
        <v>11.8035</v>
      </c>
      <c r="P3850" s="3">
        <v>5.9</v>
      </c>
      <c r="Q3850" s="4">
        <f>MONTH(Tabla1[[#This Row],[Fecha]])</f>
        <v>1</v>
      </c>
    </row>
    <row r="3851" spans="1:17" x14ac:dyDescent="0.25">
      <c r="A3851" t="s">
        <v>3491</v>
      </c>
      <c r="B3851" t="s">
        <v>24</v>
      </c>
      <c r="C3851" t="s">
        <v>25</v>
      </c>
      <c r="D3851" t="s">
        <v>26</v>
      </c>
      <c r="E3851" t="s">
        <v>30</v>
      </c>
      <c r="F3851" t="s">
        <v>27</v>
      </c>
      <c r="G3851" s="2">
        <v>11.81</v>
      </c>
      <c r="H3851" s="4">
        <v>5</v>
      </c>
      <c r="I3851" s="2">
        <v>2.9525000000000006</v>
      </c>
      <c r="J3851" s="2">
        <v>62.002499999999998</v>
      </c>
      <c r="K3851" s="12">
        <v>43513</v>
      </c>
      <c r="L3851" s="5">
        <v>0.75416666666666676</v>
      </c>
      <c r="M3851" t="s">
        <v>28</v>
      </c>
      <c r="N3851" s="2">
        <v>59.05</v>
      </c>
      <c r="O3851" s="2">
        <v>2.9525000000000001</v>
      </c>
      <c r="P3851" s="3">
        <v>9.4</v>
      </c>
      <c r="Q3851" s="4">
        <f>MONTH(Tabla1[[#This Row],[Fecha]])</f>
        <v>2</v>
      </c>
    </row>
    <row r="3852" spans="1:17" x14ac:dyDescent="0.25">
      <c r="A3852" t="s">
        <v>3492</v>
      </c>
      <c r="B3852" t="s">
        <v>41</v>
      </c>
      <c r="C3852" t="s">
        <v>42</v>
      </c>
      <c r="D3852" t="s">
        <v>26</v>
      </c>
      <c r="E3852" t="s">
        <v>20</v>
      </c>
      <c r="F3852" t="s">
        <v>45</v>
      </c>
      <c r="G3852" s="2">
        <v>41.09</v>
      </c>
      <c r="H3852" s="4">
        <v>10</v>
      </c>
      <c r="I3852" s="2">
        <v>20.545000000000002</v>
      </c>
      <c r="J3852" s="2">
        <v>431.44499999999999</v>
      </c>
      <c r="K3852" s="12">
        <v>43524</v>
      </c>
      <c r="L3852" s="5">
        <v>0.61249999999999993</v>
      </c>
      <c r="M3852" t="s">
        <v>28</v>
      </c>
      <c r="N3852" s="2">
        <v>410.9</v>
      </c>
      <c r="O3852" s="2">
        <v>20.545000000000002</v>
      </c>
      <c r="P3852" s="3">
        <v>7.3</v>
      </c>
      <c r="Q3852" s="4">
        <f>MONTH(Tabla1[[#This Row],[Fecha]])</f>
        <v>2</v>
      </c>
    </row>
    <row r="3853" spans="1:17" x14ac:dyDescent="0.25">
      <c r="A3853" t="s">
        <v>1534</v>
      </c>
      <c r="B3853" t="s">
        <v>24</v>
      </c>
      <c r="C3853" t="s">
        <v>25</v>
      </c>
      <c r="D3853" t="s">
        <v>19</v>
      </c>
      <c r="E3853" t="s">
        <v>20</v>
      </c>
      <c r="F3853" t="s">
        <v>45</v>
      </c>
      <c r="G3853" s="2">
        <v>54.07</v>
      </c>
      <c r="H3853" s="4">
        <v>9</v>
      </c>
      <c r="I3853" s="2">
        <v>24.331500000000002</v>
      </c>
      <c r="J3853" s="2">
        <v>510.9615</v>
      </c>
      <c r="K3853" s="12">
        <v>43492</v>
      </c>
      <c r="L3853" s="5">
        <v>0.62152777777777779</v>
      </c>
      <c r="M3853" t="s">
        <v>22</v>
      </c>
      <c r="N3853" s="2">
        <v>486.63</v>
      </c>
      <c r="O3853" s="2">
        <v>24.331499999999998</v>
      </c>
      <c r="P3853" s="3">
        <v>9.5</v>
      </c>
      <c r="Q3853" s="4">
        <f>MONTH(Tabla1[[#This Row],[Fecha]])</f>
        <v>1</v>
      </c>
    </row>
    <row r="3854" spans="1:17" x14ac:dyDescent="0.25">
      <c r="A3854" t="s">
        <v>3493</v>
      </c>
      <c r="B3854" t="s">
        <v>17</v>
      </c>
      <c r="C3854" t="s">
        <v>18</v>
      </c>
      <c r="D3854" t="s">
        <v>26</v>
      </c>
      <c r="E3854" t="s">
        <v>30</v>
      </c>
      <c r="F3854" t="s">
        <v>27</v>
      </c>
      <c r="G3854" s="2">
        <v>99.55</v>
      </c>
      <c r="H3854" s="4">
        <v>7</v>
      </c>
      <c r="I3854" s="2">
        <v>34.842500000000001</v>
      </c>
      <c r="J3854" s="2">
        <v>731.6925</v>
      </c>
      <c r="K3854" s="12">
        <v>43538</v>
      </c>
      <c r="L3854" s="5">
        <v>0.50486111111111109</v>
      </c>
      <c r="M3854" t="s">
        <v>28</v>
      </c>
      <c r="N3854" s="2">
        <v>696.85</v>
      </c>
      <c r="O3854" s="2">
        <v>34.842500000000001</v>
      </c>
      <c r="P3854" s="3">
        <v>7.6</v>
      </c>
      <c r="Q3854" s="4">
        <f>MONTH(Tabla1[[#This Row],[Fecha]])</f>
        <v>3</v>
      </c>
    </row>
    <row r="3855" spans="1:17" x14ac:dyDescent="0.25">
      <c r="A3855" t="s">
        <v>1605</v>
      </c>
      <c r="B3855" t="s">
        <v>24</v>
      </c>
      <c r="C3855" t="s">
        <v>25</v>
      </c>
      <c r="D3855" t="s">
        <v>19</v>
      </c>
      <c r="E3855" t="s">
        <v>20</v>
      </c>
      <c r="F3855" t="s">
        <v>27</v>
      </c>
      <c r="G3855" s="2">
        <v>44.84</v>
      </c>
      <c r="H3855" s="4">
        <v>9</v>
      </c>
      <c r="I3855" s="2">
        <v>20.178000000000004</v>
      </c>
      <c r="J3855" s="2">
        <v>423.738</v>
      </c>
      <c r="K3855" s="12">
        <v>43479</v>
      </c>
      <c r="L3855" s="5">
        <v>0.58333333333333337</v>
      </c>
      <c r="M3855" t="s">
        <v>32</v>
      </c>
      <c r="N3855" s="2">
        <v>403.56</v>
      </c>
      <c r="O3855" s="2">
        <v>20.178000000000001</v>
      </c>
      <c r="P3855" s="3">
        <v>7.5</v>
      </c>
      <c r="Q3855" s="4">
        <f>MONTH(Tabla1[[#This Row],[Fecha]])</f>
        <v>1</v>
      </c>
    </row>
    <row r="3856" spans="1:17" x14ac:dyDescent="0.25">
      <c r="A3856" t="s">
        <v>3494</v>
      </c>
      <c r="B3856" t="s">
        <v>17</v>
      </c>
      <c r="C3856" t="s">
        <v>18</v>
      </c>
      <c r="D3856" t="s">
        <v>26</v>
      </c>
      <c r="E3856" t="s">
        <v>20</v>
      </c>
      <c r="F3856" t="s">
        <v>31</v>
      </c>
      <c r="G3856" s="2">
        <v>45.68</v>
      </c>
      <c r="H3856" s="4">
        <v>10</v>
      </c>
      <c r="I3856" s="2">
        <v>22.840000000000003</v>
      </c>
      <c r="J3856" s="2">
        <v>479.64</v>
      </c>
      <c r="K3856" s="12">
        <v>43484</v>
      </c>
      <c r="L3856" s="5">
        <v>0.8125</v>
      </c>
      <c r="M3856" t="s">
        <v>22</v>
      </c>
      <c r="N3856" s="2">
        <v>456.8</v>
      </c>
      <c r="O3856" s="2">
        <v>22.84</v>
      </c>
      <c r="P3856" s="3">
        <v>5.7</v>
      </c>
      <c r="Q3856" s="4">
        <f>MONTH(Tabla1[[#This Row],[Fecha]])</f>
        <v>1</v>
      </c>
    </row>
    <row r="3857" spans="1:17" x14ac:dyDescent="0.25">
      <c r="A3857" t="s">
        <v>3495</v>
      </c>
      <c r="B3857" t="s">
        <v>17</v>
      </c>
      <c r="C3857" t="s">
        <v>18</v>
      </c>
      <c r="D3857" t="s">
        <v>19</v>
      </c>
      <c r="E3857" t="s">
        <v>20</v>
      </c>
      <c r="F3857" t="s">
        <v>21</v>
      </c>
      <c r="G3857" s="2">
        <v>47.67</v>
      </c>
      <c r="H3857" s="4">
        <v>4</v>
      </c>
      <c r="I3857" s="2">
        <v>9.5340000000000007</v>
      </c>
      <c r="J3857" s="2">
        <v>200.214</v>
      </c>
      <c r="K3857" s="12">
        <v>43536</v>
      </c>
      <c r="L3857" s="5">
        <v>0.59791666666666665</v>
      </c>
      <c r="M3857" t="s">
        <v>28</v>
      </c>
      <c r="N3857" s="2">
        <v>190.68</v>
      </c>
      <c r="O3857" s="2">
        <v>9.5340000000000007</v>
      </c>
      <c r="P3857" s="3">
        <v>9.1</v>
      </c>
      <c r="Q3857" s="4">
        <f>MONTH(Tabla1[[#This Row],[Fecha]])</f>
        <v>3</v>
      </c>
    </row>
    <row r="3858" spans="1:17" x14ac:dyDescent="0.25">
      <c r="A3858" t="s">
        <v>3496</v>
      </c>
      <c r="B3858" t="s">
        <v>41</v>
      </c>
      <c r="C3858" t="s">
        <v>42</v>
      </c>
      <c r="D3858" t="s">
        <v>26</v>
      </c>
      <c r="E3858" t="s">
        <v>20</v>
      </c>
      <c r="F3858" t="s">
        <v>21</v>
      </c>
      <c r="G3858" s="2">
        <v>84.09</v>
      </c>
      <c r="H3858" s="4">
        <v>9</v>
      </c>
      <c r="I3858" s="2">
        <v>37.840500000000006</v>
      </c>
      <c r="J3858" s="2">
        <v>794.65049999999997</v>
      </c>
      <c r="K3858" s="12">
        <v>43507</v>
      </c>
      <c r="L3858" s="5">
        <v>0.45416666666666666</v>
      </c>
      <c r="M3858" t="s">
        <v>28</v>
      </c>
      <c r="N3858" s="2">
        <v>756.81</v>
      </c>
      <c r="O3858" s="2">
        <v>37.840499999999999</v>
      </c>
      <c r="P3858" s="3">
        <v>8</v>
      </c>
      <c r="Q3858" s="4">
        <f>MONTH(Tabla1[[#This Row],[Fecha]])</f>
        <v>2</v>
      </c>
    </row>
    <row r="3859" spans="1:17" x14ac:dyDescent="0.25">
      <c r="A3859" t="s">
        <v>3497</v>
      </c>
      <c r="B3859" t="s">
        <v>17</v>
      </c>
      <c r="C3859" t="s">
        <v>18</v>
      </c>
      <c r="D3859" t="s">
        <v>19</v>
      </c>
      <c r="E3859" t="s">
        <v>30</v>
      </c>
      <c r="F3859" t="s">
        <v>35</v>
      </c>
      <c r="G3859" s="2">
        <v>12.76</v>
      </c>
      <c r="H3859" s="4">
        <v>2</v>
      </c>
      <c r="I3859" s="2">
        <v>1.276</v>
      </c>
      <c r="J3859" s="2">
        <v>26.795999999999999</v>
      </c>
      <c r="K3859" s="12">
        <v>43473</v>
      </c>
      <c r="L3859" s="5">
        <v>0.75416666666666676</v>
      </c>
      <c r="M3859" t="s">
        <v>22</v>
      </c>
      <c r="N3859" s="2">
        <v>25.52</v>
      </c>
      <c r="O3859" s="2">
        <v>1.276</v>
      </c>
      <c r="P3859" s="3">
        <v>7.8</v>
      </c>
      <c r="Q3859" s="4">
        <f>MONTH(Tabla1[[#This Row],[Fecha]])</f>
        <v>1</v>
      </c>
    </row>
    <row r="3860" spans="1:17" x14ac:dyDescent="0.25">
      <c r="A3860" t="s">
        <v>3498</v>
      </c>
      <c r="B3860" t="s">
        <v>24</v>
      </c>
      <c r="C3860" t="s">
        <v>25</v>
      </c>
      <c r="D3860" t="s">
        <v>26</v>
      </c>
      <c r="E3860" t="s">
        <v>20</v>
      </c>
      <c r="F3860" t="s">
        <v>21</v>
      </c>
      <c r="G3860" s="2">
        <v>46.26</v>
      </c>
      <c r="H3860" s="4">
        <v>6</v>
      </c>
      <c r="I3860" s="2">
        <v>13.878</v>
      </c>
      <c r="J3860" s="2">
        <v>291.43799999999999</v>
      </c>
      <c r="K3860" s="12">
        <v>43532</v>
      </c>
      <c r="L3860" s="5">
        <v>0.71597222222222223</v>
      </c>
      <c r="M3860" t="s">
        <v>32</v>
      </c>
      <c r="N3860" s="2">
        <v>277.56</v>
      </c>
      <c r="O3860" s="2">
        <v>13.878</v>
      </c>
      <c r="P3860" s="3">
        <v>9.5</v>
      </c>
      <c r="Q3860" s="4">
        <f>MONTH(Tabla1[[#This Row],[Fecha]])</f>
        <v>3</v>
      </c>
    </row>
    <row r="3861" spans="1:17" x14ac:dyDescent="0.25">
      <c r="A3861" t="s">
        <v>3499</v>
      </c>
      <c r="B3861" t="s">
        <v>24</v>
      </c>
      <c r="C3861" t="s">
        <v>25</v>
      </c>
      <c r="D3861" t="s">
        <v>19</v>
      </c>
      <c r="E3861" t="s">
        <v>20</v>
      </c>
      <c r="F3861" t="s">
        <v>35</v>
      </c>
      <c r="G3861" s="2">
        <v>70.19</v>
      </c>
      <c r="H3861" s="4">
        <v>9</v>
      </c>
      <c r="I3861" s="2">
        <v>31.585500000000003</v>
      </c>
      <c r="J3861" s="2">
        <v>663.29549999999995</v>
      </c>
      <c r="K3861" s="12">
        <v>43490</v>
      </c>
      <c r="L3861" s="5">
        <v>0.56805555555555554</v>
      </c>
      <c r="M3861" t="s">
        <v>28</v>
      </c>
      <c r="N3861" s="2">
        <v>631.71</v>
      </c>
      <c r="O3861" s="2">
        <v>31.5855</v>
      </c>
      <c r="P3861" s="3">
        <v>6.7</v>
      </c>
      <c r="Q3861" s="4">
        <f>MONTH(Tabla1[[#This Row],[Fecha]])</f>
        <v>1</v>
      </c>
    </row>
    <row r="3862" spans="1:17" x14ac:dyDescent="0.25">
      <c r="A3862" t="s">
        <v>3500</v>
      </c>
      <c r="B3862" t="s">
        <v>24</v>
      </c>
      <c r="C3862" t="s">
        <v>25</v>
      </c>
      <c r="D3862" t="s">
        <v>26</v>
      </c>
      <c r="E3862" t="s">
        <v>20</v>
      </c>
      <c r="F3862" t="s">
        <v>27</v>
      </c>
      <c r="G3862" s="2">
        <v>84.05</v>
      </c>
      <c r="H3862" s="4">
        <v>3</v>
      </c>
      <c r="I3862" s="2">
        <v>12.6075</v>
      </c>
      <c r="J3862" s="2">
        <v>264.75749999999999</v>
      </c>
      <c r="K3862" s="12">
        <v>43488</v>
      </c>
      <c r="L3862" s="5">
        <v>0.56180555555555556</v>
      </c>
      <c r="M3862" t="s">
        <v>28</v>
      </c>
      <c r="N3862" s="2">
        <v>252.15</v>
      </c>
      <c r="O3862" s="2">
        <v>12.6075</v>
      </c>
      <c r="P3862" s="3">
        <v>9.8000000000000007</v>
      </c>
      <c r="Q3862" s="4">
        <f>MONTH(Tabla1[[#This Row],[Fecha]])</f>
        <v>1</v>
      </c>
    </row>
    <row r="3863" spans="1:17" x14ac:dyDescent="0.25">
      <c r="A3863" t="s">
        <v>2132</v>
      </c>
      <c r="B3863" t="s">
        <v>24</v>
      </c>
      <c r="C3863" t="s">
        <v>25</v>
      </c>
      <c r="D3863" t="s">
        <v>19</v>
      </c>
      <c r="E3863" t="s">
        <v>20</v>
      </c>
      <c r="F3863" t="s">
        <v>43</v>
      </c>
      <c r="G3863" s="2">
        <v>87.1</v>
      </c>
      <c r="H3863" s="4">
        <v>10</v>
      </c>
      <c r="I3863" s="2">
        <v>43.550000000000004</v>
      </c>
      <c r="J3863" s="2">
        <v>914.55</v>
      </c>
      <c r="K3863" s="12">
        <v>43508</v>
      </c>
      <c r="L3863" s="5">
        <v>0.61458333333333337</v>
      </c>
      <c r="M3863" t="s">
        <v>32</v>
      </c>
      <c r="N3863" s="2">
        <v>871</v>
      </c>
      <c r="O3863" s="2">
        <v>43.55</v>
      </c>
      <c r="P3863" s="3">
        <v>9.9</v>
      </c>
      <c r="Q3863" s="4">
        <f>MONTH(Tabla1[[#This Row],[Fecha]])</f>
        <v>2</v>
      </c>
    </row>
    <row r="3864" spans="1:17" x14ac:dyDescent="0.25">
      <c r="A3864" t="s">
        <v>2475</v>
      </c>
      <c r="B3864" t="s">
        <v>24</v>
      </c>
      <c r="C3864" t="s">
        <v>25</v>
      </c>
      <c r="D3864" t="s">
        <v>19</v>
      </c>
      <c r="E3864" t="s">
        <v>30</v>
      </c>
      <c r="F3864" t="s">
        <v>43</v>
      </c>
      <c r="G3864" s="2">
        <v>17.440000000000001</v>
      </c>
      <c r="H3864" s="4">
        <v>5</v>
      </c>
      <c r="I3864" s="2">
        <v>4.3600000000000003</v>
      </c>
      <c r="J3864" s="2">
        <v>91.56</v>
      </c>
      <c r="K3864" s="12">
        <v>43480</v>
      </c>
      <c r="L3864" s="5">
        <v>0.80902777777777779</v>
      </c>
      <c r="M3864" t="s">
        <v>28</v>
      </c>
      <c r="N3864" s="2">
        <v>87.2</v>
      </c>
      <c r="O3864" s="2">
        <v>4.3600000000000003</v>
      </c>
      <c r="P3864" s="3">
        <v>8.1</v>
      </c>
      <c r="Q3864" s="4">
        <f>MONTH(Tabla1[[#This Row],[Fecha]])</f>
        <v>1</v>
      </c>
    </row>
    <row r="3865" spans="1:17" x14ac:dyDescent="0.25">
      <c r="A3865" t="s">
        <v>3501</v>
      </c>
      <c r="B3865" t="s">
        <v>24</v>
      </c>
      <c r="C3865" t="s">
        <v>25</v>
      </c>
      <c r="D3865" t="s">
        <v>19</v>
      </c>
      <c r="E3865" t="s">
        <v>30</v>
      </c>
      <c r="F3865" t="s">
        <v>43</v>
      </c>
      <c r="G3865" s="2">
        <v>91.4</v>
      </c>
      <c r="H3865" s="4">
        <v>7</v>
      </c>
      <c r="I3865" s="2">
        <v>31.990000000000006</v>
      </c>
      <c r="J3865" s="2">
        <v>671.79</v>
      </c>
      <c r="K3865" s="12">
        <v>43499</v>
      </c>
      <c r="L3865" s="5">
        <v>0.42986111111111108</v>
      </c>
      <c r="M3865" t="s">
        <v>28</v>
      </c>
      <c r="N3865" s="2">
        <v>639.79999999999995</v>
      </c>
      <c r="O3865" s="2">
        <v>31.99</v>
      </c>
      <c r="P3865" s="3">
        <v>9.5</v>
      </c>
      <c r="Q3865" s="4">
        <f>MONTH(Tabla1[[#This Row],[Fecha]])</f>
        <v>2</v>
      </c>
    </row>
    <row r="3866" spans="1:17" x14ac:dyDescent="0.25">
      <c r="A3866" t="s">
        <v>1869</v>
      </c>
      <c r="B3866" t="s">
        <v>24</v>
      </c>
      <c r="C3866" t="s">
        <v>25</v>
      </c>
      <c r="D3866" t="s">
        <v>19</v>
      </c>
      <c r="E3866" t="s">
        <v>30</v>
      </c>
      <c r="F3866" t="s">
        <v>31</v>
      </c>
      <c r="G3866" s="2">
        <v>35.81</v>
      </c>
      <c r="H3866" s="4">
        <v>5</v>
      </c>
      <c r="I3866" s="2">
        <v>8.9525000000000006</v>
      </c>
      <c r="J3866" s="2">
        <v>188.0025</v>
      </c>
      <c r="K3866" s="12">
        <v>43502</v>
      </c>
      <c r="L3866" s="5">
        <v>0.78055555555555556</v>
      </c>
      <c r="M3866" t="s">
        <v>22</v>
      </c>
      <c r="N3866" s="2">
        <v>179.05</v>
      </c>
      <c r="O3866" s="2">
        <v>8.9525000000000006</v>
      </c>
      <c r="P3866" s="3">
        <v>7.9</v>
      </c>
      <c r="Q3866" s="4">
        <f>MONTH(Tabla1[[#This Row],[Fecha]])</f>
        <v>2</v>
      </c>
    </row>
    <row r="3867" spans="1:17" x14ac:dyDescent="0.25">
      <c r="A3867" t="s">
        <v>3502</v>
      </c>
      <c r="B3867" t="s">
        <v>17</v>
      </c>
      <c r="C3867" t="s">
        <v>18</v>
      </c>
      <c r="D3867" t="s">
        <v>19</v>
      </c>
      <c r="E3867" t="s">
        <v>20</v>
      </c>
      <c r="F3867" t="s">
        <v>27</v>
      </c>
      <c r="G3867" s="2">
        <v>62.48</v>
      </c>
      <c r="H3867" s="4">
        <v>1</v>
      </c>
      <c r="I3867" s="2">
        <v>3.1240000000000001</v>
      </c>
      <c r="J3867" s="2">
        <v>65.603999999999999</v>
      </c>
      <c r="K3867" s="12">
        <v>43514</v>
      </c>
      <c r="L3867" s="5">
        <v>0.8534722222222223</v>
      </c>
      <c r="M3867" t="s">
        <v>28</v>
      </c>
      <c r="N3867" s="2">
        <v>62.48</v>
      </c>
      <c r="O3867" s="2">
        <v>3.1240000000000001</v>
      </c>
      <c r="P3867" s="3">
        <v>4.7</v>
      </c>
      <c r="Q3867" s="4">
        <f>MONTH(Tabla1[[#This Row],[Fecha]])</f>
        <v>2</v>
      </c>
    </row>
    <row r="3868" spans="1:17" x14ac:dyDescent="0.25">
      <c r="A3868" t="s">
        <v>3503</v>
      </c>
      <c r="B3868" t="s">
        <v>41</v>
      </c>
      <c r="C3868" t="s">
        <v>42</v>
      </c>
      <c r="D3868" t="s">
        <v>19</v>
      </c>
      <c r="E3868" t="s">
        <v>30</v>
      </c>
      <c r="F3868" t="s">
        <v>27</v>
      </c>
      <c r="G3868" s="2">
        <v>18.93</v>
      </c>
      <c r="H3868" s="4">
        <v>6</v>
      </c>
      <c r="I3868" s="2">
        <v>5.6790000000000003</v>
      </c>
      <c r="J3868" s="2">
        <v>119.259</v>
      </c>
      <c r="K3868" s="12">
        <v>43506</v>
      </c>
      <c r="L3868" s="5">
        <v>0.53125</v>
      </c>
      <c r="M3868" t="s">
        <v>32</v>
      </c>
      <c r="N3868" s="2">
        <v>113.58</v>
      </c>
      <c r="O3868" s="2">
        <v>5.6790000000000003</v>
      </c>
      <c r="P3868" s="3">
        <v>8.1</v>
      </c>
      <c r="Q3868" s="4">
        <f>MONTH(Tabla1[[#This Row],[Fecha]])</f>
        <v>2</v>
      </c>
    </row>
    <row r="3869" spans="1:17" x14ac:dyDescent="0.25">
      <c r="A3869" t="s">
        <v>3504</v>
      </c>
      <c r="B3869" t="s">
        <v>17</v>
      </c>
      <c r="C3869" t="s">
        <v>18</v>
      </c>
      <c r="D3869" t="s">
        <v>19</v>
      </c>
      <c r="E3869" t="s">
        <v>30</v>
      </c>
      <c r="F3869" t="s">
        <v>45</v>
      </c>
      <c r="G3869" s="2">
        <v>41.28</v>
      </c>
      <c r="H3869" s="4">
        <v>3</v>
      </c>
      <c r="I3869" s="2">
        <v>6.1920000000000002</v>
      </c>
      <c r="J3869" s="2">
        <v>130.03200000000001</v>
      </c>
      <c r="K3869" s="12">
        <v>43550</v>
      </c>
      <c r="L3869" s="5">
        <v>0.77569444444444446</v>
      </c>
      <c r="M3869" t="s">
        <v>32</v>
      </c>
      <c r="N3869" s="2">
        <v>123.84</v>
      </c>
      <c r="O3869" s="2">
        <v>6.1920000000000002</v>
      </c>
      <c r="P3869" s="3">
        <v>8.5</v>
      </c>
      <c r="Q3869" s="4">
        <f>MONTH(Tabla1[[#This Row],[Fecha]])</f>
        <v>3</v>
      </c>
    </row>
    <row r="3870" spans="1:17" x14ac:dyDescent="0.25">
      <c r="A3870" t="s">
        <v>2550</v>
      </c>
      <c r="B3870" t="s">
        <v>41</v>
      </c>
      <c r="C3870" t="s">
        <v>42</v>
      </c>
      <c r="D3870" t="s">
        <v>26</v>
      </c>
      <c r="E3870" t="s">
        <v>20</v>
      </c>
      <c r="F3870" t="s">
        <v>21</v>
      </c>
      <c r="G3870" s="2">
        <v>84.09</v>
      </c>
      <c r="H3870" s="4">
        <v>9</v>
      </c>
      <c r="I3870" s="2">
        <v>37.840500000000006</v>
      </c>
      <c r="J3870" s="2">
        <v>794.65049999999997</v>
      </c>
      <c r="K3870" s="12">
        <v>43507</v>
      </c>
      <c r="L3870" s="5">
        <v>0.45416666666666666</v>
      </c>
      <c r="M3870" t="s">
        <v>28</v>
      </c>
      <c r="N3870" s="2">
        <v>756.81</v>
      </c>
      <c r="O3870" s="2">
        <v>37.840499999999999</v>
      </c>
      <c r="P3870" s="3">
        <v>8</v>
      </c>
      <c r="Q3870" s="4">
        <f>MONTH(Tabla1[[#This Row],[Fecha]])</f>
        <v>2</v>
      </c>
    </row>
    <row r="3871" spans="1:17" x14ac:dyDescent="0.25">
      <c r="A3871" t="s">
        <v>3505</v>
      </c>
      <c r="B3871" t="s">
        <v>41</v>
      </c>
      <c r="C3871" t="s">
        <v>42</v>
      </c>
      <c r="D3871" t="s">
        <v>26</v>
      </c>
      <c r="E3871" t="s">
        <v>30</v>
      </c>
      <c r="F3871" t="s">
        <v>31</v>
      </c>
      <c r="G3871" s="2">
        <v>37.479999999999997</v>
      </c>
      <c r="H3871" s="4">
        <v>3</v>
      </c>
      <c r="I3871" s="2">
        <v>5.6219999999999999</v>
      </c>
      <c r="J3871" s="2">
        <v>118.062</v>
      </c>
      <c r="K3871" s="12">
        <v>43485</v>
      </c>
      <c r="L3871" s="5">
        <v>0.57291666666666663</v>
      </c>
      <c r="M3871" t="s">
        <v>32</v>
      </c>
      <c r="N3871" s="2">
        <v>112.44</v>
      </c>
      <c r="O3871" s="2">
        <v>5.6219999999999999</v>
      </c>
      <c r="P3871" s="3">
        <v>7.7</v>
      </c>
      <c r="Q3871" s="4">
        <f>MONTH(Tabla1[[#This Row],[Fecha]])</f>
        <v>1</v>
      </c>
    </row>
    <row r="3872" spans="1:17" x14ac:dyDescent="0.25">
      <c r="A3872" t="s">
        <v>3506</v>
      </c>
      <c r="B3872" t="s">
        <v>24</v>
      </c>
      <c r="C3872" t="s">
        <v>25</v>
      </c>
      <c r="D3872" t="s">
        <v>19</v>
      </c>
      <c r="E3872" t="s">
        <v>30</v>
      </c>
      <c r="F3872" t="s">
        <v>43</v>
      </c>
      <c r="G3872" s="2">
        <v>24.31</v>
      </c>
      <c r="H3872" s="4">
        <v>3</v>
      </c>
      <c r="I3872" s="2">
        <v>3.6464999999999996</v>
      </c>
      <c r="J3872" s="2">
        <v>76.576499999999996</v>
      </c>
      <c r="K3872" s="12">
        <v>43473</v>
      </c>
      <c r="L3872" s="5">
        <v>0.79791666666666661</v>
      </c>
      <c r="M3872" t="s">
        <v>32</v>
      </c>
      <c r="N3872" s="2">
        <v>72.930000000000007</v>
      </c>
      <c r="O3872" s="2">
        <v>3.6465000000000001</v>
      </c>
      <c r="P3872" s="3">
        <v>4.3</v>
      </c>
      <c r="Q3872" s="4">
        <f>MONTH(Tabla1[[#This Row],[Fecha]])</f>
        <v>1</v>
      </c>
    </row>
    <row r="3873" spans="1:17" x14ac:dyDescent="0.25">
      <c r="A3873" t="s">
        <v>3507</v>
      </c>
      <c r="B3873" t="s">
        <v>17</v>
      </c>
      <c r="C3873" t="s">
        <v>18</v>
      </c>
      <c r="D3873" t="s">
        <v>19</v>
      </c>
      <c r="E3873" t="s">
        <v>30</v>
      </c>
      <c r="F3873" t="s">
        <v>31</v>
      </c>
      <c r="G3873" s="2">
        <v>70.739999999999995</v>
      </c>
      <c r="H3873" s="4">
        <v>4</v>
      </c>
      <c r="I3873" s="2">
        <v>14.148</v>
      </c>
      <c r="J3873" s="2">
        <v>297.108</v>
      </c>
      <c r="K3873" s="12">
        <v>43470</v>
      </c>
      <c r="L3873" s="5">
        <v>0.67013888888888884</v>
      </c>
      <c r="M3873" t="s">
        <v>32</v>
      </c>
      <c r="N3873" s="2">
        <v>282.95999999999998</v>
      </c>
      <c r="O3873" s="2">
        <v>14.148</v>
      </c>
      <c r="P3873" s="3">
        <v>4.4000000000000004</v>
      </c>
      <c r="Q3873" s="4">
        <f>MONTH(Tabla1[[#This Row],[Fecha]])</f>
        <v>1</v>
      </c>
    </row>
    <row r="3874" spans="1:17" x14ac:dyDescent="0.25">
      <c r="A3874" t="s">
        <v>3508</v>
      </c>
      <c r="B3874" t="s">
        <v>24</v>
      </c>
      <c r="C3874" t="s">
        <v>25</v>
      </c>
      <c r="D3874" t="s">
        <v>19</v>
      </c>
      <c r="E3874" t="s">
        <v>30</v>
      </c>
      <c r="F3874" t="s">
        <v>43</v>
      </c>
      <c r="G3874" s="2">
        <v>50.49</v>
      </c>
      <c r="H3874" s="4">
        <v>9</v>
      </c>
      <c r="I3874" s="2">
        <v>22.720500000000001</v>
      </c>
      <c r="J3874" s="2">
        <v>477.13049999999998</v>
      </c>
      <c r="K3874" s="12">
        <v>43475</v>
      </c>
      <c r="L3874" s="5">
        <v>0.71944444444444444</v>
      </c>
      <c r="M3874" t="s">
        <v>28</v>
      </c>
      <c r="N3874" s="2">
        <v>454.41</v>
      </c>
      <c r="O3874" s="2">
        <v>22.720500000000001</v>
      </c>
      <c r="P3874" s="3">
        <v>5.4</v>
      </c>
      <c r="Q3874" s="4">
        <f>MONTH(Tabla1[[#This Row],[Fecha]])</f>
        <v>1</v>
      </c>
    </row>
    <row r="3875" spans="1:17" x14ac:dyDescent="0.25">
      <c r="A3875" t="s">
        <v>1886</v>
      </c>
      <c r="B3875" t="s">
        <v>17</v>
      </c>
      <c r="C3875" t="s">
        <v>18</v>
      </c>
      <c r="D3875" t="s">
        <v>19</v>
      </c>
      <c r="E3875" t="s">
        <v>30</v>
      </c>
      <c r="F3875" t="s">
        <v>27</v>
      </c>
      <c r="G3875" s="2">
        <v>20.77</v>
      </c>
      <c r="H3875" s="4">
        <v>4</v>
      </c>
      <c r="I3875" s="2">
        <v>4.1539999999999999</v>
      </c>
      <c r="J3875" s="2">
        <v>87.233999999999995</v>
      </c>
      <c r="K3875" s="12">
        <v>43496</v>
      </c>
      <c r="L3875" s="5">
        <v>0.57430555555555551</v>
      </c>
      <c r="M3875" t="s">
        <v>28</v>
      </c>
      <c r="N3875" s="2">
        <v>83.08</v>
      </c>
      <c r="O3875" s="2">
        <v>4.1539999999999999</v>
      </c>
      <c r="P3875" s="3">
        <v>4.7</v>
      </c>
      <c r="Q3875" s="4">
        <f>MONTH(Tabla1[[#This Row],[Fecha]])</f>
        <v>1</v>
      </c>
    </row>
    <row r="3876" spans="1:17" x14ac:dyDescent="0.25">
      <c r="A3876" t="s">
        <v>3509</v>
      </c>
      <c r="B3876" t="s">
        <v>41</v>
      </c>
      <c r="C3876" t="s">
        <v>42</v>
      </c>
      <c r="D3876" t="s">
        <v>19</v>
      </c>
      <c r="E3876" t="s">
        <v>20</v>
      </c>
      <c r="F3876" t="s">
        <v>31</v>
      </c>
      <c r="G3876" s="2">
        <v>86.72</v>
      </c>
      <c r="H3876" s="4">
        <v>1</v>
      </c>
      <c r="I3876" s="2">
        <v>4.3360000000000003</v>
      </c>
      <c r="J3876" s="2">
        <v>91.055999999999997</v>
      </c>
      <c r="K3876" s="12">
        <v>43482</v>
      </c>
      <c r="L3876" s="5">
        <v>0.78125</v>
      </c>
      <c r="M3876" t="s">
        <v>22</v>
      </c>
      <c r="N3876" s="2">
        <v>86.72</v>
      </c>
      <c r="O3876" s="2">
        <v>4.3360000000000003</v>
      </c>
      <c r="P3876" s="3">
        <v>7.9</v>
      </c>
      <c r="Q3876" s="4">
        <f>MONTH(Tabla1[[#This Row],[Fecha]])</f>
        <v>1</v>
      </c>
    </row>
    <row r="3877" spans="1:17" x14ac:dyDescent="0.25">
      <c r="A3877" t="s">
        <v>3510</v>
      </c>
      <c r="B3877" t="s">
        <v>41</v>
      </c>
      <c r="C3877" t="s">
        <v>42</v>
      </c>
      <c r="D3877" t="s">
        <v>19</v>
      </c>
      <c r="E3877" t="s">
        <v>30</v>
      </c>
      <c r="F3877" t="s">
        <v>35</v>
      </c>
      <c r="G3877" s="2">
        <v>99.96</v>
      </c>
      <c r="H3877" s="4">
        <v>9</v>
      </c>
      <c r="I3877" s="2">
        <v>44.981999999999999</v>
      </c>
      <c r="J3877" s="2">
        <v>944.62199999999996</v>
      </c>
      <c r="K3877" s="12">
        <v>43533</v>
      </c>
      <c r="L3877" s="5">
        <v>0.72638888888888886</v>
      </c>
      <c r="M3877" t="s">
        <v>32</v>
      </c>
      <c r="N3877" s="2">
        <v>899.64</v>
      </c>
      <c r="O3877" s="2">
        <v>44.981999999999999</v>
      </c>
      <c r="P3877" s="3">
        <v>4.2</v>
      </c>
      <c r="Q3877" s="4">
        <f>MONTH(Tabla1[[#This Row],[Fecha]])</f>
        <v>3</v>
      </c>
    </row>
    <row r="3878" spans="1:17" x14ac:dyDescent="0.25">
      <c r="A3878" t="s">
        <v>3511</v>
      </c>
      <c r="B3878" t="s">
        <v>41</v>
      </c>
      <c r="C3878" t="s">
        <v>42</v>
      </c>
      <c r="D3878" t="s">
        <v>19</v>
      </c>
      <c r="E3878" t="s">
        <v>30</v>
      </c>
      <c r="F3878" t="s">
        <v>35</v>
      </c>
      <c r="G3878" s="2">
        <v>79.930000000000007</v>
      </c>
      <c r="H3878" s="4">
        <v>6</v>
      </c>
      <c r="I3878" s="2">
        <v>23.979000000000003</v>
      </c>
      <c r="J3878" s="2">
        <v>503.55900000000003</v>
      </c>
      <c r="K3878" s="12">
        <v>43496</v>
      </c>
      <c r="L3878" s="5">
        <v>0.58611111111111114</v>
      </c>
      <c r="M3878" t="s">
        <v>28</v>
      </c>
      <c r="N3878" s="2">
        <v>479.58</v>
      </c>
      <c r="O3878" s="2">
        <v>23.978999999999999</v>
      </c>
      <c r="P3878" s="3">
        <v>5.5</v>
      </c>
      <c r="Q3878" s="4">
        <f>MONTH(Tabla1[[#This Row],[Fecha]])</f>
        <v>1</v>
      </c>
    </row>
    <row r="3879" spans="1:17" x14ac:dyDescent="0.25">
      <c r="A3879" t="s">
        <v>3512</v>
      </c>
      <c r="B3879" t="s">
        <v>41</v>
      </c>
      <c r="C3879" t="s">
        <v>42</v>
      </c>
      <c r="D3879" t="s">
        <v>19</v>
      </c>
      <c r="E3879" t="s">
        <v>20</v>
      </c>
      <c r="F3879" t="s">
        <v>43</v>
      </c>
      <c r="G3879" s="2">
        <v>20.87</v>
      </c>
      <c r="H3879" s="4">
        <v>3</v>
      </c>
      <c r="I3879" s="2">
        <v>3.1305000000000001</v>
      </c>
      <c r="J3879" s="2">
        <v>65.740499999999997</v>
      </c>
      <c r="K3879" s="12">
        <v>43544</v>
      </c>
      <c r="L3879" s="5">
        <v>0.57847222222222217</v>
      </c>
      <c r="M3879" t="s">
        <v>32</v>
      </c>
      <c r="N3879" s="2">
        <v>62.61</v>
      </c>
      <c r="O3879" s="2">
        <v>3.1305000000000001</v>
      </c>
      <c r="P3879" s="3">
        <v>8</v>
      </c>
      <c r="Q3879" s="4">
        <f>MONTH(Tabla1[[#This Row],[Fecha]])</f>
        <v>3</v>
      </c>
    </row>
    <row r="3880" spans="1:17" x14ac:dyDescent="0.25">
      <c r="A3880" t="s">
        <v>3513</v>
      </c>
      <c r="B3880" t="s">
        <v>41</v>
      </c>
      <c r="C3880" t="s">
        <v>42</v>
      </c>
      <c r="D3880" t="s">
        <v>19</v>
      </c>
      <c r="E3880" t="s">
        <v>30</v>
      </c>
      <c r="F3880" t="s">
        <v>21</v>
      </c>
      <c r="G3880" s="2">
        <v>42.57</v>
      </c>
      <c r="H3880" s="4">
        <v>8</v>
      </c>
      <c r="I3880" s="2">
        <v>17.028000000000002</v>
      </c>
      <c r="J3880" s="2">
        <v>357.58800000000002</v>
      </c>
      <c r="K3880" s="12">
        <v>43521</v>
      </c>
      <c r="L3880" s="5">
        <v>0.59166666666666667</v>
      </c>
      <c r="M3880" t="s">
        <v>22</v>
      </c>
      <c r="N3880" s="2">
        <v>340.56</v>
      </c>
      <c r="O3880" s="2">
        <v>17.027999999999999</v>
      </c>
      <c r="P3880" s="3">
        <v>5.6</v>
      </c>
      <c r="Q3880" s="4">
        <f>MONTH(Tabla1[[#This Row],[Fecha]])</f>
        <v>2</v>
      </c>
    </row>
    <row r="3881" spans="1:17" x14ac:dyDescent="0.25">
      <c r="A3881" t="s">
        <v>2948</v>
      </c>
      <c r="B3881" t="s">
        <v>17</v>
      </c>
      <c r="C3881" t="s">
        <v>18</v>
      </c>
      <c r="D3881" t="s">
        <v>26</v>
      </c>
      <c r="E3881" t="s">
        <v>20</v>
      </c>
      <c r="F3881" t="s">
        <v>35</v>
      </c>
      <c r="G3881" s="2">
        <v>40.229999999999997</v>
      </c>
      <c r="H3881" s="4">
        <v>7</v>
      </c>
      <c r="I3881" s="2">
        <v>14.080499999999999</v>
      </c>
      <c r="J3881" s="2">
        <v>295.69049999999999</v>
      </c>
      <c r="K3881" s="12">
        <v>43554</v>
      </c>
      <c r="L3881" s="5">
        <v>0.55694444444444446</v>
      </c>
      <c r="M3881" t="s">
        <v>28</v>
      </c>
      <c r="N3881" s="2">
        <v>281.61</v>
      </c>
      <c r="O3881" s="2">
        <v>14.080500000000001</v>
      </c>
      <c r="P3881" s="3">
        <v>9.6</v>
      </c>
      <c r="Q3881" s="4">
        <f>MONTH(Tabla1[[#This Row],[Fecha]])</f>
        <v>3</v>
      </c>
    </row>
    <row r="3882" spans="1:17" x14ac:dyDescent="0.25">
      <c r="A3882" t="s">
        <v>3514</v>
      </c>
      <c r="B3882" t="s">
        <v>41</v>
      </c>
      <c r="C3882" t="s">
        <v>42</v>
      </c>
      <c r="D3882" t="s">
        <v>19</v>
      </c>
      <c r="E3882" t="s">
        <v>20</v>
      </c>
      <c r="F3882" t="s">
        <v>35</v>
      </c>
      <c r="G3882" s="2">
        <v>16.489999999999998</v>
      </c>
      <c r="H3882" s="4">
        <v>2</v>
      </c>
      <c r="I3882" s="2">
        <v>1.649</v>
      </c>
      <c r="J3882" s="2">
        <v>34.628999999999998</v>
      </c>
      <c r="K3882" s="12">
        <v>43501</v>
      </c>
      <c r="L3882" s="5">
        <v>0.48055555555555557</v>
      </c>
      <c r="M3882" t="s">
        <v>22</v>
      </c>
      <c r="N3882" s="2">
        <v>32.979999999999997</v>
      </c>
      <c r="O3882" s="2">
        <v>1.649</v>
      </c>
      <c r="P3882" s="3">
        <v>4.5999999999999996</v>
      </c>
      <c r="Q3882" s="4">
        <f>MONTH(Tabla1[[#This Row],[Fecha]])</f>
        <v>2</v>
      </c>
    </row>
    <row r="3883" spans="1:17" x14ac:dyDescent="0.25">
      <c r="A3883" t="s">
        <v>3515</v>
      </c>
      <c r="B3883" t="s">
        <v>41</v>
      </c>
      <c r="C3883" t="s">
        <v>42</v>
      </c>
      <c r="D3883" t="s">
        <v>26</v>
      </c>
      <c r="E3883" t="s">
        <v>20</v>
      </c>
      <c r="F3883" t="s">
        <v>27</v>
      </c>
      <c r="G3883" s="2">
        <v>23.65</v>
      </c>
      <c r="H3883" s="4">
        <v>4</v>
      </c>
      <c r="I3883" s="2">
        <v>4.7299999999999995</v>
      </c>
      <c r="J3883" s="2">
        <v>99.33</v>
      </c>
      <c r="K3883" s="12">
        <v>43495</v>
      </c>
      <c r="L3883" s="5">
        <v>0.56388888888888888</v>
      </c>
      <c r="M3883" t="s">
        <v>32</v>
      </c>
      <c r="N3883" s="2">
        <v>94.6</v>
      </c>
      <c r="O3883" s="2">
        <v>4.7300000000000004</v>
      </c>
      <c r="P3883" s="3">
        <v>4</v>
      </c>
      <c r="Q3883" s="4">
        <f>MONTH(Tabla1[[#This Row],[Fecha]])</f>
        <v>1</v>
      </c>
    </row>
    <row r="3884" spans="1:17" x14ac:dyDescent="0.25">
      <c r="A3884" t="s">
        <v>2902</v>
      </c>
      <c r="B3884" t="s">
        <v>17</v>
      </c>
      <c r="C3884" t="s">
        <v>18</v>
      </c>
      <c r="D3884" t="s">
        <v>26</v>
      </c>
      <c r="E3884" t="s">
        <v>20</v>
      </c>
      <c r="F3884" t="s">
        <v>21</v>
      </c>
      <c r="G3884" s="2">
        <v>79.739999999999995</v>
      </c>
      <c r="H3884" s="4">
        <v>1</v>
      </c>
      <c r="I3884" s="2">
        <v>3.9870000000000001</v>
      </c>
      <c r="J3884" s="2">
        <v>83.727000000000004</v>
      </c>
      <c r="K3884" s="12">
        <v>43530</v>
      </c>
      <c r="L3884" s="5">
        <v>0.44166666666666665</v>
      </c>
      <c r="M3884" t="s">
        <v>22</v>
      </c>
      <c r="N3884" s="2">
        <v>79.739999999999995</v>
      </c>
      <c r="O3884" s="2">
        <v>3.9870000000000001</v>
      </c>
      <c r="P3884" s="3">
        <v>7.3</v>
      </c>
      <c r="Q3884" s="4">
        <f>MONTH(Tabla1[[#This Row],[Fecha]])</f>
        <v>3</v>
      </c>
    </row>
    <row r="3885" spans="1:17" x14ac:dyDescent="0.25">
      <c r="A3885" t="s">
        <v>3516</v>
      </c>
      <c r="B3885" t="s">
        <v>17</v>
      </c>
      <c r="C3885" t="s">
        <v>18</v>
      </c>
      <c r="D3885" t="s">
        <v>19</v>
      </c>
      <c r="E3885" t="s">
        <v>20</v>
      </c>
      <c r="F3885" t="s">
        <v>27</v>
      </c>
      <c r="G3885" s="2">
        <v>74.22</v>
      </c>
      <c r="H3885" s="4">
        <v>10</v>
      </c>
      <c r="I3885" s="2">
        <v>37.110000000000007</v>
      </c>
      <c r="J3885" s="2">
        <v>779.31</v>
      </c>
      <c r="K3885" s="12">
        <v>43466</v>
      </c>
      <c r="L3885" s="5">
        <v>0.61249999999999993</v>
      </c>
      <c r="M3885" t="s">
        <v>32</v>
      </c>
      <c r="N3885" s="2">
        <v>742.2</v>
      </c>
      <c r="O3885" s="2">
        <v>37.11</v>
      </c>
      <c r="P3885" s="3">
        <v>4.3</v>
      </c>
      <c r="Q3885" s="4">
        <f>MONTH(Tabla1[[#This Row],[Fecha]])</f>
        <v>1</v>
      </c>
    </row>
    <row r="3886" spans="1:17" x14ac:dyDescent="0.25">
      <c r="A3886" t="s">
        <v>1824</v>
      </c>
      <c r="B3886" t="s">
        <v>24</v>
      </c>
      <c r="C3886" t="s">
        <v>25</v>
      </c>
      <c r="D3886" t="s">
        <v>19</v>
      </c>
      <c r="E3886" t="s">
        <v>30</v>
      </c>
      <c r="F3886" t="s">
        <v>27</v>
      </c>
      <c r="G3886" s="2">
        <v>12.05</v>
      </c>
      <c r="H3886" s="4">
        <v>5</v>
      </c>
      <c r="I3886" s="2">
        <v>3.0125000000000002</v>
      </c>
      <c r="J3886" s="2">
        <v>63.262500000000003</v>
      </c>
      <c r="K3886" s="12">
        <v>43512</v>
      </c>
      <c r="L3886" s="5">
        <v>0.66180555555555554</v>
      </c>
      <c r="M3886" t="s">
        <v>22</v>
      </c>
      <c r="N3886" s="2">
        <v>60.25</v>
      </c>
      <c r="O3886" s="2">
        <v>3.0125000000000002</v>
      </c>
      <c r="P3886" s="3">
        <v>5.5</v>
      </c>
      <c r="Q3886" s="4">
        <f>MONTH(Tabla1[[#This Row],[Fecha]])</f>
        <v>2</v>
      </c>
    </row>
    <row r="3887" spans="1:17" x14ac:dyDescent="0.25">
      <c r="A3887" t="s">
        <v>2686</v>
      </c>
      <c r="B3887" t="s">
        <v>17</v>
      </c>
      <c r="C3887" t="s">
        <v>18</v>
      </c>
      <c r="D3887" t="s">
        <v>26</v>
      </c>
      <c r="E3887" t="s">
        <v>30</v>
      </c>
      <c r="F3887" t="s">
        <v>45</v>
      </c>
      <c r="G3887" s="2">
        <v>51.94</v>
      </c>
      <c r="H3887" s="4">
        <v>3</v>
      </c>
      <c r="I3887" s="2">
        <v>7.7910000000000004</v>
      </c>
      <c r="J3887" s="2">
        <v>163.61099999999999</v>
      </c>
      <c r="K3887" s="12">
        <v>43511</v>
      </c>
      <c r="L3887" s="5">
        <v>0.63958333333333328</v>
      </c>
      <c r="M3887" t="s">
        <v>28</v>
      </c>
      <c r="N3887" s="2">
        <v>155.82</v>
      </c>
      <c r="O3887" s="2">
        <v>7.7910000000000004</v>
      </c>
      <c r="P3887" s="3">
        <v>7.9</v>
      </c>
      <c r="Q3887" s="4">
        <f>MONTH(Tabla1[[#This Row],[Fecha]])</f>
        <v>2</v>
      </c>
    </row>
    <row r="3888" spans="1:17" x14ac:dyDescent="0.25">
      <c r="A3888" t="s">
        <v>3517</v>
      </c>
      <c r="B3888" t="s">
        <v>24</v>
      </c>
      <c r="C3888" t="s">
        <v>25</v>
      </c>
      <c r="D3888" t="s">
        <v>19</v>
      </c>
      <c r="E3888" t="s">
        <v>20</v>
      </c>
      <c r="F3888" t="s">
        <v>45</v>
      </c>
      <c r="G3888" s="2">
        <v>12.54</v>
      </c>
      <c r="H3888" s="4">
        <v>1</v>
      </c>
      <c r="I3888" s="2">
        <v>0.627</v>
      </c>
      <c r="J3888" s="2">
        <v>13.167</v>
      </c>
      <c r="K3888" s="12">
        <v>43517</v>
      </c>
      <c r="L3888" s="5">
        <v>0.52638888888888891</v>
      </c>
      <c r="M3888" t="s">
        <v>28</v>
      </c>
      <c r="N3888" s="2">
        <v>12.54</v>
      </c>
      <c r="O3888" s="2">
        <v>0.627</v>
      </c>
      <c r="P3888" s="3">
        <v>8.1999999999999993</v>
      </c>
      <c r="Q3888" s="4">
        <f>MONTH(Tabla1[[#This Row],[Fecha]])</f>
        <v>2</v>
      </c>
    </row>
    <row r="3889" spans="1:17" x14ac:dyDescent="0.25">
      <c r="A3889" t="s">
        <v>2463</v>
      </c>
      <c r="B3889" t="s">
        <v>17</v>
      </c>
      <c r="C3889" t="s">
        <v>18</v>
      </c>
      <c r="D3889" t="s">
        <v>26</v>
      </c>
      <c r="E3889" t="s">
        <v>30</v>
      </c>
      <c r="F3889" t="s">
        <v>35</v>
      </c>
      <c r="G3889" s="2">
        <v>86.31</v>
      </c>
      <c r="H3889" s="4">
        <v>7</v>
      </c>
      <c r="I3889" s="2">
        <v>30.208500000000004</v>
      </c>
      <c r="J3889" s="2">
        <v>634.37850000000003</v>
      </c>
      <c r="K3889" s="12">
        <v>43504</v>
      </c>
      <c r="L3889" s="5">
        <v>0.44236111111111115</v>
      </c>
      <c r="M3889" t="s">
        <v>22</v>
      </c>
      <c r="N3889" s="2">
        <v>604.16999999999996</v>
      </c>
      <c r="O3889" s="2">
        <v>30.208500000000001</v>
      </c>
      <c r="P3889" s="3">
        <v>5.3</v>
      </c>
      <c r="Q3889" s="4">
        <f>MONTH(Tabla1[[#This Row],[Fecha]])</f>
        <v>2</v>
      </c>
    </row>
    <row r="3890" spans="1:17" x14ac:dyDescent="0.25">
      <c r="A3890" t="s">
        <v>3511</v>
      </c>
      <c r="B3890" t="s">
        <v>17</v>
      </c>
      <c r="C3890" t="s">
        <v>18</v>
      </c>
      <c r="D3890" t="s">
        <v>26</v>
      </c>
      <c r="E3890" t="s">
        <v>20</v>
      </c>
      <c r="F3890" t="s">
        <v>31</v>
      </c>
      <c r="G3890" s="2">
        <v>93.69</v>
      </c>
      <c r="H3890" s="4">
        <v>7</v>
      </c>
      <c r="I3890" s="2">
        <v>32.791499999999999</v>
      </c>
      <c r="J3890" s="2">
        <v>688.62149999999997</v>
      </c>
      <c r="K3890" s="12">
        <v>43534</v>
      </c>
      <c r="L3890" s="5">
        <v>0.78055555555555556</v>
      </c>
      <c r="M3890" t="s">
        <v>32</v>
      </c>
      <c r="N3890" s="2">
        <v>655.83</v>
      </c>
      <c r="O3890" s="2">
        <v>32.791499999999999</v>
      </c>
      <c r="P3890" s="3">
        <v>4.5</v>
      </c>
      <c r="Q3890" s="4">
        <f>MONTH(Tabla1[[#This Row],[Fecha]])</f>
        <v>3</v>
      </c>
    </row>
    <row r="3891" spans="1:17" x14ac:dyDescent="0.25">
      <c r="A3891" t="s">
        <v>1559</v>
      </c>
      <c r="B3891" t="s">
        <v>41</v>
      </c>
      <c r="C3891" t="s">
        <v>42</v>
      </c>
      <c r="D3891" t="s">
        <v>26</v>
      </c>
      <c r="E3891" t="s">
        <v>20</v>
      </c>
      <c r="F3891" t="s">
        <v>43</v>
      </c>
      <c r="G3891" s="2">
        <v>71.2</v>
      </c>
      <c r="H3891" s="4">
        <v>1</v>
      </c>
      <c r="I3891" s="2">
        <v>3.5600000000000005</v>
      </c>
      <c r="J3891" s="2">
        <v>74.760000000000005</v>
      </c>
      <c r="K3891" s="12">
        <v>43470</v>
      </c>
      <c r="L3891" s="5">
        <v>0.86111111111111116</v>
      </c>
      <c r="M3891" t="s">
        <v>32</v>
      </c>
      <c r="N3891" s="2">
        <v>71.2</v>
      </c>
      <c r="O3891" s="2">
        <v>3.56</v>
      </c>
      <c r="P3891" s="3">
        <v>9.1999999999999993</v>
      </c>
      <c r="Q3891" s="4">
        <f>MONTH(Tabla1[[#This Row],[Fecha]])</f>
        <v>1</v>
      </c>
    </row>
    <row r="3892" spans="1:17" x14ac:dyDescent="0.25">
      <c r="A3892" t="s">
        <v>3192</v>
      </c>
      <c r="B3892" t="s">
        <v>24</v>
      </c>
      <c r="C3892" t="s">
        <v>25</v>
      </c>
      <c r="D3892" t="s">
        <v>19</v>
      </c>
      <c r="E3892" t="s">
        <v>20</v>
      </c>
      <c r="F3892" t="s">
        <v>45</v>
      </c>
      <c r="G3892" s="2">
        <v>97.21</v>
      </c>
      <c r="H3892" s="4">
        <v>10</v>
      </c>
      <c r="I3892" s="2">
        <v>48.604999999999997</v>
      </c>
      <c r="J3892" s="2">
        <v>1020.705</v>
      </c>
      <c r="K3892" s="12">
        <v>43504</v>
      </c>
      <c r="L3892" s="5">
        <v>0.54166666666666663</v>
      </c>
      <c r="M3892" t="s">
        <v>32</v>
      </c>
      <c r="N3892" s="2">
        <v>972.1</v>
      </c>
      <c r="O3892" s="2">
        <v>48.604999999999997</v>
      </c>
      <c r="P3892" s="3">
        <v>8.6999999999999993</v>
      </c>
      <c r="Q3892" s="4">
        <f>MONTH(Tabla1[[#This Row],[Fecha]])</f>
        <v>2</v>
      </c>
    </row>
    <row r="3893" spans="1:17" x14ac:dyDescent="0.25">
      <c r="A3893" t="s">
        <v>3518</v>
      </c>
      <c r="B3893" t="s">
        <v>17</v>
      </c>
      <c r="C3893" t="s">
        <v>18</v>
      </c>
      <c r="D3893" t="s">
        <v>26</v>
      </c>
      <c r="E3893" t="s">
        <v>30</v>
      </c>
      <c r="F3893" t="s">
        <v>35</v>
      </c>
      <c r="G3893" s="2">
        <v>60.87</v>
      </c>
      <c r="H3893" s="4">
        <v>2</v>
      </c>
      <c r="I3893" s="2">
        <v>6.0869999999999997</v>
      </c>
      <c r="J3893" s="2">
        <v>127.827</v>
      </c>
      <c r="K3893" s="12">
        <v>43533</v>
      </c>
      <c r="L3893" s="5">
        <v>0.52569444444444446</v>
      </c>
      <c r="M3893" t="s">
        <v>22</v>
      </c>
      <c r="N3893" s="2">
        <v>121.74</v>
      </c>
      <c r="O3893" s="2">
        <v>6.0869999999999997</v>
      </c>
      <c r="P3893" s="3">
        <v>8.6999999999999993</v>
      </c>
      <c r="Q3893" s="4">
        <f>MONTH(Tabla1[[#This Row],[Fecha]])</f>
        <v>3</v>
      </c>
    </row>
    <row r="3894" spans="1:17" x14ac:dyDescent="0.25">
      <c r="A3894" t="s">
        <v>3519</v>
      </c>
      <c r="B3894" t="s">
        <v>41</v>
      </c>
      <c r="C3894" t="s">
        <v>42</v>
      </c>
      <c r="D3894" t="s">
        <v>19</v>
      </c>
      <c r="E3894" t="s">
        <v>30</v>
      </c>
      <c r="F3894" t="s">
        <v>43</v>
      </c>
      <c r="G3894" s="2">
        <v>79.91</v>
      </c>
      <c r="H3894" s="4">
        <v>3</v>
      </c>
      <c r="I3894" s="2">
        <v>11.986499999999999</v>
      </c>
      <c r="J3894" s="2">
        <v>251.7165</v>
      </c>
      <c r="K3894" s="12">
        <v>43544</v>
      </c>
      <c r="L3894" s="5">
        <v>0.81111111111111101</v>
      </c>
      <c r="M3894" t="s">
        <v>32</v>
      </c>
      <c r="N3894" s="2">
        <v>239.73</v>
      </c>
      <c r="O3894" s="2">
        <v>11.986499999999999</v>
      </c>
      <c r="P3894" s="3">
        <v>5</v>
      </c>
      <c r="Q3894" s="4">
        <f>MONTH(Tabla1[[#This Row],[Fecha]])</f>
        <v>3</v>
      </c>
    </row>
    <row r="3895" spans="1:17" x14ac:dyDescent="0.25">
      <c r="A3895" t="s">
        <v>3520</v>
      </c>
      <c r="B3895" t="s">
        <v>24</v>
      </c>
      <c r="C3895" t="s">
        <v>25</v>
      </c>
      <c r="D3895" t="s">
        <v>19</v>
      </c>
      <c r="E3895" t="s">
        <v>30</v>
      </c>
      <c r="F3895" t="s">
        <v>43</v>
      </c>
      <c r="G3895" s="2">
        <v>38.47</v>
      </c>
      <c r="H3895" s="4">
        <v>8</v>
      </c>
      <c r="I3895" s="2">
        <v>15.388</v>
      </c>
      <c r="J3895" s="2">
        <v>323.14800000000002</v>
      </c>
      <c r="K3895" s="12">
        <v>43488</v>
      </c>
      <c r="L3895" s="5">
        <v>0.49374999999999997</v>
      </c>
      <c r="M3895" t="s">
        <v>28</v>
      </c>
      <c r="N3895" s="2">
        <v>307.76</v>
      </c>
      <c r="O3895" s="2">
        <v>15.388</v>
      </c>
      <c r="P3895" s="3">
        <v>7.7</v>
      </c>
      <c r="Q3895" s="4">
        <f>MONTH(Tabla1[[#This Row],[Fecha]])</f>
        <v>1</v>
      </c>
    </row>
    <row r="3896" spans="1:17" x14ac:dyDescent="0.25">
      <c r="A3896" t="s">
        <v>3521</v>
      </c>
      <c r="B3896" t="s">
        <v>41</v>
      </c>
      <c r="C3896" t="s">
        <v>42</v>
      </c>
      <c r="D3896" t="s">
        <v>26</v>
      </c>
      <c r="E3896" t="s">
        <v>30</v>
      </c>
      <c r="F3896" t="s">
        <v>35</v>
      </c>
      <c r="G3896" s="2">
        <v>25.31</v>
      </c>
      <c r="H3896" s="4">
        <v>2</v>
      </c>
      <c r="I3896" s="2">
        <v>2.5310000000000001</v>
      </c>
      <c r="J3896" s="2">
        <v>53.151000000000003</v>
      </c>
      <c r="K3896" s="12">
        <v>43526</v>
      </c>
      <c r="L3896" s="5">
        <v>0.80972222222222223</v>
      </c>
      <c r="M3896" t="s">
        <v>22</v>
      </c>
      <c r="N3896" s="2">
        <v>50.62</v>
      </c>
      <c r="O3896" s="2">
        <v>2.5310000000000001</v>
      </c>
      <c r="P3896" s="3">
        <v>7.2</v>
      </c>
      <c r="Q3896" s="4">
        <f>MONTH(Tabla1[[#This Row],[Fecha]])</f>
        <v>3</v>
      </c>
    </row>
    <row r="3897" spans="1:17" x14ac:dyDescent="0.25">
      <c r="A3897" t="s">
        <v>3522</v>
      </c>
      <c r="B3897" t="s">
        <v>24</v>
      </c>
      <c r="C3897" t="s">
        <v>25</v>
      </c>
      <c r="D3897" t="s">
        <v>19</v>
      </c>
      <c r="E3897" t="s">
        <v>30</v>
      </c>
      <c r="F3897" t="s">
        <v>35</v>
      </c>
      <c r="G3897" s="2">
        <v>17.14</v>
      </c>
      <c r="H3897" s="4">
        <v>7</v>
      </c>
      <c r="I3897" s="2">
        <v>5.9990000000000006</v>
      </c>
      <c r="J3897" s="2">
        <v>125.979</v>
      </c>
      <c r="K3897" s="12">
        <v>43481</v>
      </c>
      <c r="L3897" s="5">
        <v>0.50486111111111109</v>
      </c>
      <c r="M3897" t="s">
        <v>32</v>
      </c>
      <c r="N3897" s="2">
        <v>119.98</v>
      </c>
      <c r="O3897" s="2">
        <v>5.9989999999999997</v>
      </c>
      <c r="P3897" s="3">
        <v>7.9</v>
      </c>
      <c r="Q3897" s="4">
        <f>MONTH(Tabla1[[#This Row],[Fecha]])</f>
        <v>1</v>
      </c>
    </row>
    <row r="3898" spans="1:17" x14ac:dyDescent="0.25">
      <c r="A3898" t="s">
        <v>3523</v>
      </c>
      <c r="B3898" t="s">
        <v>17</v>
      </c>
      <c r="C3898" t="s">
        <v>18</v>
      </c>
      <c r="D3898" t="s">
        <v>26</v>
      </c>
      <c r="E3898" t="s">
        <v>30</v>
      </c>
      <c r="F3898" t="s">
        <v>27</v>
      </c>
      <c r="G3898" s="2">
        <v>38.6</v>
      </c>
      <c r="H3898" s="4">
        <v>1</v>
      </c>
      <c r="I3898" s="2">
        <v>1.9300000000000002</v>
      </c>
      <c r="J3898" s="2">
        <v>40.53</v>
      </c>
      <c r="K3898" s="12">
        <v>43494</v>
      </c>
      <c r="L3898" s="5">
        <v>0.47638888888888892</v>
      </c>
      <c r="M3898" t="s">
        <v>22</v>
      </c>
      <c r="N3898" s="2">
        <v>38.6</v>
      </c>
      <c r="O3898" s="2">
        <v>1.93</v>
      </c>
      <c r="P3898" s="3">
        <v>6.7</v>
      </c>
      <c r="Q3898" s="4">
        <f>MONTH(Tabla1[[#This Row],[Fecha]])</f>
        <v>1</v>
      </c>
    </row>
    <row r="3899" spans="1:17" x14ac:dyDescent="0.25">
      <c r="A3899" t="s">
        <v>3524</v>
      </c>
      <c r="B3899" t="s">
        <v>17</v>
      </c>
      <c r="C3899" t="s">
        <v>18</v>
      </c>
      <c r="D3899" t="s">
        <v>26</v>
      </c>
      <c r="E3899" t="s">
        <v>20</v>
      </c>
      <c r="F3899" t="s">
        <v>43</v>
      </c>
      <c r="G3899" s="2">
        <v>56.56</v>
      </c>
      <c r="H3899" s="4">
        <v>5</v>
      </c>
      <c r="I3899" s="2">
        <v>14.14</v>
      </c>
      <c r="J3899" s="2">
        <v>296.94</v>
      </c>
      <c r="K3899" s="12">
        <v>43546</v>
      </c>
      <c r="L3899" s="5">
        <v>0.79583333333333339</v>
      </c>
      <c r="M3899" t="s">
        <v>32</v>
      </c>
      <c r="N3899" s="2">
        <v>282.8</v>
      </c>
      <c r="O3899" s="2">
        <v>14.14</v>
      </c>
      <c r="P3899" s="3">
        <v>4.5</v>
      </c>
      <c r="Q3899" s="4">
        <f>MONTH(Tabla1[[#This Row],[Fecha]])</f>
        <v>3</v>
      </c>
    </row>
    <row r="3900" spans="1:17" x14ac:dyDescent="0.25">
      <c r="A3900" t="s">
        <v>2933</v>
      </c>
      <c r="B3900" t="s">
        <v>24</v>
      </c>
      <c r="C3900" t="s">
        <v>25</v>
      </c>
      <c r="D3900" t="s">
        <v>19</v>
      </c>
      <c r="E3900" t="s">
        <v>20</v>
      </c>
      <c r="F3900" t="s">
        <v>43</v>
      </c>
      <c r="G3900" s="2">
        <v>98.52</v>
      </c>
      <c r="H3900" s="4">
        <v>10</v>
      </c>
      <c r="I3900" s="2">
        <v>49.26</v>
      </c>
      <c r="J3900" s="2">
        <v>1034.46</v>
      </c>
      <c r="K3900" s="12">
        <v>43495</v>
      </c>
      <c r="L3900" s="5">
        <v>0.84930555555555554</v>
      </c>
      <c r="M3900" t="s">
        <v>22</v>
      </c>
      <c r="N3900" s="2">
        <v>985.2</v>
      </c>
      <c r="O3900" s="2">
        <v>49.26</v>
      </c>
      <c r="P3900" s="3">
        <v>4.5</v>
      </c>
      <c r="Q3900" s="4">
        <f>MONTH(Tabla1[[#This Row],[Fecha]])</f>
        <v>1</v>
      </c>
    </row>
    <row r="3901" spans="1:17" x14ac:dyDescent="0.25">
      <c r="A3901" t="s">
        <v>3525</v>
      </c>
      <c r="B3901" t="s">
        <v>17</v>
      </c>
      <c r="C3901" t="s">
        <v>18</v>
      </c>
      <c r="D3901" t="s">
        <v>19</v>
      </c>
      <c r="E3901" t="s">
        <v>20</v>
      </c>
      <c r="F3901" t="s">
        <v>45</v>
      </c>
      <c r="G3901" s="2">
        <v>96.7</v>
      </c>
      <c r="H3901" s="4">
        <v>5</v>
      </c>
      <c r="I3901" s="2">
        <v>24.175000000000001</v>
      </c>
      <c r="J3901" s="2">
        <v>507.67500000000001</v>
      </c>
      <c r="K3901" s="12">
        <v>43479</v>
      </c>
      <c r="L3901" s="5">
        <v>0.53611111111111109</v>
      </c>
      <c r="M3901" t="s">
        <v>22</v>
      </c>
      <c r="N3901" s="2">
        <v>483.5</v>
      </c>
      <c r="O3901" s="2">
        <v>24.175000000000001</v>
      </c>
      <c r="P3901" s="3">
        <v>7</v>
      </c>
      <c r="Q3901" s="4">
        <f>MONTH(Tabla1[[#This Row],[Fecha]])</f>
        <v>1</v>
      </c>
    </row>
    <row r="3902" spans="1:17" x14ac:dyDescent="0.25">
      <c r="A3902" t="s">
        <v>3526</v>
      </c>
      <c r="B3902" t="s">
        <v>41</v>
      </c>
      <c r="C3902" t="s">
        <v>42</v>
      </c>
      <c r="D3902" t="s">
        <v>19</v>
      </c>
      <c r="E3902" t="s">
        <v>30</v>
      </c>
      <c r="F3902" t="s">
        <v>43</v>
      </c>
      <c r="G3902" s="2">
        <v>53.72</v>
      </c>
      <c r="H3902" s="4">
        <v>1</v>
      </c>
      <c r="I3902" s="2">
        <v>2.6859999999999999</v>
      </c>
      <c r="J3902" s="2">
        <v>56.405999999999999</v>
      </c>
      <c r="K3902" s="12">
        <v>43525</v>
      </c>
      <c r="L3902" s="5">
        <v>0.8354166666666667</v>
      </c>
      <c r="M3902" t="s">
        <v>22</v>
      </c>
      <c r="N3902" s="2">
        <v>53.72</v>
      </c>
      <c r="O3902" s="2">
        <v>2.6859999999999999</v>
      </c>
      <c r="P3902" s="3">
        <v>6.4</v>
      </c>
      <c r="Q3902" s="4">
        <f>MONTH(Tabla1[[#This Row],[Fecha]])</f>
        <v>3</v>
      </c>
    </row>
    <row r="3903" spans="1:17" x14ac:dyDescent="0.25">
      <c r="A3903" t="s">
        <v>3527</v>
      </c>
      <c r="B3903" t="s">
        <v>24</v>
      </c>
      <c r="C3903" t="s">
        <v>25</v>
      </c>
      <c r="D3903" t="s">
        <v>19</v>
      </c>
      <c r="E3903" t="s">
        <v>30</v>
      </c>
      <c r="F3903" t="s">
        <v>45</v>
      </c>
      <c r="G3903" s="2">
        <v>48.71</v>
      </c>
      <c r="H3903" s="4">
        <v>1</v>
      </c>
      <c r="I3903" s="2">
        <v>2.4355000000000002</v>
      </c>
      <c r="J3903" s="2">
        <v>51.145499999999998</v>
      </c>
      <c r="K3903" s="12">
        <v>43550</v>
      </c>
      <c r="L3903" s="5">
        <v>0.80555555555555547</v>
      </c>
      <c r="M3903" t="s">
        <v>28</v>
      </c>
      <c r="N3903" s="2">
        <v>48.71</v>
      </c>
      <c r="O3903" s="2">
        <v>2.4355000000000002</v>
      </c>
      <c r="P3903" s="3">
        <v>4.0999999999999996</v>
      </c>
      <c r="Q3903" s="4">
        <f>MONTH(Tabla1[[#This Row],[Fecha]])</f>
        <v>3</v>
      </c>
    </row>
    <row r="3904" spans="1:17" x14ac:dyDescent="0.25">
      <c r="A3904" t="s">
        <v>3528</v>
      </c>
      <c r="B3904" t="s">
        <v>24</v>
      </c>
      <c r="C3904" t="s">
        <v>25</v>
      </c>
      <c r="D3904" t="s">
        <v>26</v>
      </c>
      <c r="E3904" t="s">
        <v>20</v>
      </c>
      <c r="F3904" t="s">
        <v>35</v>
      </c>
      <c r="G3904" s="2">
        <v>83.06</v>
      </c>
      <c r="H3904" s="4">
        <v>7</v>
      </c>
      <c r="I3904" s="2">
        <v>29.071000000000005</v>
      </c>
      <c r="J3904" s="2">
        <v>610.49099999999999</v>
      </c>
      <c r="K3904" s="12">
        <v>43529</v>
      </c>
      <c r="L3904" s="5">
        <v>0.60486111111111118</v>
      </c>
      <c r="M3904" t="s">
        <v>22</v>
      </c>
      <c r="N3904" s="2">
        <v>581.41999999999996</v>
      </c>
      <c r="O3904" s="2">
        <v>29.071000000000002</v>
      </c>
      <c r="P3904" s="3">
        <v>4</v>
      </c>
      <c r="Q3904" s="4">
        <f>MONTH(Tabla1[[#This Row],[Fecha]])</f>
        <v>3</v>
      </c>
    </row>
    <row r="3905" spans="1:17" x14ac:dyDescent="0.25">
      <c r="A3905" t="s">
        <v>3529</v>
      </c>
      <c r="B3905" t="s">
        <v>41</v>
      </c>
      <c r="C3905" t="s">
        <v>42</v>
      </c>
      <c r="D3905" t="s">
        <v>26</v>
      </c>
      <c r="E3905" t="s">
        <v>30</v>
      </c>
      <c r="F3905" t="s">
        <v>27</v>
      </c>
      <c r="G3905" s="2">
        <v>27.5</v>
      </c>
      <c r="H3905" s="4">
        <v>3</v>
      </c>
      <c r="I3905" s="2">
        <v>4.125</v>
      </c>
      <c r="J3905" s="2">
        <v>86.625</v>
      </c>
      <c r="K3905" s="12">
        <v>43525</v>
      </c>
      <c r="L3905" s="5">
        <v>0.65277777777777779</v>
      </c>
      <c r="M3905" t="s">
        <v>22</v>
      </c>
      <c r="N3905" s="2">
        <v>82.5</v>
      </c>
      <c r="O3905" s="2">
        <v>4.125</v>
      </c>
      <c r="P3905" s="3">
        <v>6.5</v>
      </c>
      <c r="Q3905" s="4">
        <f>MONTH(Tabla1[[#This Row],[Fecha]])</f>
        <v>3</v>
      </c>
    </row>
    <row r="3906" spans="1:17" x14ac:dyDescent="0.25">
      <c r="A3906" t="s">
        <v>3530</v>
      </c>
      <c r="B3906" t="s">
        <v>41</v>
      </c>
      <c r="C3906" t="s">
        <v>42</v>
      </c>
      <c r="D3906" t="s">
        <v>19</v>
      </c>
      <c r="E3906" t="s">
        <v>20</v>
      </c>
      <c r="F3906" t="s">
        <v>35</v>
      </c>
      <c r="G3906" s="2">
        <v>88.43</v>
      </c>
      <c r="H3906" s="4">
        <v>8</v>
      </c>
      <c r="I3906" s="2">
        <v>35.372000000000007</v>
      </c>
      <c r="J3906" s="2">
        <v>742.81200000000001</v>
      </c>
      <c r="K3906" s="12">
        <v>43546</v>
      </c>
      <c r="L3906" s="5">
        <v>0.81597222222222221</v>
      </c>
      <c r="M3906" t="s">
        <v>32</v>
      </c>
      <c r="N3906" s="2">
        <v>707.44</v>
      </c>
      <c r="O3906" s="2">
        <v>35.372</v>
      </c>
      <c r="P3906" s="3">
        <v>4.3</v>
      </c>
      <c r="Q3906" s="4">
        <f>MONTH(Tabla1[[#This Row],[Fecha]])</f>
        <v>3</v>
      </c>
    </row>
    <row r="3907" spans="1:17" x14ac:dyDescent="0.25">
      <c r="A3907" t="s">
        <v>2943</v>
      </c>
      <c r="B3907" t="s">
        <v>41</v>
      </c>
      <c r="C3907" t="s">
        <v>42</v>
      </c>
      <c r="D3907" t="s">
        <v>19</v>
      </c>
      <c r="E3907" t="s">
        <v>30</v>
      </c>
      <c r="F3907" t="s">
        <v>31</v>
      </c>
      <c r="G3907" s="2">
        <v>60.38</v>
      </c>
      <c r="H3907" s="4">
        <v>10</v>
      </c>
      <c r="I3907" s="2">
        <v>30.190000000000005</v>
      </c>
      <c r="J3907" s="2">
        <v>633.99</v>
      </c>
      <c r="K3907" s="12">
        <v>43508</v>
      </c>
      <c r="L3907" s="5">
        <v>0.67986111111111114</v>
      </c>
      <c r="M3907" t="s">
        <v>28</v>
      </c>
      <c r="N3907" s="2">
        <v>603.79999999999995</v>
      </c>
      <c r="O3907" s="2">
        <v>30.19</v>
      </c>
      <c r="P3907" s="3">
        <v>6</v>
      </c>
      <c r="Q3907" s="4">
        <f>MONTH(Tabla1[[#This Row],[Fecha]])</f>
        <v>2</v>
      </c>
    </row>
    <row r="3908" spans="1:17" x14ac:dyDescent="0.25">
      <c r="A3908" t="s">
        <v>2696</v>
      </c>
      <c r="B3908" t="s">
        <v>41</v>
      </c>
      <c r="C3908" t="s">
        <v>42</v>
      </c>
      <c r="D3908" t="s">
        <v>26</v>
      </c>
      <c r="E3908" t="s">
        <v>30</v>
      </c>
      <c r="F3908" t="s">
        <v>31</v>
      </c>
      <c r="G3908" s="2">
        <v>99.7</v>
      </c>
      <c r="H3908" s="4">
        <v>3</v>
      </c>
      <c r="I3908" s="2">
        <v>14.955000000000002</v>
      </c>
      <c r="J3908" s="2">
        <v>314.05500000000001</v>
      </c>
      <c r="K3908" s="12">
        <v>43542</v>
      </c>
      <c r="L3908" s="5">
        <v>0.47847222222222219</v>
      </c>
      <c r="M3908" t="s">
        <v>22</v>
      </c>
      <c r="N3908" s="2">
        <v>299.10000000000002</v>
      </c>
      <c r="O3908" s="2">
        <v>14.955</v>
      </c>
      <c r="P3908" s="3">
        <v>4.7</v>
      </c>
      <c r="Q3908" s="4">
        <f>MONTH(Tabla1[[#This Row],[Fecha]])</f>
        <v>3</v>
      </c>
    </row>
    <row r="3909" spans="1:17" x14ac:dyDescent="0.25">
      <c r="A3909" t="s">
        <v>3531</v>
      </c>
      <c r="B3909" t="s">
        <v>41</v>
      </c>
      <c r="C3909" t="s">
        <v>42</v>
      </c>
      <c r="D3909" t="s">
        <v>26</v>
      </c>
      <c r="E3909" t="s">
        <v>30</v>
      </c>
      <c r="F3909" t="s">
        <v>31</v>
      </c>
      <c r="G3909" s="2">
        <v>68.97</v>
      </c>
      <c r="H3909" s="4">
        <v>3</v>
      </c>
      <c r="I3909" s="2">
        <v>10.345500000000001</v>
      </c>
      <c r="J3909" s="2">
        <v>217.25550000000001</v>
      </c>
      <c r="K3909" s="12">
        <v>43518</v>
      </c>
      <c r="L3909" s="5">
        <v>0.47638888888888892</v>
      </c>
      <c r="M3909" t="s">
        <v>22</v>
      </c>
      <c r="N3909" s="2">
        <v>206.91</v>
      </c>
      <c r="O3909" s="2">
        <v>10.345499999999999</v>
      </c>
      <c r="P3909" s="3">
        <v>8.6999999999999993</v>
      </c>
      <c r="Q3909" s="4">
        <f>MONTH(Tabla1[[#This Row],[Fecha]])</f>
        <v>2</v>
      </c>
    </row>
    <row r="3910" spans="1:17" x14ac:dyDescent="0.25">
      <c r="A3910" t="s">
        <v>3532</v>
      </c>
      <c r="B3910" t="s">
        <v>17</v>
      </c>
      <c r="C3910" t="s">
        <v>18</v>
      </c>
      <c r="D3910" t="s">
        <v>26</v>
      </c>
      <c r="E3910" t="s">
        <v>20</v>
      </c>
      <c r="F3910" t="s">
        <v>35</v>
      </c>
      <c r="G3910" s="2">
        <v>32.25</v>
      </c>
      <c r="H3910" s="4">
        <v>5</v>
      </c>
      <c r="I3910" s="2">
        <v>8.0625</v>
      </c>
      <c r="J3910" s="2">
        <v>169.3125</v>
      </c>
      <c r="K3910" s="12">
        <v>43492</v>
      </c>
      <c r="L3910" s="5">
        <v>0.55972222222222223</v>
      </c>
      <c r="M3910" t="s">
        <v>28</v>
      </c>
      <c r="N3910" s="2">
        <v>161.25</v>
      </c>
      <c r="O3910" s="2">
        <v>8.0625</v>
      </c>
      <c r="P3910" s="3">
        <v>9</v>
      </c>
      <c r="Q3910" s="4">
        <f>MONTH(Tabla1[[#This Row],[Fecha]])</f>
        <v>1</v>
      </c>
    </row>
    <row r="3911" spans="1:17" x14ac:dyDescent="0.25">
      <c r="A3911" t="s">
        <v>3533</v>
      </c>
      <c r="B3911" t="s">
        <v>41</v>
      </c>
      <c r="C3911" t="s">
        <v>42</v>
      </c>
      <c r="D3911" t="s">
        <v>19</v>
      </c>
      <c r="E3911" t="s">
        <v>30</v>
      </c>
      <c r="F3911" t="s">
        <v>27</v>
      </c>
      <c r="G3911" s="2">
        <v>87.45</v>
      </c>
      <c r="H3911" s="4">
        <v>6</v>
      </c>
      <c r="I3911" s="2">
        <v>26.235000000000003</v>
      </c>
      <c r="J3911" s="2">
        <v>550.93499999999995</v>
      </c>
      <c r="K3911" s="12">
        <v>43513</v>
      </c>
      <c r="L3911" s="5">
        <v>0.61111111111111105</v>
      </c>
      <c r="M3911" t="s">
        <v>32</v>
      </c>
      <c r="N3911" s="2">
        <v>524.70000000000005</v>
      </c>
      <c r="O3911" s="2">
        <v>26.234999999999999</v>
      </c>
      <c r="P3911" s="3">
        <v>8.8000000000000007</v>
      </c>
      <c r="Q3911" s="4">
        <f>MONTH(Tabla1[[#This Row],[Fecha]])</f>
        <v>2</v>
      </c>
    </row>
    <row r="3912" spans="1:17" x14ac:dyDescent="0.25">
      <c r="A3912" t="s">
        <v>3534</v>
      </c>
      <c r="B3912" t="s">
        <v>24</v>
      </c>
      <c r="C3912" t="s">
        <v>25</v>
      </c>
      <c r="D3912" t="s">
        <v>19</v>
      </c>
      <c r="E3912" t="s">
        <v>20</v>
      </c>
      <c r="F3912" t="s">
        <v>43</v>
      </c>
      <c r="G3912" s="2">
        <v>49.79</v>
      </c>
      <c r="H3912" s="4">
        <v>4</v>
      </c>
      <c r="I3912" s="2">
        <v>9.9580000000000002</v>
      </c>
      <c r="J3912" s="2">
        <v>209.11799999999999</v>
      </c>
      <c r="K3912" s="12">
        <v>43552</v>
      </c>
      <c r="L3912" s="5">
        <v>0.8027777777777777</v>
      </c>
      <c r="M3912" t="s">
        <v>32</v>
      </c>
      <c r="N3912" s="2">
        <v>199.16</v>
      </c>
      <c r="O3912" s="2">
        <v>9.9580000000000002</v>
      </c>
      <c r="P3912" s="3">
        <v>6.4</v>
      </c>
      <c r="Q3912" s="4">
        <f>MONTH(Tabla1[[#This Row],[Fecha]])</f>
        <v>3</v>
      </c>
    </row>
    <row r="3913" spans="1:17" x14ac:dyDescent="0.25">
      <c r="A3913" t="s">
        <v>3535</v>
      </c>
      <c r="B3913" t="s">
        <v>41</v>
      </c>
      <c r="C3913" t="s">
        <v>42</v>
      </c>
      <c r="D3913" t="s">
        <v>19</v>
      </c>
      <c r="E3913" t="s">
        <v>30</v>
      </c>
      <c r="F3913" t="s">
        <v>27</v>
      </c>
      <c r="G3913" s="2">
        <v>25.51</v>
      </c>
      <c r="H3913" s="4">
        <v>4</v>
      </c>
      <c r="I3913" s="2">
        <v>5.1020000000000003</v>
      </c>
      <c r="J3913" s="2">
        <v>107.142</v>
      </c>
      <c r="K3913" s="12">
        <v>43533</v>
      </c>
      <c r="L3913" s="5">
        <v>0.7104166666666667</v>
      </c>
      <c r="M3913" t="s">
        <v>28</v>
      </c>
      <c r="N3913" s="2">
        <v>102.04</v>
      </c>
      <c r="O3913" s="2">
        <v>5.1020000000000003</v>
      </c>
      <c r="P3913" s="3">
        <v>6.8</v>
      </c>
      <c r="Q3913" s="4">
        <f>MONTH(Tabla1[[#This Row],[Fecha]])</f>
        <v>3</v>
      </c>
    </row>
    <row r="3914" spans="1:17" x14ac:dyDescent="0.25">
      <c r="A3914" t="s">
        <v>2821</v>
      </c>
      <c r="B3914" t="s">
        <v>17</v>
      </c>
      <c r="C3914" t="s">
        <v>18</v>
      </c>
      <c r="D3914" t="s">
        <v>26</v>
      </c>
      <c r="E3914" t="s">
        <v>30</v>
      </c>
      <c r="F3914" t="s">
        <v>45</v>
      </c>
      <c r="G3914" s="2">
        <v>89.69</v>
      </c>
      <c r="H3914" s="4">
        <v>1</v>
      </c>
      <c r="I3914" s="2">
        <v>4.4844999999999997</v>
      </c>
      <c r="J3914" s="2">
        <v>94.174499999999995</v>
      </c>
      <c r="K3914" s="12">
        <v>43476</v>
      </c>
      <c r="L3914" s="5">
        <v>0.47222222222222227</v>
      </c>
      <c r="M3914" t="s">
        <v>22</v>
      </c>
      <c r="N3914" s="2">
        <v>89.69</v>
      </c>
      <c r="O3914" s="2">
        <v>4.4844999999999997</v>
      </c>
      <c r="P3914" s="3">
        <v>4.9000000000000004</v>
      </c>
      <c r="Q3914" s="4">
        <f>MONTH(Tabla1[[#This Row],[Fecha]])</f>
        <v>1</v>
      </c>
    </row>
    <row r="3915" spans="1:17" x14ac:dyDescent="0.25">
      <c r="A3915" t="s">
        <v>3536</v>
      </c>
      <c r="B3915" t="s">
        <v>17</v>
      </c>
      <c r="C3915" t="s">
        <v>18</v>
      </c>
      <c r="D3915" t="s">
        <v>26</v>
      </c>
      <c r="E3915" t="s">
        <v>20</v>
      </c>
      <c r="F3915" t="s">
        <v>27</v>
      </c>
      <c r="G3915" s="2">
        <v>28.96</v>
      </c>
      <c r="H3915" s="4">
        <v>1</v>
      </c>
      <c r="I3915" s="2">
        <v>1.4480000000000002</v>
      </c>
      <c r="J3915" s="2">
        <v>30.408000000000001</v>
      </c>
      <c r="K3915" s="12">
        <v>43503</v>
      </c>
      <c r="L3915" s="5">
        <v>0.4291666666666667</v>
      </c>
      <c r="M3915" t="s">
        <v>32</v>
      </c>
      <c r="N3915" s="2">
        <v>28.96</v>
      </c>
      <c r="O3915" s="2">
        <v>1.448</v>
      </c>
      <c r="P3915" s="3">
        <v>6.2</v>
      </c>
      <c r="Q3915" s="4">
        <f>MONTH(Tabla1[[#This Row],[Fecha]])</f>
        <v>2</v>
      </c>
    </row>
    <row r="3916" spans="1:17" x14ac:dyDescent="0.25">
      <c r="A3916" t="s">
        <v>3537</v>
      </c>
      <c r="B3916" t="s">
        <v>24</v>
      </c>
      <c r="C3916" t="s">
        <v>25</v>
      </c>
      <c r="D3916" t="s">
        <v>19</v>
      </c>
      <c r="E3916" t="s">
        <v>30</v>
      </c>
      <c r="F3916" t="s">
        <v>35</v>
      </c>
      <c r="G3916" s="2">
        <v>10.17</v>
      </c>
      <c r="H3916" s="4">
        <v>1</v>
      </c>
      <c r="I3916" s="2">
        <v>0.50850000000000006</v>
      </c>
      <c r="J3916" s="2">
        <v>10.6785</v>
      </c>
      <c r="K3916" s="12">
        <v>43503</v>
      </c>
      <c r="L3916" s="5">
        <v>0.59375</v>
      </c>
      <c r="M3916" t="s">
        <v>28</v>
      </c>
      <c r="N3916" s="2">
        <v>10.17</v>
      </c>
      <c r="O3916" s="2">
        <v>0.50849999999999995</v>
      </c>
      <c r="P3916" s="3">
        <v>5.9</v>
      </c>
      <c r="Q3916" s="4">
        <f>MONTH(Tabla1[[#This Row],[Fecha]])</f>
        <v>2</v>
      </c>
    </row>
    <row r="3917" spans="1:17" x14ac:dyDescent="0.25">
      <c r="A3917" t="s">
        <v>1663</v>
      </c>
      <c r="B3917" t="s">
        <v>17</v>
      </c>
      <c r="C3917" t="s">
        <v>18</v>
      </c>
      <c r="D3917" t="s">
        <v>19</v>
      </c>
      <c r="E3917" t="s">
        <v>20</v>
      </c>
      <c r="F3917" t="s">
        <v>45</v>
      </c>
      <c r="G3917" s="2">
        <v>48.96</v>
      </c>
      <c r="H3917" s="4">
        <v>9</v>
      </c>
      <c r="I3917" s="2">
        <v>22.032</v>
      </c>
      <c r="J3917" s="2">
        <v>462.67200000000003</v>
      </c>
      <c r="K3917" s="12">
        <v>43528</v>
      </c>
      <c r="L3917" s="5">
        <v>0.4770833333333333</v>
      </c>
      <c r="M3917" t="s">
        <v>28</v>
      </c>
      <c r="N3917" s="2">
        <v>440.64</v>
      </c>
      <c r="O3917" s="2">
        <v>22.032</v>
      </c>
      <c r="P3917" s="3">
        <v>8</v>
      </c>
      <c r="Q3917" s="4">
        <f>MONTH(Tabla1[[#This Row],[Fecha]])</f>
        <v>3</v>
      </c>
    </row>
    <row r="3918" spans="1:17" x14ac:dyDescent="0.25">
      <c r="A3918" t="s">
        <v>3538</v>
      </c>
      <c r="B3918" t="s">
        <v>17</v>
      </c>
      <c r="C3918" t="s">
        <v>18</v>
      </c>
      <c r="D3918" t="s">
        <v>26</v>
      </c>
      <c r="E3918" t="s">
        <v>30</v>
      </c>
      <c r="F3918" t="s">
        <v>35</v>
      </c>
      <c r="G3918" s="2">
        <v>72.5</v>
      </c>
      <c r="H3918" s="4">
        <v>8</v>
      </c>
      <c r="I3918" s="2">
        <v>29</v>
      </c>
      <c r="J3918" s="2">
        <v>609</v>
      </c>
      <c r="K3918" s="12">
        <v>43540</v>
      </c>
      <c r="L3918" s="5">
        <v>0.80902777777777779</v>
      </c>
      <c r="M3918" t="s">
        <v>22</v>
      </c>
      <c r="N3918" s="2">
        <v>580</v>
      </c>
      <c r="O3918" s="2">
        <v>29</v>
      </c>
      <c r="P3918" s="3">
        <v>9.1999999999999993</v>
      </c>
      <c r="Q3918" s="4">
        <f>MONTH(Tabla1[[#This Row],[Fecha]])</f>
        <v>3</v>
      </c>
    </row>
    <row r="3919" spans="1:17" x14ac:dyDescent="0.25">
      <c r="A3919" t="s">
        <v>3539</v>
      </c>
      <c r="B3919" t="s">
        <v>24</v>
      </c>
      <c r="C3919" t="s">
        <v>25</v>
      </c>
      <c r="D3919" t="s">
        <v>26</v>
      </c>
      <c r="E3919" t="s">
        <v>30</v>
      </c>
      <c r="F3919" t="s">
        <v>31</v>
      </c>
      <c r="G3919" s="2">
        <v>55.61</v>
      </c>
      <c r="H3919" s="4">
        <v>7</v>
      </c>
      <c r="I3919" s="2">
        <v>19.4635</v>
      </c>
      <c r="J3919" s="2">
        <v>408.73349999999999</v>
      </c>
      <c r="K3919" s="12">
        <v>43547</v>
      </c>
      <c r="L3919" s="5">
        <v>0.52847222222222223</v>
      </c>
      <c r="M3919" t="s">
        <v>28</v>
      </c>
      <c r="N3919" s="2">
        <v>389.27</v>
      </c>
      <c r="O3919" s="2">
        <v>19.4635</v>
      </c>
      <c r="P3919" s="3">
        <v>8.5</v>
      </c>
      <c r="Q3919" s="4">
        <f>MONTH(Tabla1[[#This Row],[Fecha]])</f>
        <v>3</v>
      </c>
    </row>
    <row r="3920" spans="1:17" x14ac:dyDescent="0.25">
      <c r="A3920" t="s">
        <v>3540</v>
      </c>
      <c r="B3920" t="s">
        <v>24</v>
      </c>
      <c r="C3920" t="s">
        <v>25</v>
      </c>
      <c r="D3920" t="s">
        <v>19</v>
      </c>
      <c r="E3920" t="s">
        <v>30</v>
      </c>
      <c r="F3920" t="s">
        <v>35</v>
      </c>
      <c r="G3920" s="2">
        <v>42.85</v>
      </c>
      <c r="H3920" s="4">
        <v>1</v>
      </c>
      <c r="I3920" s="2">
        <v>2.1425000000000001</v>
      </c>
      <c r="J3920" s="2">
        <v>44.9925</v>
      </c>
      <c r="K3920" s="12">
        <v>43538</v>
      </c>
      <c r="L3920" s="5">
        <v>0.65</v>
      </c>
      <c r="M3920" t="s">
        <v>32</v>
      </c>
      <c r="N3920" s="2">
        <v>42.85</v>
      </c>
      <c r="O3920" s="2">
        <v>2.1425000000000001</v>
      </c>
      <c r="P3920" s="3">
        <v>9.3000000000000007</v>
      </c>
      <c r="Q3920" s="4">
        <f>MONTH(Tabla1[[#This Row],[Fecha]])</f>
        <v>3</v>
      </c>
    </row>
    <row r="3921" spans="1:17" x14ac:dyDescent="0.25">
      <c r="A3921" t="s">
        <v>3541</v>
      </c>
      <c r="B3921" t="s">
        <v>41</v>
      </c>
      <c r="C3921" t="s">
        <v>42</v>
      </c>
      <c r="D3921" t="s">
        <v>19</v>
      </c>
      <c r="E3921" t="s">
        <v>20</v>
      </c>
      <c r="F3921" t="s">
        <v>31</v>
      </c>
      <c r="G3921" s="2">
        <v>49.1</v>
      </c>
      <c r="H3921" s="4">
        <v>2</v>
      </c>
      <c r="I3921" s="2">
        <v>4.91</v>
      </c>
      <c r="J3921" s="2">
        <v>103.11</v>
      </c>
      <c r="K3921" s="12">
        <v>43473</v>
      </c>
      <c r="L3921" s="5">
        <v>0.54027777777777775</v>
      </c>
      <c r="M3921" t="s">
        <v>32</v>
      </c>
      <c r="N3921" s="2">
        <v>98.2</v>
      </c>
      <c r="O3921" s="2">
        <v>4.91</v>
      </c>
      <c r="P3921" s="3">
        <v>6.4</v>
      </c>
      <c r="Q3921" s="4">
        <f>MONTH(Tabla1[[#This Row],[Fecha]])</f>
        <v>1</v>
      </c>
    </row>
    <row r="3922" spans="1:17" x14ac:dyDescent="0.25">
      <c r="A3922" t="s">
        <v>3542</v>
      </c>
      <c r="B3922" t="s">
        <v>17</v>
      </c>
      <c r="C3922" t="s">
        <v>18</v>
      </c>
      <c r="D3922" t="s">
        <v>26</v>
      </c>
      <c r="E3922" t="s">
        <v>20</v>
      </c>
      <c r="F3922" t="s">
        <v>35</v>
      </c>
      <c r="G3922" s="2">
        <v>19.100000000000001</v>
      </c>
      <c r="H3922" s="4">
        <v>7</v>
      </c>
      <c r="I3922" s="2">
        <v>6.6850000000000014</v>
      </c>
      <c r="J3922" s="2">
        <v>140.38499999999999</v>
      </c>
      <c r="K3922" s="12">
        <v>43480</v>
      </c>
      <c r="L3922" s="5">
        <v>0.4465277777777778</v>
      </c>
      <c r="M3922" t="s">
        <v>28</v>
      </c>
      <c r="N3922" s="2">
        <v>133.69999999999999</v>
      </c>
      <c r="O3922" s="2">
        <v>6.6849999999999996</v>
      </c>
      <c r="P3922" s="3">
        <v>9.6999999999999993</v>
      </c>
      <c r="Q3922" s="4">
        <f>MONTH(Tabla1[[#This Row],[Fecha]])</f>
        <v>1</v>
      </c>
    </row>
    <row r="3923" spans="1:17" x14ac:dyDescent="0.25">
      <c r="A3923" t="s">
        <v>3543</v>
      </c>
      <c r="B3923" t="s">
        <v>17</v>
      </c>
      <c r="C3923" t="s">
        <v>18</v>
      </c>
      <c r="D3923" t="s">
        <v>19</v>
      </c>
      <c r="E3923" t="s">
        <v>20</v>
      </c>
      <c r="F3923" t="s">
        <v>43</v>
      </c>
      <c r="G3923" s="2">
        <v>91.61</v>
      </c>
      <c r="H3923" s="4">
        <v>1</v>
      </c>
      <c r="I3923" s="2">
        <v>4.5804999999999998</v>
      </c>
      <c r="J3923" s="2">
        <v>96.1905</v>
      </c>
      <c r="K3923" s="12">
        <v>43544</v>
      </c>
      <c r="L3923" s="5">
        <v>0.8222222222222223</v>
      </c>
      <c r="M3923" t="s">
        <v>28</v>
      </c>
      <c r="N3923" s="2">
        <v>91.61</v>
      </c>
      <c r="O3923" s="2">
        <v>4.5804999999999998</v>
      </c>
      <c r="P3923" s="3">
        <v>9.8000000000000007</v>
      </c>
      <c r="Q3923" s="4">
        <f>MONTH(Tabla1[[#This Row],[Fecha]])</f>
        <v>3</v>
      </c>
    </row>
    <row r="3924" spans="1:17" x14ac:dyDescent="0.25">
      <c r="A3924" t="s">
        <v>3544</v>
      </c>
      <c r="B3924" t="s">
        <v>17</v>
      </c>
      <c r="C3924" t="s">
        <v>18</v>
      </c>
      <c r="D3924" t="s">
        <v>26</v>
      </c>
      <c r="E3924" t="s">
        <v>30</v>
      </c>
      <c r="F3924" t="s">
        <v>21</v>
      </c>
      <c r="G3924" s="2">
        <v>14.62</v>
      </c>
      <c r="H3924" s="4">
        <v>5</v>
      </c>
      <c r="I3924" s="2">
        <v>3.6549999999999998</v>
      </c>
      <c r="J3924" s="2">
        <v>76.754999999999995</v>
      </c>
      <c r="K3924" s="12">
        <v>43528</v>
      </c>
      <c r="L3924" s="5">
        <v>0.51597222222222217</v>
      </c>
      <c r="M3924" t="s">
        <v>28</v>
      </c>
      <c r="N3924" s="2">
        <v>73.099999999999994</v>
      </c>
      <c r="O3924" s="2">
        <v>3.6549999999999998</v>
      </c>
      <c r="P3924" s="3">
        <v>4.4000000000000004</v>
      </c>
      <c r="Q3924" s="4">
        <f>MONTH(Tabla1[[#This Row],[Fecha]])</f>
        <v>3</v>
      </c>
    </row>
    <row r="3925" spans="1:17" x14ac:dyDescent="0.25">
      <c r="A3925" t="s">
        <v>3545</v>
      </c>
      <c r="B3925" t="s">
        <v>17</v>
      </c>
      <c r="C3925" t="s">
        <v>18</v>
      </c>
      <c r="D3925" t="s">
        <v>19</v>
      </c>
      <c r="E3925" t="s">
        <v>30</v>
      </c>
      <c r="F3925" t="s">
        <v>31</v>
      </c>
      <c r="G3925" s="2">
        <v>44.34</v>
      </c>
      <c r="H3925" s="4">
        <v>2</v>
      </c>
      <c r="I3925" s="2">
        <v>4.4340000000000002</v>
      </c>
      <c r="J3925" s="2">
        <v>93.114000000000004</v>
      </c>
      <c r="K3925" s="12">
        <v>43551</v>
      </c>
      <c r="L3925" s="5">
        <v>0.47638888888888892</v>
      </c>
      <c r="M3925" t="s">
        <v>28</v>
      </c>
      <c r="N3925" s="2">
        <v>88.68</v>
      </c>
      <c r="O3925" s="2">
        <v>4.4340000000000002</v>
      </c>
      <c r="P3925" s="3">
        <v>5.8</v>
      </c>
      <c r="Q3925" s="4">
        <f>MONTH(Tabla1[[#This Row],[Fecha]])</f>
        <v>3</v>
      </c>
    </row>
    <row r="3926" spans="1:17" x14ac:dyDescent="0.25">
      <c r="A3926" t="s">
        <v>3546</v>
      </c>
      <c r="B3926" t="s">
        <v>24</v>
      </c>
      <c r="C3926" t="s">
        <v>25</v>
      </c>
      <c r="D3926" t="s">
        <v>19</v>
      </c>
      <c r="E3926" t="s">
        <v>30</v>
      </c>
      <c r="F3926" t="s">
        <v>21</v>
      </c>
      <c r="G3926" s="2">
        <v>43.7</v>
      </c>
      <c r="H3926" s="4">
        <v>2</v>
      </c>
      <c r="I3926" s="2">
        <v>4.37</v>
      </c>
      <c r="J3926" s="2">
        <v>91.77</v>
      </c>
      <c r="K3926" s="12">
        <v>43550</v>
      </c>
      <c r="L3926" s="5">
        <v>0.75208333333333333</v>
      </c>
      <c r="M3926" t="s">
        <v>28</v>
      </c>
      <c r="N3926" s="2">
        <v>87.4</v>
      </c>
      <c r="O3926" s="2">
        <v>4.37</v>
      </c>
      <c r="P3926" s="3">
        <v>4.9000000000000004</v>
      </c>
      <c r="Q3926" s="4">
        <f>MONTH(Tabla1[[#This Row],[Fecha]])</f>
        <v>3</v>
      </c>
    </row>
    <row r="3927" spans="1:17" x14ac:dyDescent="0.25">
      <c r="A3927" t="s">
        <v>3121</v>
      </c>
      <c r="B3927" t="s">
        <v>41</v>
      </c>
      <c r="C3927" t="s">
        <v>42</v>
      </c>
      <c r="D3927" t="s">
        <v>19</v>
      </c>
      <c r="E3927" t="s">
        <v>30</v>
      </c>
      <c r="F3927" t="s">
        <v>21</v>
      </c>
      <c r="G3927" s="2">
        <v>39.909999999999997</v>
      </c>
      <c r="H3927" s="4">
        <v>3</v>
      </c>
      <c r="I3927" s="2">
        <v>5.9864999999999995</v>
      </c>
      <c r="J3927" s="2">
        <v>125.7165</v>
      </c>
      <c r="K3927" s="12">
        <v>43517</v>
      </c>
      <c r="L3927" s="5">
        <v>0.52777777777777779</v>
      </c>
      <c r="M3927" t="s">
        <v>22</v>
      </c>
      <c r="N3927" s="2">
        <v>119.73</v>
      </c>
      <c r="O3927" s="2">
        <v>5.9865000000000004</v>
      </c>
      <c r="P3927" s="3">
        <v>9.3000000000000007</v>
      </c>
      <c r="Q3927" s="4">
        <f>MONTH(Tabla1[[#This Row],[Fecha]])</f>
        <v>2</v>
      </c>
    </row>
    <row r="3928" spans="1:17" x14ac:dyDescent="0.25">
      <c r="A3928" t="s">
        <v>3547</v>
      </c>
      <c r="B3928" t="s">
        <v>24</v>
      </c>
      <c r="C3928" t="s">
        <v>25</v>
      </c>
      <c r="D3928" t="s">
        <v>19</v>
      </c>
      <c r="E3928" t="s">
        <v>20</v>
      </c>
      <c r="F3928" t="s">
        <v>31</v>
      </c>
      <c r="G3928" s="2">
        <v>47.38</v>
      </c>
      <c r="H3928" s="4">
        <v>4</v>
      </c>
      <c r="I3928" s="2">
        <v>9.4760000000000009</v>
      </c>
      <c r="J3928" s="2">
        <v>198.99600000000001</v>
      </c>
      <c r="K3928" s="12">
        <v>43488</v>
      </c>
      <c r="L3928" s="5">
        <v>0.43402777777777773</v>
      </c>
      <c r="M3928" t="s">
        <v>28</v>
      </c>
      <c r="N3928" s="2">
        <v>189.52</v>
      </c>
      <c r="O3928" s="2">
        <v>9.4760000000000009</v>
      </c>
      <c r="P3928" s="3">
        <v>7.1</v>
      </c>
      <c r="Q3928" s="4">
        <f>MONTH(Tabla1[[#This Row],[Fecha]])</f>
        <v>1</v>
      </c>
    </row>
    <row r="3929" spans="1:17" x14ac:dyDescent="0.25">
      <c r="A3929" t="s">
        <v>3548</v>
      </c>
      <c r="B3929" t="s">
        <v>41</v>
      </c>
      <c r="C3929" t="s">
        <v>42</v>
      </c>
      <c r="D3929" t="s">
        <v>26</v>
      </c>
      <c r="E3929" t="s">
        <v>20</v>
      </c>
      <c r="F3929" t="s">
        <v>35</v>
      </c>
      <c r="G3929" s="2">
        <v>67.430000000000007</v>
      </c>
      <c r="H3929" s="4">
        <v>5</v>
      </c>
      <c r="I3929" s="2">
        <v>16.857500000000002</v>
      </c>
      <c r="J3929" s="2">
        <v>354.00749999999999</v>
      </c>
      <c r="K3929" s="12">
        <v>43530</v>
      </c>
      <c r="L3929" s="5">
        <v>0.75902777777777775</v>
      </c>
      <c r="M3929" t="s">
        <v>22</v>
      </c>
      <c r="N3929" s="2">
        <v>337.15</v>
      </c>
      <c r="O3929" s="2">
        <v>16.857500000000002</v>
      </c>
      <c r="P3929" s="3">
        <v>6.3</v>
      </c>
      <c r="Q3929" s="4">
        <f>MONTH(Tabla1[[#This Row],[Fecha]])</f>
        <v>3</v>
      </c>
    </row>
    <row r="3930" spans="1:17" x14ac:dyDescent="0.25">
      <c r="A3930" t="s">
        <v>3549</v>
      </c>
      <c r="B3930" t="s">
        <v>41</v>
      </c>
      <c r="C3930" t="s">
        <v>42</v>
      </c>
      <c r="D3930" t="s">
        <v>26</v>
      </c>
      <c r="E3930" t="s">
        <v>30</v>
      </c>
      <c r="F3930" t="s">
        <v>27</v>
      </c>
      <c r="G3930" s="2">
        <v>21.58</v>
      </c>
      <c r="H3930" s="4">
        <v>9</v>
      </c>
      <c r="I3930" s="2">
        <v>9.7109999999999985</v>
      </c>
      <c r="J3930" s="2">
        <v>203.93100000000001</v>
      </c>
      <c r="K3930" s="12">
        <v>43538</v>
      </c>
      <c r="L3930" s="5">
        <v>0.52222222222222225</v>
      </c>
      <c r="M3930" t="s">
        <v>28</v>
      </c>
      <c r="N3930" s="2">
        <v>194.22</v>
      </c>
      <c r="O3930" s="2">
        <v>9.7110000000000003</v>
      </c>
      <c r="P3930" s="3">
        <v>7.3</v>
      </c>
      <c r="Q3930" s="4">
        <f>MONTH(Tabla1[[#This Row],[Fecha]])</f>
        <v>3</v>
      </c>
    </row>
    <row r="3931" spans="1:17" x14ac:dyDescent="0.25">
      <c r="A3931" t="s">
        <v>1651</v>
      </c>
      <c r="B3931" t="s">
        <v>17</v>
      </c>
      <c r="C3931" t="s">
        <v>18</v>
      </c>
      <c r="D3931" t="s">
        <v>26</v>
      </c>
      <c r="E3931" t="s">
        <v>20</v>
      </c>
      <c r="F3931" t="s">
        <v>21</v>
      </c>
      <c r="G3931" s="2">
        <v>32.32</v>
      </c>
      <c r="H3931" s="4">
        <v>10</v>
      </c>
      <c r="I3931" s="2">
        <v>16.16</v>
      </c>
      <c r="J3931" s="2">
        <v>339.36</v>
      </c>
      <c r="K3931" s="12">
        <v>43516</v>
      </c>
      <c r="L3931" s="5">
        <v>0.7006944444444444</v>
      </c>
      <c r="M3931" t="s">
        <v>32</v>
      </c>
      <c r="N3931" s="2">
        <v>323.2</v>
      </c>
      <c r="O3931" s="2">
        <v>16.16</v>
      </c>
      <c r="P3931" s="3">
        <v>10</v>
      </c>
      <c r="Q3931" s="4">
        <f>MONTH(Tabla1[[#This Row],[Fecha]])</f>
        <v>2</v>
      </c>
    </row>
    <row r="3932" spans="1:17" x14ac:dyDescent="0.25">
      <c r="A3932" t="s">
        <v>1179</v>
      </c>
      <c r="B3932" t="s">
        <v>17</v>
      </c>
      <c r="C3932" t="s">
        <v>18</v>
      </c>
      <c r="D3932" t="s">
        <v>19</v>
      </c>
      <c r="E3932" t="s">
        <v>30</v>
      </c>
      <c r="F3932" t="s">
        <v>35</v>
      </c>
      <c r="G3932" s="2">
        <v>44.02</v>
      </c>
      <c r="H3932" s="4">
        <v>10</v>
      </c>
      <c r="I3932" s="2">
        <v>22.010000000000005</v>
      </c>
      <c r="J3932" s="2">
        <v>462.21</v>
      </c>
      <c r="K3932" s="12">
        <v>43544</v>
      </c>
      <c r="L3932" s="5">
        <v>0.83124999999999993</v>
      </c>
      <c r="M3932" t="s">
        <v>32</v>
      </c>
      <c r="N3932" s="2">
        <v>440.2</v>
      </c>
      <c r="O3932" s="2">
        <v>22.01</v>
      </c>
      <c r="P3932" s="3">
        <v>9.6</v>
      </c>
      <c r="Q3932" s="4">
        <f>MONTH(Tabla1[[#This Row],[Fecha]])</f>
        <v>3</v>
      </c>
    </row>
    <row r="3933" spans="1:17" x14ac:dyDescent="0.25">
      <c r="A3933" t="s">
        <v>3550</v>
      </c>
      <c r="B3933" t="s">
        <v>41</v>
      </c>
      <c r="C3933" t="s">
        <v>42</v>
      </c>
      <c r="D3933" t="s">
        <v>19</v>
      </c>
      <c r="E3933" t="s">
        <v>30</v>
      </c>
      <c r="F3933" t="s">
        <v>21</v>
      </c>
      <c r="G3933" s="2">
        <v>64.36</v>
      </c>
      <c r="H3933" s="4">
        <v>9</v>
      </c>
      <c r="I3933" s="2">
        <v>28.962000000000003</v>
      </c>
      <c r="J3933" s="2">
        <v>608.202</v>
      </c>
      <c r="K3933" s="12">
        <v>43536</v>
      </c>
      <c r="L3933" s="5">
        <v>0.50624999999999998</v>
      </c>
      <c r="M3933" t="s">
        <v>32</v>
      </c>
      <c r="N3933" s="2">
        <v>579.24</v>
      </c>
      <c r="O3933" s="2">
        <v>28.962</v>
      </c>
      <c r="P3933" s="3">
        <v>8.6</v>
      </c>
      <c r="Q3933" s="4">
        <f>MONTH(Tabla1[[#This Row],[Fecha]])</f>
        <v>3</v>
      </c>
    </row>
    <row r="3934" spans="1:17" x14ac:dyDescent="0.25">
      <c r="A3934" t="s">
        <v>3551</v>
      </c>
      <c r="B3934" t="s">
        <v>41</v>
      </c>
      <c r="C3934" t="s">
        <v>42</v>
      </c>
      <c r="D3934" t="s">
        <v>26</v>
      </c>
      <c r="E3934" t="s">
        <v>30</v>
      </c>
      <c r="F3934" t="s">
        <v>21</v>
      </c>
      <c r="G3934" s="2">
        <v>62.57</v>
      </c>
      <c r="H3934" s="4">
        <v>4</v>
      </c>
      <c r="I3934" s="2">
        <v>12.514000000000001</v>
      </c>
      <c r="J3934" s="2">
        <v>262.79399999999998</v>
      </c>
      <c r="K3934" s="12">
        <v>43521</v>
      </c>
      <c r="L3934" s="5">
        <v>0.77569444444444446</v>
      </c>
      <c r="M3934" t="s">
        <v>28</v>
      </c>
      <c r="N3934" s="2">
        <v>250.28</v>
      </c>
      <c r="O3934" s="2">
        <v>12.513999999999999</v>
      </c>
      <c r="P3934" s="3">
        <v>9.5</v>
      </c>
      <c r="Q3934" s="4">
        <f>MONTH(Tabla1[[#This Row],[Fecha]])</f>
        <v>2</v>
      </c>
    </row>
    <row r="3935" spans="1:17" x14ac:dyDescent="0.25">
      <c r="A3935" t="s">
        <v>3552</v>
      </c>
      <c r="B3935" t="s">
        <v>24</v>
      </c>
      <c r="C3935" t="s">
        <v>25</v>
      </c>
      <c r="D3935" t="s">
        <v>19</v>
      </c>
      <c r="E3935" t="s">
        <v>30</v>
      </c>
      <c r="F3935" t="s">
        <v>21</v>
      </c>
      <c r="G3935" s="2">
        <v>86.8</v>
      </c>
      <c r="H3935" s="4">
        <v>3</v>
      </c>
      <c r="I3935" s="2">
        <v>13.02</v>
      </c>
      <c r="J3935" s="2">
        <v>273.42</v>
      </c>
      <c r="K3935" s="12">
        <v>43493</v>
      </c>
      <c r="L3935" s="5">
        <v>0.69930555555555562</v>
      </c>
      <c r="M3935" t="s">
        <v>22</v>
      </c>
      <c r="N3935" s="2">
        <v>260.39999999999998</v>
      </c>
      <c r="O3935" s="2">
        <v>13.02</v>
      </c>
      <c r="P3935" s="3">
        <v>9.9</v>
      </c>
      <c r="Q3935" s="4">
        <f>MONTH(Tabla1[[#This Row],[Fecha]])</f>
        <v>1</v>
      </c>
    </row>
    <row r="3936" spans="1:17" x14ac:dyDescent="0.25">
      <c r="A3936" t="s">
        <v>3553</v>
      </c>
      <c r="B3936" t="s">
        <v>24</v>
      </c>
      <c r="C3936" t="s">
        <v>25</v>
      </c>
      <c r="D3936" t="s">
        <v>26</v>
      </c>
      <c r="E3936" t="s">
        <v>20</v>
      </c>
      <c r="F3936" t="s">
        <v>35</v>
      </c>
      <c r="G3936" s="2">
        <v>73.95</v>
      </c>
      <c r="H3936" s="4">
        <v>4</v>
      </c>
      <c r="I3936" s="2">
        <v>14.790000000000001</v>
      </c>
      <c r="J3936" s="2">
        <v>310.58999999999997</v>
      </c>
      <c r="K3936" s="12">
        <v>43499</v>
      </c>
      <c r="L3936" s="5">
        <v>0.41805555555555557</v>
      </c>
      <c r="M3936" t="s">
        <v>28</v>
      </c>
      <c r="N3936" s="2">
        <v>295.8</v>
      </c>
      <c r="O3936" s="2">
        <v>14.79</v>
      </c>
      <c r="P3936" s="3">
        <v>6.1</v>
      </c>
      <c r="Q3936" s="4">
        <f>MONTH(Tabla1[[#This Row],[Fecha]])</f>
        <v>2</v>
      </c>
    </row>
    <row r="3937" spans="1:17" x14ac:dyDescent="0.25">
      <c r="A3937" t="s">
        <v>3554</v>
      </c>
      <c r="B3937" t="s">
        <v>17</v>
      </c>
      <c r="C3937" t="s">
        <v>18</v>
      </c>
      <c r="D3937" t="s">
        <v>19</v>
      </c>
      <c r="E3937" t="s">
        <v>30</v>
      </c>
      <c r="F3937" t="s">
        <v>27</v>
      </c>
      <c r="G3937" s="2">
        <v>20.77</v>
      </c>
      <c r="H3937" s="4">
        <v>4</v>
      </c>
      <c r="I3937" s="2">
        <v>4.1539999999999999</v>
      </c>
      <c r="J3937" s="2">
        <v>87.233999999999995</v>
      </c>
      <c r="K3937" s="12">
        <v>43496</v>
      </c>
      <c r="L3937" s="5">
        <v>0.57430555555555551</v>
      </c>
      <c r="M3937" t="s">
        <v>28</v>
      </c>
      <c r="N3937" s="2">
        <v>83.08</v>
      </c>
      <c r="O3937" s="2">
        <v>4.1539999999999999</v>
      </c>
      <c r="P3937" s="3">
        <v>4.7</v>
      </c>
      <c r="Q3937" s="4">
        <f>MONTH(Tabla1[[#This Row],[Fecha]])</f>
        <v>1</v>
      </c>
    </row>
    <row r="3938" spans="1:17" x14ac:dyDescent="0.25">
      <c r="A3938" t="s">
        <v>1062</v>
      </c>
      <c r="B3938" t="s">
        <v>17</v>
      </c>
      <c r="C3938" t="s">
        <v>18</v>
      </c>
      <c r="D3938" t="s">
        <v>19</v>
      </c>
      <c r="E3938" t="s">
        <v>30</v>
      </c>
      <c r="F3938" t="s">
        <v>35</v>
      </c>
      <c r="G3938" s="2">
        <v>88.63</v>
      </c>
      <c r="H3938" s="4">
        <v>3</v>
      </c>
      <c r="I3938" s="2">
        <v>13.294499999999999</v>
      </c>
      <c r="J3938" s="2">
        <v>279.18450000000001</v>
      </c>
      <c r="K3938" s="12">
        <v>43526</v>
      </c>
      <c r="L3938" s="5">
        <v>0.73333333333333339</v>
      </c>
      <c r="M3938" t="s">
        <v>22</v>
      </c>
      <c r="N3938" s="2">
        <v>265.89</v>
      </c>
      <c r="O3938" s="2">
        <v>13.294499999999999</v>
      </c>
      <c r="P3938" s="3">
        <v>6</v>
      </c>
      <c r="Q3938" s="4">
        <f>MONTH(Tabla1[[#This Row],[Fecha]])</f>
        <v>3</v>
      </c>
    </row>
    <row r="3939" spans="1:17" x14ac:dyDescent="0.25">
      <c r="A3939" t="s">
        <v>3555</v>
      </c>
      <c r="B3939" t="s">
        <v>24</v>
      </c>
      <c r="C3939" t="s">
        <v>25</v>
      </c>
      <c r="D3939" t="s">
        <v>19</v>
      </c>
      <c r="E3939" t="s">
        <v>30</v>
      </c>
      <c r="F3939" t="s">
        <v>45</v>
      </c>
      <c r="G3939" s="2">
        <v>15.43</v>
      </c>
      <c r="H3939" s="4">
        <v>1</v>
      </c>
      <c r="I3939" s="2">
        <v>0.77150000000000007</v>
      </c>
      <c r="J3939" s="2">
        <v>16.201499999999999</v>
      </c>
      <c r="K3939" s="12">
        <v>43490</v>
      </c>
      <c r="L3939" s="5">
        <v>0.65694444444444444</v>
      </c>
      <c r="M3939" t="s">
        <v>32</v>
      </c>
      <c r="N3939" s="2">
        <v>15.43</v>
      </c>
      <c r="O3939" s="2">
        <v>0.77149999999999996</v>
      </c>
      <c r="P3939" s="3">
        <v>6.1</v>
      </c>
      <c r="Q3939" s="4">
        <f>MONTH(Tabla1[[#This Row],[Fecha]])</f>
        <v>1</v>
      </c>
    </row>
    <row r="3940" spans="1:17" x14ac:dyDescent="0.25">
      <c r="A3940" t="s">
        <v>2585</v>
      </c>
      <c r="B3940" t="s">
        <v>41</v>
      </c>
      <c r="C3940" t="s">
        <v>42</v>
      </c>
      <c r="D3940" t="s">
        <v>19</v>
      </c>
      <c r="E3940" t="s">
        <v>20</v>
      </c>
      <c r="F3940" t="s">
        <v>43</v>
      </c>
      <c r="G3940" s="2">
        <v>98.79</v>
      </c>
      <c r="H3940" s="4">
        <v>3</v>
      </c>
      <c r="I3940" s="2">
        <v>14.8185</v>
      </c>
      <c r="J3940" s="2">
        <v>311.18849999999998</v>
      </c>
      <c r="K3940" s="12">
        <v>43519</v>
      </c>
      <c r="L3940" s="5">
        <v>0.83333333333333337</v>
      </c>
      <c r="M3940" t="s">
        <v>22</v>
      </c>
      <c r="N3940" s="2">
        <v>296.37</v>
      </c>
      <c r="O3940" s="2">
        <v>14.8185</v>
      </c>
      <c r="P3940" s="3">
        <v>6.4</v>
      </c>
      <c r="Q3940" s="4">
        <f>MONTH(Tabla1[[#This Row],[Fecha]])</f>
        <v>2</v>
      </c>
    </row>
    <row r="3941" spans="1:17" x14ac:dyDescent="0.25">
      <c r="A3941" t="s">
        <v>3556</v>
      </c>
      <c r="B3941" t="s">
        <v>17</v>
      </c>
      <c r="C3941" t="s">
        <v>18</v>
      </c>
      <c r="D3941" t="s">
        <v>19</v>
      </c>
      <c r="E3941" t="s">
        <v>20</v>
      </c>
      <c r="F3941" t="s">
        <v>43</v>
      </c>
      <c r="G3941" s="2">
        <v>79.540000000000006</v>
      </c>
      <c r="H3941" s="4">
        <v>2</v>
      </c>
      <c r="I3941" s="2">
        <v>7.9540000000000006</v>
      </c>
      <c r="J3941" s="2">
        <v>167.03399999999999</v>
      </c>
      <c r="K3941" s="12">
        <v>43551</v>
      </c>
      <c r="L3941" s="5">
        <v>0.6875</v>
      </c>
      <c r="M3941" t="s">
        <v>22</v>
      </c>
      <c r="N3941" s="2">
        <v>159.08000000000001</v>
      </c>
      <c r="O3941" s="2">
        <v>7.9539999999999997</v>
      </c>
      <c r="P3941" s="3">
        <v>6.2</v>
      </c>
      <c r="Q3941" s="4">
        <f>MONTH(Tabla1[[#This Row],[Fecha]])</f>
        <v>3</v>
      </c>
    </row>
    <row r="3942" spans="1:17" x14ac:dyDescent="0.25">
      <c r="A3942" t="s">
        <v>2158</v>
      </c>
      <c r="B3942" t="s">
        <v>41</v>
      </c>
      <c r="C3942" t="s">
        <v>42</v>
      </c>
      <c r="D3942" t="s">
        <v>19</v>
      </c>
      <c r="E3942" t="s">
        <v>30</v>
      </c>
      <c r="F3942" t="s">
        <v>21</v>
      </c>
      <c r="G3942" s="2">
        <v>69.37</v>
      </c>
      <c r="H3942" s="4">
        <v>9</v>
      </c>
      <c r="I3942" s="2">
        <v>31.216500000000003</v>
      </c>
      <c r="J3942" s="2">
        <v>655.54650000000004</v>
      </c>
      <c r="K3942" s="12">
        <v>43491</v>
      </c>
      <c r="L3942" s="5">
        <v>0.80138888888888893</v>
      </c>
      <c r="M3942" t="s">
        <v>22</v>
      </c>
      <c r="N3942" s="2">
        <v>624.33000000000004</v>
      </c>
      <c r="O3942" s="2">
        <v>31.2165</v>
      </c>
      <c r="P3942" s="3">
        <v>4</v>
      </c>
      <c r="Q3942" s="4">
        <f>MONTH(Tabla1[[#This Row],[Fecha]])</f>
        <v>1</v>
      </c>
    </row>
    <row r="3943" spans="1:17" x14ac:dyDescent="0.25">
      <c r="A3943" t="s">
        <v>2477</v>
      </c>
      <c r="B3943" t="s">
        <v>41</v>
      </c>
      <c r="C3943" t="s">
        <v>42</v>
      </c>
      <c r="D3943" t="s">
        <v>26</v>
      </c>
      <c r="E3943" t="s">
        <v>30</v>
      </c>
      <c r="F3943" t="s">
        <v>45</v>
      </c>
      <c r="G3943" s="2">
        <v>57.27</v>
      </c>
      <c r="H3943" s="4">
        <v>3</v>
      </c>
      <c r="I3943" s="2">
        <v>8.5905000000000005</v>
      </c>
      <c r="J3943" s="2">
        <v>180.40049999999999</v>
      </c>
      <c r="K3943" s="12">
        <v>43505</v>
      </c>
      <c r="L3943" s="5">
        <v>0.85486111111111107</v>
      </c>
      <c r="M3943" t="s">
        <v>22</v>
      </c>
      <c r="N3943" s="2">
        <v>171.81</v>
      </c>
      <c r="O3943" s="2">
        <v>8.5905000000000005</v>
      </c>
      <c r="P3943" s="3">
        <v>6.5</v>
      </c>
      <c r="Q3943" s="4">
        <f>MONTH(Tabla1[[#This Row],[Fecha]])</f>
        <v>2</v>
      </c>
    </row>
    <row r="3944" spans="1:17" x14ac:dyDescent="0.25">
      <c r="A3944" t="s">
        <v>3557</v>
      </c>
      <c r="B3944" t="s">
        <v>41</v>
      </c>
      <c r="C3944" t="s">
        <v>42</v>
      </c>
      <c r="D3944" t="s">
        <v>26</v>
      </c>
      <c r="E3944" t="s">
        <v>30</v>
      </c>
      <c r="F3944" t="s">
        <v>27</v>
      </c>
      <c r="G3944" s="2">
        <v>27.5</v>
      </c>
      <c r="H3944" s="4">
        <v>3</v>
      </c>
      <c r="I3944" s="2">
        <v>4.125</v>
      </c>
      <c r="J3944" s="2">
        <v>86.625</v>
      </c>
      <c r="K3944" s="12">
        <v>43525</v>
      </c>
      <c r="L3944" s="5">
        <v>0.65277777777777779</v>
      </c>
      <c r="M3944" t="s">
        <v>22</v>
      </c>
      <c r="N3944" s="2">
        <v>82.5</v>
      </c>
      <c r="O3944" s="2">
        <v>4.125</v>
      </c>
      <c r="P3944" s="3">
        <v>6.5</v>
      </c>
      <c r="Q3944" s="4">
        <f>MONTH(Tabla1[[#This Row],[Fecha]])</f>
        <v>3</v>
      </c>
    </row>
    <row r="3945" spans="1:17" x14ac:dyDescent="0.25">
      <c r="A3945" t="s">
        <v>1050</v>
      </c>
      <c r="B3945" t="s">
        <v>41</v>
      </c>
      <c r="C3945" t="s">
        <v>42</v>
      </c>
      <c r="D3945" t="s">
        <v>26</v>
      </c>
      <c r="E3945" t="s">
        <v>30</v>
      </c>
      <c r="F3945" t="s">
        <v>45</v>
      </c>
      <c r="G3945" s="2">
        <v>52.42</v>
      </c>
      <c r="H3945" s="4">
        <v>3</v>
      </c>
      <c r="I3945" s="2">
        <v>7.8629999999999995</v>
      </c>
      <c r="J3945" s="2">
        <v>165.12299999999999</v>
      </c>
      <c r="K3945" s="12">
        <v>43523</v>
      </c>
      <c r="L3945" s="5">
        <v>0.73333333333333339</v>
      </c>
      <c r="M3945" t="s">
        <v>22</v>
      </c>
      <c r="N3945" s="2">
        <v>157.26</v>
      </c>
      <c r="O3945" s="2">
        <v>7.8630000000000004</v>
      </c>
      <c r="P3945" s="3">
        <v>7.5</v>
      </c>
      <c r="Q3945" s="4">
        <f>MONTH(Tabla1[[#This Row],[Fecha]])</f>
        <v>2</v>
      </c>
    </row>
    <row r="3946" spans="1:17" x14ac:dyDescent="0.25">
      <c r="A3946" t="s">
        <v>3558</v>
      </c>
      <c r="B3946" t="s">
        <v>24</v>
      </c>
      <c r="C3946" t="s">
        <v>25</v>
      </c>
      <c r="D3946" t="s">
        <v>26</v>
      </c>
      <c r="E3946" t="s">
        <v>30</v>
      </c>
      <c r="F3946" t="s">
        <v>43</v>
      </c>
      <c r="G3946" s="2">
        <v>89.48</v>
      </c>
      <c r="H3946" s="4">
        <v>10</v>
      </c>
      <c r="I3946" s="2">
        <v>44.740000000000009</v>
      </c>
      <c r="J3946" s="2">
        <v>939.54</v>
      </c>
      <c r="K3946" s="12">
        <v>43471</v>
      </c>
      <c r="L3946" s="5">
        <v>0.53194444444444444</v>
      </c>
      <c r="M3946" t="s">
        <v>32</v>
      </c>
      <c r="N3946" s="2">
        <v>894.8</v>
      </c>
      <c r="O3946" s="2">
        <v>44.74</v>
      </c>
      <c r="P3946" s="3">
        <v>9.6</v>
      </c>
      <c r="Q3946" s="4">
        <f>MONTH(Tabla1[[#This Row],[Fecha]])</f>
        <v>1</v>
      </c>
    </row>
    <row r="3947" spans="1:17" x14ac:dyDescent="0.25">
      <c r="A3947" t="s">
        <v>3559</v>
      </c>
      <c r="B3947" t="s">
        <v>24</v>
      </c>
      <c r="C3947" t="s">
        <v>25</v>
      </c>
      <c r="D3947" t="s">
        <v>19</v>
      </c>
      <c r="E3947" t="s">
        <v>20</v>
      </c>
      <c r="F3947" t="s">
        <v>27</v>
      </c>
      <c r="G3947" s="2">
        <v>51.92</v>
      </c>
      <c r="H3947" s="4">
        <v>5</v>
      </c>
      <c r="I3947" s="2">
        <v>12.980000000000002</v>
      </c>
      <c r="J3947" s="2">
        <v>272.58</v>
      </c>
      <c r="K3947" s="12">
        <v>43527</v>
      </c>
      <c r="L3947" s="5">
        <v>0.5708333333333333</v>
      </c>
      <c r="M3947" t="s">
        <v>28</v>
      </c>
      <c r="N3947" s="2">
        <v>259.60000000000002</v>
      </c>
      <c r="O3947" s="2">
        <v>12.98</v>
      </c>
      <c r="P3947" s="3">
        <v>7.5</v>
      </c>
      <c r="Q3947" s="4">
        <f>MONTH(Tabla1[[#This Row],[Fecha]])</f>
        <v>3</v>
      </c>
    </row>
    <row r="3948" spans="1:17" x14ac:dyDescent="0.25">
      <c r="A3948" t="s">
        <v>3560</v>
      </c>
      <c r="B3948" t="s">
        <v>17</v>
      </c>
      <c r="C3948" t="s">
        <v>18</v>
      </c>
      <c r="D3948" t="s">
        <v>26</v>
      </c>
      <c r="E3948" t="s">
        <v>30</v>
      </c>
      <c r="F3948" t="s">
        <v>21</v>
      </c>
      <c r="G3948" s="2">
        <v>58.15</v>
      </c>
      <c r="H3948" s="4">
        <v>4</v>
      </c>
      <c r="I3948" s="2">
        <v>11.63</v>
      </c>
      <c r="J3948" s="2">
        <v>244.23</v>
      </c>
      <c r="K3948" s="12">
        <v>43488</v>
      </c>
      <c r="L3948" s="5">
        <v>0.73888888888888893</v>
      </c>
      <c r="M3948" t="s">
        <v>28</v>
      </c>
      <c r="N3948" s="2">
        <v>232.6</v>
      </c>
      <c r="O3948" s="2">
        <v>11.63</v>
      </c>
      <c r="P3948" s="3">
        <v>8.4</v>
      </c>
      <c r="Q3948" s="4">
        <f>MONTH(Tabla1[[#This Row],[Fecha]])</f>
        <v>1</v>
      </c>
    </row>
    <row r="3949" spans="1:17" x14ac:dyDescent="0.25">
      <c r="A3949" t="s">
        <v>1839</v>
      </c>
      <c r="B3949" t="s">
        <v>24</v>
      </c>
      <c r="C3949" t="s">
        <v>25</v>
      </c>
      <c r="D3949" t="s">
        <v>19</v>
      </c>
      <c r="E3949" t="s">
        <v>20</v>
      </c>
      <c r="F3949" t="s">
        <v>27</v>
      </c>
      <c r="G3949" s="2">
        <v>46.57</v>
      </c>
      <c r="H3949" s="4">
        <v>10</v>
      </c>
      <c r="I3949" s="2">
        <v>23.285</v>
      </c>
      <c r="J3949" s="2">
        <v>488.98500000000001</v>
      </c>
      <c r="K3949" s="12">
        <v>43492</v>
      </c>
      <c r="L3949" s="5">
        <v>0.58194444444444449</v>
      </c>
      <c r="M3949" t="s">
        <v>28</v>
      </c>
      <c r="N3949" s="2">
        <v>465.7</v>
      </c>
      <c r="O3949" s="2">
        <v>23.285</v>
      </c>
      <c r="P3949" s="3">
        <v>7.6</v>
      </c>
      <c r="Q3949" s="4">
        <f>MONTH(Tabla1[[#This Row],[Fecha]])</f>
        <v>1</v>
      </c>
    </row>
    <row r="3950" spans="1:17" x14ac:dyDescent="0.25">
      <c r="A3950" t="s">
        <v>3561</v>
      </c>
      <c r="B3950" t="s">
        <v>41</v>
      </c>
      <c r="C3950" t="s">
        <v>42</v>
      </c>
      <c r="D3950" t="s">
        <v>26</v>
      </c>
      <c r="E3950" t="s">
        <v>20</v>
      </c>
      <c r="F3950" t="s">
        <v>31</v>
      </c>
      <c r="G3950" s="2">
        <v>11.28</v>
      </c>
      <c r="H3950" s="4">
        <v>9</v>
      </c>
      <c r="I3950" s="2">
        <v>5.0760000000000005</v>
      </c>
      <c r="J3950" s="2">
        <v>106.596</v>
      </c>
      <c r="K3950" s="12">
        <v>43541</v>
      </c>
      <c r="L3950" s="5">
        <v>0.49652777777777773</v>
      </c>
      <c r="M3950" t="s">
        <v>32</v>
      </c>
      <c r="N3950" s="2">
        <v>101.52</v>
      </c>
      <c r="O3950" s="2">
        <v>5.0759999999999996</v>
      </c>
      <c r="P3950" s="3">
        <v>4.3</v>
      </c>
      <c r="Q3950" s="4">
        <f>MONTH(Tabla1[[#This Row],[Fecha]])</f>
        <v>3</v>
      </c>
    </row>
    <row r="3951" spans="1:17" x14ac:dyDescent="0.25">
      <c r="A3951" t="s">
        <v>3562</v>
      </c>
      <c r="B3951" t="s">
        <v>24</v>
      </c>
      <c r="C3951" t="s">
        <v>25</v>
      </c>
      <c r="D3951" t="s">
        <v>19</v>
      </c>
      <c r="E3951" t="s">
        <v>30</v>
      </c>
      <c r="F3951" t="s">
        <v>45</v>
      </c>
      <c r="G3951" s="2">
        <v>93.2</v>
      </c>
      <c r="H3951" s="4">
        <v>2</v>
      </c>
      <c r="I3951" s="2">
        <v>9.32</v>
      </c>
      <c r="J3951" s="2">
        <v>195.72</v>
      </c>
      <c r="K3951" s="12">
        <v>43524</v>
      </c>
      <c r="L3951" s="5">
        <v>0.77569444444444446</v>
      </c>
      <c r="M3951" t="s">
        <v>32</v>
      </c>
      <c r="N3951" s="2">
        <v>186.4</v>
      </c>
      <c r="O3951" s="2">
        <v>9.32</v>
      </c>
      <c r="P3951" s="3">
        <v>6</v>
      </c>
      <c r="Q3951" s="4">
        <f>MONTH(Tabla1[[#This Row],[Fecha]])</f>
        <v>2</v>
      </c>
    </row>
    <row r="3952" spans="1:17" x14ac:dyDescent="0.25">
      <c r="A3952" t="s">
        <v>3563</v>
      </c>
      <c r="B3952" t="s">
        <v>41</v>
      </c>
      <c r="C3952" t="s">
        <v>42</v>
      </c>
      <c r="D3952" t="s">
        <v>26</v>
      </c>
      <c r="E3952" t="s">
        <v>30</v>
      </c>
      <c r="F3952" t="s">
        <v>31</v>
      </c>
      <c r="G3952" s="2">
        <v>92.36</v>
      </c>
      <c r="H3952" s="4">
        <v>5</v>
      </c>
      <c r="I3952" s="2">
        <v>23.090000000000003</v>
      </c>
      <c r="J3952" s="2">
        <v>484.89</v>
      </c>
      <c r="K3952" s="12">
        <v>43544</v>
      </c>
      <c r="L3952" s="5">
        <v>0.80347222222222225</v>
      </c>
      <c r="M3952" t="s">
        <v>22</v>
      </c>
      <c r="N3952" s="2">
        <v>461.8</v>
      </c>
      <c r="O3952" s="2">
        <v>23.09</v>
      </c>
      <c r="P3952" s="3">
        <v>4.9000000000000004</v>
      </c>
      <c r="Q3952" s="4">
        <f>MONTH(Tabla1[[#This Row],[Fecha]])</f>
        <v>3</v>
      </c>
    </row>
    <row r="3953" spans="1:17" x14ac:dyDescent="0.25">
      <c r="A3953" t="s">
        <v>3564</v>
      </c>
      <c r="B3953" t="s">
        <v>24</v>
      </c>
      <c r="C3953" t="s">
        <v>25</v>
      </c>
      <c r="D3953" t="s">
        <v>19</v>
      </c>
      <c r="E3953" t="s">
        <v>20</v>
      </c>
      <c r="F3953" t="s">
        <v>31</v>
      </c>
      <c r="G3953" s="2">
        <v>83.17</v>
      </c>
      <c r="H3953" s="4">
        <v>6</v>
      </c>
      <c r="I3953" s="2">
        <v>24.951000000000001</v>
      </c>
      <c r="J3953" s="2">
        <v>523.971</v>
      </c>
      <c r="K3953" s="12">
        <v>43544</v>
      </c>
      <c r="L3953" s="5">
        <v>0.47430555555555554</v>
      </c>
      <c r="M3953" t="s">
        <v>28</v>
      </c>
      <c r="N3953" s="2">
        <v>499.02</v>
      </c>
      <c r="O3953" s="2">
        <v>24.951000000000001</v>
      </c>
      <c r="P3953" s="3">
        <v>7.3</v>
      </c>
      <c r="Q3953" s="4">
        <f>MONTH(Tabla1[[#This Row],[Fecha]])</f>
        <v>3</v>
      </c>
    </row>
    <row r="3954" spans="1:17" x14ac:dyDescent="0.25">
      <c r="A3954" t="s">
        <v>3565</v>
      </c>
      <c r="B3954" t="s">
        <v>24</v>
      </c>
      <c r="C3954" t="s">
        <v>25</v>
      </c>
      <c r="D3954" t="s">
        <v>19</v>
      </c>
      <c r="E3954" t="s">
        <v>20</v>
      </c>
      <c r="F3954" t="s">
        <v>45</v>
      </c>
      <c r="G3954" s="2">
        <v>10.18</v>
      </c>
      <c r="H3954" s="4">
        <v>8</v>
      </c>
      <c r="I3954" s="2">
        <v>4.0720000000000001</v>
      </c>
      <c r="J3954" s="2">
        <v>85.512</v>
      </c>
      <c r="K3954" s="12">
        <v>43554</v>
      </c>
      <c r="L3954" s="5">
        <v>0.53541666666666665</v>
      </c>
      <c r="M3954" t="s">
        <v>32</v>
      </c>
      <c r="N3954" s="2">
        <v>81.44</v>
      </c>
      <c r="O3954" s="2">
        <v>4.0720000000000001</v>
      </c>
      <c r="P3954" s="3">
        <v>9.5</v>
      </c>
      <c r="Q3954" s="4">
        <f>MONTH(Tabla1[[#This Row],[Fecha]])</f>
        <v>3</v>
      </c>
    </row>
    <row r="3955" spans="1:17" x14ac:dyDescent="0.25">
      <c r="A3955" t="s">
        <v>1187</v>
      </c>
      <c r="B3955" t="s">
        <v>17</v>
      </c>
      <c r="C3955" t="s">
        <v>18</v>
      </c>
      <c r="D3955" t="s">
        <v>19</v>
      </c>
      <c r="E3955" t="s">
        <v>30</v>
      </c>
      <c r="F3955" t="s">
        <v>31</v>
      </c>
      <c r="G3955" s="2">
        <v>70.739999999999995</v>
      </c>
      <c r="H3955" s="4">
        <v>4</v>
      </c>
      <c r="I3955" s="2">
        <v>14.148</v>
      </c>
      <c r="J3955" s="2">
        <v>297.108</v>
      </c>
      <c r="K3955" s="12">
        <v>43470</v>
      </c>
      <c r="L3955" s="5">
        <v>0.67013888888888884</v>
      </c>
      <c r="M3955" t="s">
        <v>32</v>
      </c>
      <c r="N3955" s="2">
        <v>282.95999999999998</v>
      </c>
      <c r="O3955" s="2">
        <v>14.148</v>
      </c>
      <c r="P3955" s="3">
        <v>4.4000000000000004</v>
      </c>
      <c r="Q3955" s="4">
        <f>MONTH(Tabla1[[#This Row],[Fecha]])</f>
        <v>1</v>
      </c>
    </row>
    <row r="3956" spans="1:17" x14ac:dyDescent="0.25">
      <c r="A3956" t="s">
        <v>3566</v>
      </c>
      <c r="B3956" t="s">
        <v>24</v>
      </c>
      <c r="C3956" t="s">
        <v>25</v>
      </c>
      <c r="D3956" t="s">
        <v>26</v>
      </c>
      <c r="E3956" t="s">
        <v>30</v>
      </c>
      <c r="F3956" t="s">
        <v>45</v>
      </c>
      <c r="G3956" s="2">
        <v>12.78</v>
      </c>
      <c r="H3956" s="4">
        <v>1</v>
      </c>
      <c r="I3956" s="2">
        <v>0.63900000000000001</v>
      </c>
      <c r="J3956" s="2">
        <v>13.419</v>
      </c>
      <c r="K3956" s="12">
        <v>43473</v>
      </c>
      <c r="L3956" s="5">
        <v>0.59097222222222223</v>
      </c>
      <c r="M3956" t="s">
        <v>22</v>
      </c>
      <c r="N3956" s="2">
        <v>12.78</v>
      </c>
      <c r="O3956" s="2">
        <v>0.63900000000000001</v>
      </c>
      <c r="P3956" s="3">
        <v>9.5</v>
      </c>
      <c r="Q3956" s="4">
        <f>MONTH(Tabla1[[#This Row],[Fecha]])</f>
        <v>1</v>
      </c>
    </row>
    <row r="3957" spans="1:17" x14ac:dyDescent="0.25">
      <c r="A3957" t="s">
        <v>3567</v>
      </c>
      <c r="B3957" t="s">
        <v>17</v>
      </c>
      <c r="C3957" t="s">
        <v>18</v>
      </c>
      <c r="D3957" t="s">
        <v>26</v>
      </c>
      <c r="E3957" t="s">
        <v>20</v>
      </c>
      <c r="F3957" t="s">
        <v>21</v>
      </c>
      <c r="G3957" s="2">
        <v>71.38</v>
      </c>
      <c r="H3957" s="4">
        <v>10</v>
      </c>
      <c r="I3957" s="2">
        <v>35.69</v>
      </c>
      <c r="J3957" s="2">
        <v>749.49</v>
      </c>
      <c r="K3957" s="12">
        <v>43553</v>
      </c>
      <c r="L3957" s="5">
        <v>0.80625000000000002</v>
      </c>
      <c r="M3957" t="s">
        <v>28</v>
      </c>
      <c r="N3957" s="2">
        <v>713.8</v>
      </c>
      <c r="O3957" s="2">
        <v>35.69</v>
      </c>
      <c r="P3957" s="3">
        <v>5.7</v>
      </c>
      <c r="Q3957" s="4">
        <f>MONTH(Tabla1[[#This Row],[Fecha]])</f>
        <v>3</v>
      </c>
    </row>
    <row r="3958" spans="1:17" x14ac:dyDescent="0.25">
      <c r="A3958" t="s">
        <v>1146</v>
      </c>
      <c r="B3958" t="s">
        <v>41</v>
      </c>
      <c r="C3958" t="s">
        <v>42</v>
      </c>
      <c r="D3958" t="s">
        <v>26</v>
      </c>
      <c r="E3958" t="s">
        <v>20</v>
      </c>
      <c r="F3958" t="s">
        <v>45</v>
      </c>
      <c r="G3958" s="2">
        <v>79.86</v>
      </c>
      <c r="H3958" s="4">
        <v>7</v>
      </c>
      <c r="I3958" s="2">
        <v>27.951000000000001</v>
      </c>
      <c r="J3958" s="2">
        <v>586.971</v>
      </c>
      <c r="K3958" s="12">
        <v>43475</v>
      </c>
      <c r="L3958" s="5">
        <v>0.43958333333333338</v>
      </c>
      <c r="M3958" t="s">
        <v>32</v>
      </c>
      <c r="N3958" s="2">
        <v>559.02</v>
      </c>
      <c r="O3958" s="2">
        <v>27.951000000000001</v>
      </c>
      <c r="P3958" s="3">
        <v>5.5</v>
      </c>
      <c r="Q3958" s="4">
        <f>MONTH(Tabla1[[#This Row],[Fecha]])</f>
        <v>1</v>
      </c>
    </row>
    <row r="3959" spans="1:17" x14ac:dyDescent="0.25">
      <c r="A3959" t="s">
        <v>3568</v>
      </c>
      <c r="B3959" t="s">
        <v>17</v>
      </c>
      <c r="C3959" t="s">
        <v>18</v>
      </c>
      <c r="D3959" t="s">
        <v>19</v>
      </c>
      <c r="E3959" t="s">
        <v>20</v>
      </c>
      <c r="F3959" t="s">
        <v>45</v>
      </c>
      <c r="G3959" s="2">
        <v>22.32</v>
      </c>
      <c r="H3959" s="4">
        <v>4</v>
      </c>
      <c r="I3959" s="2">
        <v>4.4640000000000004</v>
      </c>
      <c r="J3959" s="2">
        <v>93.744</v>
      </c>
      <c r="K3959" s="12">
        <v>43525</v>
      </c>
      <c r="L3959" s="5">
        <v>0.68263888888888891</v>
      </c>
      <c r="M3959" t="s">
        <v>32</v>
      </c>
      <c r="N3959" s="2">
        <v>89.28</v>
      </c>
      <c r="O3959" s="2">
        <v>4.4640000000000004</v>
      </c>
      <c r="P3959" s="3">
        <v>4.4000000000000004</v>
      </c>
      <c r="Q3959" s="4">
        <f>MONTH(Tabla1[[#This Row],[Fecha]])</f>
        <v>3</v>
      </c>
    </row>
    <row r="3960" spans="1:17" x14ac:dyDescent="0.25">
      <c r="A3960" t="s">
        <v>1607</v>
      </c>
      <c r="B3960" t="s">
        <v>41</v>
      </c>
      <c r="C3960" t="s">
        <v>42</v>
      </c>
      <c r="D3960" t="s">
        <v>19</v>
      </c>
      <c r="E3960" t="s">
        <v>20</v>
      </c>
      <c r="F3960" t="s">
        <v>35</v>
      </c>
      <c r="G3960" s="2">
        <v>95.54</v>
      </c>
      <c r="H3960" s="4">
        <v>4</v>
      </c>
      <c r="I3960" s="2">
        <v>19.108000000000001</v>
      </c>
      <c r="J3960" s="2">
        <v>401.26799999999997</v>
      </c>
      <c r="K3960" s="12">
        <v>43522</v>
      </c>
      <c r="L3960" s="5">
        <v>0.49861111111111112</v>
      </c>
      <c r="M3960" t="s">
        <v>22</v>
      </c>
      <c r="N3960" s="2">
        <v>382.16</v>
      </c>
      <c r="O3960" s="2">
        <v>19.108000000000001</v>
      </c>
      <c r="P3960" s="3">
        <v>4.5</v>
      </c>
      <c r="Q3960" s="4">
        <f>MONTH(Tabla1[[#This Row],[Fecha]])</f>
        <v>2</v>
      </c>
    </row>
    <row r="3961" spans="1:17" x14ac:dyDescent="0.25">
      <c r="A3961" t="s">
        <v>3569</v>
      </c>
      <c r="B3961" t="s">
        <v>24</v>
      </c>
      <c r="C3961" t="s">
        <v>25</v>
      </c>
      <c r="D3961" t="s">
        <v>26</v>
      </c>
      <c r="E3961" t="s">
        <v>20</v>
      </c>
      <c r="F3961" t="s">
        <v>45</v>
      </c>
      <c r="G3961" s="2">
        <v>62.18</v>
      </c>
      <c r="H3961" s="4">
        <v>10</v>
      </c>
      <c r="I3961" s="2">
        <v>31.09</v>
      </c>
      <c r="J3961" s="2">
        <v>652.89</v>
      </c>
      <c r="K3961" s="12">
        <v>43496</v>
      </c>
      <c r="L3961" s="5">
        <v>0.43958333333333338</v>
      </c>
      <c r="M3961" t="s">
        <v>22</v>
      </c>
      <c r="N3961" s="2">
        <v>621.79999999999995</v>
      </c>
      <c r="O3961" s="2">
        <v>31.09</v>
      </c>
      <c r="P3961" s="3">
        <v>6</v>
      </c>
      <c r="Q3961" s="4">
        <f>MONTH(Tabla1[[#This Row],[Fecha]])</f>
        <v>1</v>
      </c>
    </row>
    <row r="3962" spans="1:17" x14ac:dyDescent="0.25">
      <c r="A3962" t="s">
        <v>3570</v>
      </c>
      <c r="B3962" t="s">
        <v>41</v>
      </c>
      <c r="C3962" t="s">
        <v>42</v>
      </c>
      <c r="D3962" t="s">
        <v>26</v>
      </c>
      <c r="E3962" t="s">
        <v>20</v>
      </c>
      <c r="F3962" t="s">
        <v>27</v>
      </c>
      <c r="G3962" s="2">
        <v>38.270000000000003</v>
      </c>
      <c r="H3962" s="4">
        <v>2</v>
      </c>
      <c r="I3962" s="2">
        <v>3.8270000000000004</v>
      </c>
      <c r="J3962" s="2">
        <v>80.367000000000004</v>
      </c>
      <c r="K3962" s="12">
        <v>43526</v>
      </c>
      <c r="L3962" s="5">
        <v>0.76250000000000007</v>
      </c>
      <c r="M3962" t="s">
        <v>32</v>
      </c>
      <c r="N3962" s="2">
        <v>76.540000000000006</v>
      </c>
      <c r="O3962" s="2">
        <v>3.827</v>
      </c>
      <c r="P3962" s="3">
        <v>5.8</v>
      </c>
      <c r="Q3962" s="4">
        <f>MONTH(Tabla1[[#This Row],[Fecha]])</f>
        <v>3</v>
      </c>
    </row>
    <row r="3963" spans="1:17" x14ac:dyDescent="0.25">
      <c r="A3963" t="s">
        <v>3571</v>
      </c>
      <c r="B3963" t="s">
        <v>24</v>
      </c>
      <c r="C3963" t="s">
        <v>25</v>
      </c>
      <c r="D3963" t="s">
        <v>19</v>
      </c>
      <c r="E3963" t="s">
        <v>20</v>
      </c>
      <c r="F3963" t="s">
        <v>31</v>
      </c>
      <c r="G3963" s="2">
        <v>83.17</v>
      </c>
      <c r="H3963" s="4">
        <v>6</v>
      </c>
      <c r="I3963" s="2">
        <v>24.951000000000001</v>
      </c>
      <c r="J3963" s="2">
        <v>523.971</v>
      </c>
      <c r="K3963" s="12">
        <v>43544</v>
      </c>
      <c r="L3963" s="5">
        <v>0.47430555555555554</v>
      </c>
      <c r="M3963" t="s">
        <v>28</v>
      </c>
      <c r="N3963" s="2">
        <v>499.02</v>
      </c>
      <c r="O3963" s="2">
        <v>24.951000000000001</v>
      </c>
      <c r="P3963" s="3">
        <v>7.3</v>
      </c>
      <c r="Q3963" s="4">
        <f>MONTH(Tabla1[[#This Row],[Fecha]])</f>
        <v>3</v>
      </c>
    </row>
    <row r="3964" spans="1:17" x14ac:dyDescent="0.25">
      <c r="A3964" t="s">
        <v>3572</v>
      </c>
      <c r="B3964" t="s">
        <v>24</v>
      </c>
      <c r="C3964" t="s">
        <v>25</v>
      </c>
      <c r="D3964" t="s">
        <v>19</v>
      </c>
      <c r="E3964" t="s">
        <v>30</v>
      </c>
      <c r="F3964" t="s">
        <v>43</v>
      </c>
      <c r="G3964" s="2">
        <v>59.59</v>
      </c>
      <c r="H3964" s="4">
        <v>4</v>
      </c>
      <c r="I3964" s="2">
        <v>11.918000000000001</v>
      </c>
      <c r="J3964" s="2">
        <v>250.27799999999999</v>
      </c>
      <c r="K3964" s="12">
        <v>43484</v>
      </c>
      <c r="L3964" s="5">
        <v>0.53194444444444444</v>
      </c>
      <c r="M3964" t="s">
        <v>28</v>
      </c>
      <c r="N3964" s="2">
        <v>238.36</v>
      </c>
      <c r="O3964" s="2">
        <v>11.917999999999999</v>
      </c>
      <c r="P3964" s="3">
        <v>9.8000000000000007</v>
      </c>
      <c r="Q3964" s="4">
        <f>MONTH(Tabla1[[#This Row],[Fecha]])</f>
        <v>1</v>
      </c>
    </row>
    <row r="3965" spans="1:17" x14ac:dyDescent="0.25">
      <c r="A3965" t="s">
        <v>3573</v>
      </c>
      <c r="B3965" t="s">
        <v>17</v>
      </c>
      <c r="C3965" t="s">
        <v>18</v>
      </c>
      <c r="D3965" t="s">
        <v>19</v>
      </c>
      <c r="E3965" t="s">
        <v>20</v>
      </c>
      <c r="F3965" t="s">
        <v>35</v>
      </c>
      <c r="G3965" s="2">
        <v>91.41</v>
      </c>
      <c r="H3965" s="4">
        <v>5</v>
      </c>
      <c r="I3965" s="2">
        <v>22.852499999999999</v>
      </c>
      <c r="J3965" s="2">
        <v>479.90249999999997</v>
      </c>
      <c r="K3965" s="12">
        <v>43521</v>
      </c>
      <c r="L3965" s="5">
        <v>0.66875000000000007</v>
      </c>
      <c r="M3965" t="s">
        <v>22</v>
      </c>
      <c r="N3965" s="2">
        <v>457.05</v>
      </c>
      <c r="O3965" s="2">
        <v>22.852499999999999</v>
      </c>
      <c r="P3965" s="3">
        <v>7.1</v>
      </c>
      <c r="Q3965" s="4">
        <f>MONTH(Tabla1[[#This Row],[Fecha]])</f>
        <v>2</v>
      </c>
    </row>
    <row r="3966" spans="1:17" x14ac:dyDescent="0.25">
      <c r="A3966" t="s">
        <v>1339</v>
      </c>
      <c r="B3966" t="s">
        <v>41</v>
      </c>
      <c r="C3966" t="s">
        <v>42</v>
      </c>
      <c r="D3966" t="s">
        <v>19</v>
      </c>
      <c r="E3966" t="s">
        <v>30</v>
      </c>
      <c r="F3966" t="s">
        <v>45</v>
      </c>
      <c r="G3966" s="2">
        <v>93.22</v>
      </c>
      <c r="H3966" s="4">
        <v>3</v>
      </c>
      <c r="I3966" s="2">
        <v>13.982999999999999</v>
      </c>
      <c r="J3966" s="2">
        <v>293.64299999999997</v>
      </c>
      <c r="K3966" s="12">
        <v>43489</v>
      </c>
      <c r="L3966" s="5">
        <v>0.48958333333333331</v>
      </c>
      <c r="M3966" t="s">
        <v>28</v>
      </c>
      <c r="N3966" s="2">
        <v>279.66000000000003</v>
      </c>
      <c r="O3966" s="2">
        <v>13.983000000000001</v>
      </c>
      <c r="P3966" s="3">
        <v>7.2</v>
      </c>
      <c r="Q3966" s="4">
        <f>MONTH(Tabla1[[#This Row],[Fecha]])</f>
        <v>1</v>
      </c>
    </row>
    <row r="3967" spans="1:17" x14ac:dyDescent="0.25">
      <c r="A3967" t="s">
        <v>1713</v>
      </c>
      <c r="B3967" t="s">
        <v>24</v>
      </c>
      <c r="C3967" t="s">
        <v>25</v>
      </c>
      <c r="D3967" t="s">
        <v>19</v>
      </c>
      <c r="E3967" t="s">
        <v>30</v>
      </c>
      <c r="F3967" t="s">
        <v>35</v>
      </c>
      <c r="G3967" s="2">
        <v>34.56</v>
      </c>
      <c r="H3967" s="4">
        <v>7</v>
      </c>
      <c r="I3967" s="2">
        <v>12.096000000000002</v>
      </c>
      <c r="J3967" s="2">
        <v>254.01599999999999</v>
      </c>
      <c r="K3967" s="12">
        <v>43535</v>
      </c>
      <c r="L3967" s="5">
        <v>0.67152777777777783</v>
      </c>
      <c r="M3967" t="s">
        <v>32</v>
      </c>
      <c r="N3967" s="2">
        <v>241.92</v>
      </c>
      <c r="O3967" s="2">
        <v>12.096</v>
      </c>
      <c r="P3967" s="3">
        <v>7.3</v>
      </c>
      <c r="Q3967" s="4">
        <f>MONTH(Tabla1[[#This Row],[Fecha]])</f>
        <v>3</v>
      </c>
    </row>
    <row r="3968" spans="1:17" x14ac:dyDescent="0.25">
      <c r="A3968" t="s">
        <v>1750</v>
      </c>
      <c r="B3968" t="s">
        <v>17</v>
      </c>
      <c r="C3968" t="s">
        <v>18</v>
      </c>
      <c r="D3968" t="s">
        <v>19</v>
      </c>
      <c r="E3968" t="s">
        <v>20</v>
      </c>
      <c r="F3968" t="s">
        <v>27</v>
      </c>
      <c r="G3968" s="2">
        <v>79.59</v>
      </c>
      <c r="H3968" s="4">
        <v>3</v>
      </c>
      <c r="I3968" s="2">
        <v>11.938500000000001</v>
      </c>
      <c r="J3968" s="2">
        <v>250.70849999999999</v>
      </c>
      <c r="K3968" s="12">
        <v>43473</v>
      </c>
      <c r="L3968" s="5">
        <v>0.60416666666666663</v>
      </c>
      <c r="M3968" t="s">
        <v>28</v>
      </c>
      <c r="N3968" s="2">
        <v>238.77</v>
      </c>
      <c r="O3968" s="2">
        <v>11.938499999999999</v>
      </c>
      <c r="P3968" s="3">
        <v>6.6</v>
      </c>
      <c r="Q3968" s="4">
        <f>MONTH(Tabla1[[#This Row],[Fecha]])</f>
        <v>1</v>
      </c>
    </row>
    <row r="3969" spans="1:17" x14ac:dyDescent="0.25">
      <c r="A3969" t="s">
        <v>3369</v>
      </c>
      <c r="B3969" t="s">
        <v>17</v>
      </c>
      <c r="C3969" t="s">
        <v>18</v>
      </c>
      <c r="D3969" t="s">
        <v>19</v>
      </c>
      <c r="E3969" t="s">
        <v>20</v>
      </c>
      <c r="F3969" t="s">
        <v>35</v>
      </c>
      <c r="G3969" s="2">
        <v>38.72</v>
      </c>
      <c r="H3969" s="4">
        <v>9</v>
      </c>
      <c r="I3969" s="2">
        <v>17.424000000000003</v>
      </c>
      <c r="J3969" s="2">
        <v>365.904</v>
      </c>
      <c r="K3969" s="12">
        <v>43544</v>
      </c>
      <c r="L3969" s="5">
        <v>0.51666666666666672</v>
      </c>
      <c r="M3969" t="s">
        <v>22</v>
      </c>
      <c r="N3969" s="2">
        <v>348.48</v>
      </c>
      <c r="O3969" s="2">
        <v>17.423999999999999</v>
      </c>
      <c r="P3969" s="3">
        <v>4.2</v>
      </c>
      <c r="Q3969" s="4">
        <f>MONTH(Tabla1[[#This Row],[Fecha]])</f>
        <v>3</v>
      </c>
    </row>
    <row r="3970" spans="1:17" x14ac:dyDescent="0.25">
      <c r="A3970" t="s">
        <v>3574</v>
      </c>
      <c r="B3970" t="s">
        <v>41</v>
      </c>
      <c r="C3970" t="s">
        <v>42</v>
      </c>
      <c r="D3970" t="s">
        <v>19</v>
      </c>
      <c r="E3970" t="s">
        <v>30</v>
      </c>
      <c r="F3970" t="s">
        <v>35</v>
      </c>
      <c r="G3970" s="2">
        <v>99.96</v>
      </c>
      <c r="H3970" s="4">
        <v>9</v>
      </c>
      <c r="I3970" s="2">
        <v>44.981999999999999</v>
      </c>
      <c r="J3970" s="2">
        <v>944.62199999999996</v>
      </c>
      <c r="K3970" s="12">
        <v>43533</v>
      </c>
      <c r="L3970" s="5">
        <v>0.72638888888888886</v>
      </c>
      <c r="M3970" t="s">
        <v>32</v>
      </c>
      <c r="N3970" s="2">
        <v>899.64</v>
      </c>
      <c r="O3970" s="2">
        <v>44.981999999999999</v>
      </c>
      <c r="P3970" s="3">
        <v>4.2</v>
      </c>
      <c r="Q3970" s="4">
        <f>MONTH(Tabla1[[#This Row],[Fecha]])</f>
        <v>3</v>
      </c>
    </row>
    <row r="3971" spans="1:17" x14ac:dyDescent="0.25">
      <c r="A3971" t="s">
        <v>2082</v>
      </c>
      <c r="B3971" t="s">
        <v>17</v>
      </c>
      <c r="C3971" t="s">
        <v>18</v>
      </c>
      <c r="D3971" t="s">
        <v>19</v>
      </c>
      <c r="E3971" t="s">
        <v>20</v>
      </c>
      <c r="F3971" t="s">
        <v>35</v>
      </c>
      <c r="G3971" s="2">
        <v>39.47</v>
      </c>
      <c r="H3971" s="4">
        <v>2</v>
      </c>
      <c r="I3971" s="2">
        <v>3.9470000000000001</v>
      </c>
      <c r="J3971" s="2">
        <v>82.887</v>
      </c>
      <c r="K3971" s="12">
        <v>43526</v>
      </c>
      <c r="L3971" s="5">
        <v>0.6777777777777777</v>
      </c>
      <c r="M3971" t="s">
        <v>32</v>
      </c>
      <c r="N3971" s="2">
        <v>78.94</v>
      </c>
      <c r="O3971" s="2">
        <v>3.9470000000000001</v>
      </c>
      <c r="P3971" s="3">
        <v>5</v>
      </c>
      <c r="Q3971" s="4">
        <f>MONTH(Tabla1[[#This Row],[Fecha]])</f>
        <v>3</v>
      </c>
    </row>
    <row r="3972" spans="1:17" x14ac:dyDescent="0.25">
      <c r="A3972" t="s">
        <v>1222</v>
      </c>
      <c r="B3972" t="s">
        <v>41</v>
      </c>
      <c r="C3972" t="s">
        <v>42</v>
      </c>
      <c r="D3972" t="s">
        <v>19</v>
      </c>
      <c r="E3972" t="s">
        <v>20</v>
      </c>
      <c r="F3972" t="s">
        <v>35</v>
      </c>
      <c r="G3972" s="2">
        <v>29.61</v>
      </c>
      <c r="H3972" s="4">
        <v>7</v>
      </c>
      <c r="I3972" s="2">
        <v>10.3635</v>
      </c>
      <c r="J3972" s="2">
        <v>217.6335</v>
      </c>
      <c r="K3972" s="12">
        <v>43535</v>
      </c>
      <c r="L3972" s="5">
        <v>0.66180555555555554</v>
      </c>
      <c r="M3972" t="s">
        <v>28</v>
      </c>
      <c r="N3972" s="2">
        <v>207.27</v>
      </c>
      <c r="O3972" s="2">
        <v>10.3635</v>
      </c>
      <c r="P3972" s="3">
        <v>6.5</v>
      </c>
      <c r="Q3972" s="4">
        <f>MONTH(Tabla1[[#This Row],[Fecha]])</f>
        <v>3</v>
      </c>
    </row>
    <row r="3973" spans="1:17" x14ac:dyDescent="0.25">
      <c r="A3973" t="s">
        <v>1685</v>
      </c>
      <c r="B3973" t="s">
        <v>17</v>
      </c>
      <c r="C3973" t="s">
        <v>18</v>
      </c>
      <c r="D3973" t="s">
        <v>19</v>
      </c>
      <c r="E3973" t="s">
        <v>30</v>
      </c>
      <c r="F3973" t="s">
        <v>43</v>
      </c>
      <c r="G3973" s="2">
        <v>35.04</v>
      </c>
      <c r="H3973" s="4">
        <v>9</v>
      </c>
      <c r="I3973" s="2">
        <v>15.768000000000001</v>
      </c>
      <c r="J3973" s="2">
        <v>331.12799999999999</v>
      </c>
      <c r="K3973" s="12">
        <v>43505</v>
      </c>
      <c r="L3973" s="5">
        <v>0.80347222222222225</v>
      </c>
      <c r="M3973" t="s">
        <v>22</v>
      </c>
      <c r="N3973" s="2">
        <v>315.36</v>
      </c>
      <c r="O3973" s="2">
        <v>15.768000000000001</v>
      </c>
      <c r="P3973" s="3">
        <v>4.5999999999999996</v>
      </c>
      <c r="Q3973" s="4">
        <f>MONTH(Tabla1[[#This Row],[Fecha]])</f>
        <v>2</v>
      </c>
    </row>
    <row r="3974" spans="1:17" x14ac:dyDescent="0.25">
      <c r="A3974" t="s">
        <v>3575</v>
      </c>
      <c r="B3974" t="s">
        <v>17</v>
      </c>
      <c r="C3974" t="s">
        <v>18</v>
      </c>
      <c r="D3974" t="s">
        <v>26</v>
      </c>
      <c r="E3974" t="s">
        <v>20</v>
      </c>
      <c r="F3974" t="s">
        <v>21</v>
      </c>
      <c r="G3974" s="2">
        <v>32.32</v>
      </c>
      <c r="H3974" s="4">
        <v>10</v>
      </c>
      <c r="I3974" s="2">
        <v>16.16</v>
      </c>
      <c r="J3974" s="2">
        <v>339.36</v>
      </c>
      <c r="K3974" s="12">
        <v>43516</v>
      </c>
      <c r="L3974" s="5">
        <v>0.7006944444444444</v>
      </c>
      <c r="M3974" t="s">
        <v>32</v>
      </c>
      <c r="N3974" s="2">
        <v>323.2</v>
      </c>
      <c r="O3974" s="2">
        <v>16.16</v>
      </c>
      <c r="P3974" s="3">
        <v>10</v>
      </c>
      <c r="Q3974" s="4">
        <f>MONTH(Tabla1[[#This Row],[Fecha]])</f>
        <v>2</v>
      </c>
    </row>
    <row r="3975" spans="1:17" x14ac:dyDescent="0.25">
      <c r="A3975" t="s">
        <v>3576</v>
      </c>
      <c r="B3975" t="s">
        <v>17</v>
      </c>
      <c r="C3975" t="s">
        <v>18</v>
      </c>
      <c r="D3975" t="s">
        <v>19</v>
      </c>
      <c r="E3975" t="s">
        <v>30</v>
      </c>
      <c r="F3975" t="s">
        <v>27</v>
      </c>
      <c r="G3975" s="2">
        <v>93.78</v>
      </c>
      <c r="H3975" s="4">
        <v>3</v>
      </c>
      <c r="I3975" s="2">
        <v>14.067000000000002</v>
      </c>
      <c r="J3975" s="2">
        <v>295.40699999999998</v>
      </c>
      <c r="K3975" s="12">
        <v>43495</v>
      </c>
      <c r="L3975" s="5">
        <v>0.48055555555555557</v>
      </c>
      <c r="M3975" t="s">
        <v>32</v>
      </c>
      <c r="N3975" s="2">
        <v>281.33999999999997</v>
      </c>
      <c r="O3975" s="2">
        <v>14.067</v>
      </c>
      <c r="P3975" s="3">
        <v>5.9</v>
      </c>
      <c r="Q3975" s="4">
        <f>MONTH(Tabla1[[#This Row],[Fecha]])</f>
        <v>1</v>
      </c>
    </row>
    <row r="3976" spans="1:17" x14ac:dyDescent="0.25">
      <c r="A3976" t="s">
        <v>3577</v>
      </c>
      <c r="B3976" t="s">
        <v>41</v>
      </c>
      <c r="C3976" t="s">
        <v>42</v>
      </c>
      <c r="D3976" t="s">
        <v>19</v>
      </c>
      <c r="E3976" t="s">
        <v>30</v>
      </c>
      <c r="F3976" t="s">
        <v>45</v>
      </c>
      <c r="G3976" s="2">
        <v>81.31</v>
      </c>
      <c r="H3976" s="4">
        <v>7</v>
      </c>
      <c r="I3976" s="2">
        <v>28.458500000000004</v>
      </c>
      <c r="J3976" s="2">
        <v>597.62850000000003</v>
      </c>
      <c r="K3976" s="12">
        <v>43525</v>
      </c>
      <c r="L3976" s="5">
        <v>0.8256944444444444</v>
      </c>
      <c r="M3976" t="s">
        <v>22</v>
      </c>
      <c r="N3976" s="2">
        <v>569.16999999999996</v>
      </c>
      <c r="O3976" s="2">
        <v>28.458500000000001</v>
      </c>
      <c r="P3976" s="3">
        <v>6.3</v>
      </c>
      <c r="Q3976" s="4">
        <f>MONTH(Tabla1[[#This Row],[Fecha]])</f>
        <v>3</v>
      </c>
    </row>
    <row r="3977" spans="1:17" x14ac:dyDescent="0.25">
      <c r="A3977" t="s">
        <v>3578</v>
      </c>
      <c r="B3977" t="s">
        <v>41</v>
      </c>
      <c r="C3977" t="s">
        <v>42</v>
      </c>
      <c r="D3977" t="s">
        <v>19</v>
      </c>
      <c r="E3977" t="s">
        <v>30</v>
      </c>
      <c r="F3977" t="s">
        <v>27</v>
      </c>
      <c r="G3977" s="2">
        <v>72.17</v>
      </c>
      <c r="H3977" s="4">
        <v>1</v>
      </c>
      <c r="I3977" s="2">
        <v>3.6085000000000003</v>
      </c>
      <c r="J3977" s="2">
        <v>75.778499999999994</v>
      </c>
      <c r="K3977" s="12">
        <v>43469</v>
      </c>
      <c r="L3977" s="5">
        <v>0.81944444444444453</v>
      </c>
      <c r="M3977" t="s">
        <v>28</v>
      </c>
      <c r="N3977" s="2">
        <v>72.17</v>
      </c>
      <c r="O3977" s="2">
        <v>3.6084999999999998</v>
      </c>
      <c r="P3977" s="3">
        <v>6.1</v>
      </c>
      <c r="Q3977" s="4">
        <f>MONTH(Tabla1[[#This Row],[Fecha]])</f>
        <v>1</v>
      </c>
    </row>
    <row r="3978" spans="1:17" x14ac:dyDescent="0.25">
      <c r="A3978" t="s">
        <v>3579</v>
      </c>
      <c r="B3978" t="s">
        <v>24</v>
      </c>
      <c r="C3978" t="s">
        <v>25</v>
      </c>
      <c r="D3978" t="s">
        <v>19</v>
      </c>
      <c r="E3978" t="s">
        <v>30</v>
      </c>
      <c r="F3978" t="s">
        <v>27</v>
      </c>
      <c r="G3978" s="2">
        <v>12.05</v>
      </c>
      <c r="H3978" s="4">
        <v>5</v>
      </c>
      <c r="I3978" s="2">
        <v>3.0125000000000002</v>
      </c>
      <c r="J3978" s="2">
        <v>63.262500000000003</v>
      </c>
      <c r="K3978" s="12">
        <v>43512</v>
      </c>
      <c r="L3978" s="5">
        <v>0.66180555555555554</v>
      </c>
      <c r="M3978" t="s">
        <v>22</v>
      </c>
      <c r="N3978" s="2">
        <v>60.25</v>
      </c>
      <c r="O3978" s="2">
        <v>3.0125000000000002</v>
      </c>
      <c r="P3978" s="3">
        <v>5.5</v>
      </c>
      <c r="Q3978" s="4">
        <f>MONTH(Tabla1[[#This Row],[Fecha]])</f>
        <v>2</v>
      </c>
    </row>
    <row r="3979" spans="1:17" x14ac:dyDescent="0.25">
      <c r="A3979" t="s">
        <v>3580</v>
      </c>
      <c r="B3979" t="s">
        <v>17</v>
      </c>
      <c r="C3979" t="s">
        <v>18</v>
      </c>
      <c r="D3979" t="s">
        <v>19</v>
      </c>
      <c r="E3979" t="s">
        <v>30</v>
      </c>
      <c r="F3979" t="s">
        <v>45</v>
      </c>
      <c r="G3979" s="2">
        <v>43.13</v>
      </c>
      <c r="H3979" s="4">
        <v>10</v>
      </c>
      <c r="I3979" s="2">
        <v>21.565000000000001</v>
      </c>
      <c r="J3979" s="2">
        <v>452.86500000000001</v>
      </c>
      <c r="K3979" s="12">
        <v>43498</v>
      </c>
      <c r="L3979" s="5">
        <v>0.7715277777777777</v>
      </c>
      <c r="M3979" t="s">
        <v>32</v>
      </c>
      <c r="N3979" s="2">
        <v>431.3</v>
      </c>
      <c r="O3979" s="2">
        <v>21.565000000000001</v>
      </c>
      <c r="P3979" s="3">
        <v>5.5</v>
      </c>
      <c r="Q3979" s="4">
        <f>MONTH(Tabla1[[#This Row],[Fecha]])</f>
        <v>2</v>
      </c>
    </row>
    <row r="3980" spans="1:17" x14ac:dyDescent="0.25">
      <c r="A3980" t="s">
        <v>3581</v>
      </c>
      <c r="B3980" t="s">
        <v>17</v>
      </c>
      <c r="C3980" t="s">
        <v>18</v>
      </c>
      <c r="D3980" t="s">
        <v>26</v>
      </c>
      <c r="E3980" t="s">
        <v>20</v>
      </c>
      <c r="F3980" t="s">
        <v>31</v>
      </c>
      <c r="G3980" s="2">
        <v>93.69</v>
      </c>
      <c r="H3980" s="4">
        <v>7</v>
      </c>
      <c r="I3980" s="2">
        <v>32.791499999999999</v>
      </c>
      <c r="J3980" s="2">
        <v>688.62149999999997</v>
      </c>
      <c r="K3980" s="12">
        <v>43534</v>
      </c>
      <c r="L3980" s="5">
        <v>0.78055555555555556</v>
      </c>
      <c r="M3980" t="s">
        <v>32</v>
      </c>
      <c r="N3980" s="2">
        <v>655.83</v>
      </c>
      <c r="O3980" s="2">
        <v>32.791499999999999</v>
      </c>
      <c r="P3980" s="3">
        <v>4.5</v>
      </c>
      <c r="Q3980" s="4">
        <f>MONTH(Tabla1[[#This Row],[Fecha]])</f>
        <v>3</v>
      </c>
    </row>
    <row r="3981" spans="1:17" x14ac:dyDescent="0.25">
      <c r="A3981" t="s">
        <v>3582</v>
      </c>
      <c r="B3981" t="s">
        <v>24</v>
      </c>
      <c r="C3981" t="s">
        <v>25</v>
      </c>
      <c r="D3981" t="s">
        <v>19</v>
      </c>
      <c r="E3981" t="s">
        <v>20</v>
      </c>
      <c r="F3981" t="s">
        <v>43</v>
      </c>
      <c r="G3981" s="2">
        <v>36.770000000000003</v>
      </c>
      <c r="H3981" s="4">
        <v>7</v>
      </c>
      <c r="I3981" s="2">
        <v>12.869500000000002</v>
      </c>
      <c r="J3981" s="2">
        <v>270.2595</v>
      </c>
      <c r="K3981" s="12">
        <v>43476</v>
      </c>
      <c r="L3981" s="5">
        <v>0.84027777777777779</v>
      </c>
      <c r="M3981" t="s">
        <v>28</v>
      </c>
      <c r="N3981" s="2">
        <v>257.39</v>
      </c>
      <c r="O3981" s="2">
        <v>12.8695</v>
      </c>
      <c r="P3981" s="3">
        <v>7.4</v>
      </c>
      <c r="Q3981" s="4">
        <f>MONTH(Tabla1[[#This Row],[Fecha]])</f>
        <v>1</v>
      </c>
    </row>
    <row r="3982" spans="1:17" x14ac:dyDescent="0.25">
      <c r="A3982" t="s">
        <v>3583</v>
      </c>
      <c r="B3982" t="s">
        <v>41</v>
      </c>
      <c r="C3982" t="s">
        <v>42</v>
      </c>
      <c r="D3982" t="s">
        <v>26</v>
      </c>
      <c r="E3982" t="s">
        <v>20</v>
      </c>
      <c r="F3982" t="s">
        <v>35</v>
      </c>
      <c r="G3982" s="2">
        <v>40.619999999999997</v>
      </c>
      <c r="H3982" s="4">
        <v>2</v>
      </c>
      <c r="I3982" s="2">
        <v>4.0620000000000003</v>
      </c>
      <c r="J3982" s="2">
        <v>85.302000000000007</v>
      </c>
      <c r="K3982" s="12">
        <v>43482</v>
      </c>
      <c r="L3982" s="5">
        <v>0.41736111111111113</v>
      </c>
      <c r="M3982" t="s">
        <v>32</v>
      </c>
      <c r="N3982" s="2">
        <v>81.239999999999995</v>
      </c>
      <c r="O3982" s="2">
        <v>4.0620000000000003</v>
      </c>
      <c r="P3982" s="3">
        <v>4.0999999999999996</v>
      </c>
      <c r="Q3982" s="4">
        <f>MONTH(Tabla1[[#This Row],[Fecha]])</f>
        <v>1</v>
      </c>
    </row>
    <row r="3983" spans="1:17" x14ac:dyDescent="0.25">
      <c r="A3983" t="s">
        <v>3584</v>
      </c>
      <c r="B3983" t="s">
        <v>24</v>
      </c>
      <c r="C3983" t="s">
        <v>25</v>
      </c>
      <c r="D3983" t="s">
        <v>19</v>
      </c>
      <c r="E3983" t="s">
        <v>20</v>
      </c>
      <c r="F3983" t="s">
        <v>31</v>
      </c>
      <c r="G3983" s="2">
        <v>21.82</v>
      </c>
      <c r="H3983" s="4">
        <v>10</v>
      </c>
      <c r="I3983" s="2">
        <v>10.91</v>
      </c>
      <c r="J3983" s="2">
        <v>229.11</v>
      </c>
      <c r="K3983" s="12">
        <v>43472</v>
      </c>
      <c r="L3983" s="5">
        <v>0.73333333333333339</v>
      </c>
      <c r="M3983" t="s">
        <v>28</v>
      </c>
      <c r="N3983" s="2">
        <v>218.2</v>
      </c>
      <c r="O3983" s="2">
        <v>10.91</v>
      </c>
      <c r="P3983" s="3">
        <v>7.1</v>
      </c>
      <c r="Q3983" s="4">
        <f>MONTH(Tabla1[[#This Row],[Fecha]])</f>
        <v>1</v>
      </c>
    </row>
    <row r="3984" spans="1:17" x14ac:dyDescent="0.25">
      <c r="A3984" t="s">
        <v>3585</v>
      </c>
      <c r="B3984" t="s">
        <v>24</v>
      </c>
      <c r="C3984" t="s">
        <v>25</v>
      </c>
      <c r="D3984" t="s">
        <v>26</v>
      </c>
      <c r="E3984" t="s">
        <v>30</v>
      </c>
      <c r="F3984" t="s">
        <v>21</v>
      </c>
      <c r="G3984" s="2">
        <v>21.8</v>
      </c>
      <c r="H3984" s="4">
        <v>8</v>
      </c>
      <c r="I3984" s="2">
        <v>8.7200000000000006</v>
      </c>
      <c r="J3984" s="2">
        <v>183.12</v>
      </c>
      <c r="K3984" s="12">
        <v>43515</v>
      </c>
      <c r="L3984" s="5">
        <v>0.80833333333333324</v>
      </c>
      <c r="M3984" t="s">
        <v>28</v>
      </c>
      <c r="N3984" s="2">
        <v>174.4</v>
      </c>
      <c r="O3984" s="2">
        <v>8.7200000000000006</v>
      </c>
      <c r="P3984" s="3">
        <v>8.3000000000000007</v>
      </c>
      <c r="Q3984" s="4">
        <f>MONTH(Tabla1[[#This Row],[Fecha]])</f>
        <v>2</v>
      </c>
    </row>
    <row r="3985" spans="1:17" x14ac:dyDescent="0.25">
      <c r="A3985" t="s">
        <v>3586</v>
      </c>
      <c r="B3985" t="s">
        <v>17</v>
      </c>
      <c r="C3985" t="s">
        <v>18</v>
      </c>
      <c r="D3985" t="s">
        <v>26</v>
      </c>
      <c r="E3985" t="s">
        <v>30</v>
      </c>
      <c r="F3985" t="s">
        <v>35</v>
      </c>
      <c r="G3985" s="2">
        <v>64.19</v>
      </c>
      <c r="H3985" s="4">
        <v>10</v>
      </c>
      <c r="I3985" s="2">
        <v>32.094999999999999</v>
      </c>
      <c r="J3985" s="2">
        <v>673.995</v>
      </c>
      <c r="K3985" s="12">
        <v>43484</v>
      </c>
      <c r="L3985" s="5">
        <v>0.58888888888888891</v>
      </c>
      <c r="M3985" t="s">
        <v>32</v>
      </c>
      <c r="N3985" s="2">
        <v>641.9</v>
      </c>
      <c r="O3985" s="2">
        <v>32.094999999999999</v>
      </c>
      <c r="P3985" s="3">
        <v>6.7</v>
      </c>
      <c r="Q3985" s="4">
        <f>MONTH(Tabla1[[#This Row],[Fecha]])</f>
        <v>1</v>
      </c>
    </row>
    <row r="3986" spans="1:17" x14ac:dyDescent="0.25">
      <c r="A3986" t="s">
        <v>3587</v>
      </c>
      <c r="B3986" t="s">
        <v>24</v>
      </c>
      <c r="C3986" t="s">
        <v>25</v>
      </c>
      <c r="D3986" t="s">
        <v>19</v>
      </c>
      <c r="E3986" t="s">
        <v>20</v>
      </c>
      <c r="F3986" t="s">
        <v>31</v>
      </c>
      <c r="G3986" s="2">
        <v>12.12</v>
      </c>
      <c r="H3986" s="4">
        <v>10</v>
      </c>
      <c r="I3986" s="2">
        <v>6.06</v>
      </c>
      <c r="J3986" s="2">
        <v>127.26</v>
      </c>
      <c r="K3986" s="12">
        <v>43529</v>
      </c>
      <c r="L3986" s="5">
        <v>0.57222222222222219</v>
      </c>
      <c r="M3986" t="s">
        <v>32</v>
      </c>
      <c r="N3986" s="2">
        <v>121.2</v>
      </c>
      <c r="O3986" s="2">
        <v>6.06</v>
      </c>
      <c r="P3986" s="3">
        <v>8.4</v>
      </c>
      <c r="Q3986" s="4">
        <f>MONTH(Tabla1[[#This Row],[Fecha]])</f>
        <v>3</v>
      </c>
    </row>
    <row r="3987" spans="1:17" x14ac:dyDescent="0.25">
      <c r="A3987" t="s">
        <v>3588</v>
      </c>
      <c r="B3987" t="s">
        <v>24</v>
      </c>
      <c r="C3987" t="s">
        <v>25</v>
      </c>
      <c r="D3987" t="s">
        <v>19</v>
      </c>
      <c r="E3987" t="s">
        <v>20</v>
      </c>
      <c r="F3987" t="s">
        <v>43</v>
      </c>
      <c r="G3987" s="2">
        <v>49.79</v>
      </c>
      <c r="H3987" s="4">
        <v>4</v>
      </c>
      <c r="I3987" s="2">
        <v>9.9580000000000002</v>
      </c>
      <c r="J3987" s="2">
        <v>209.11799999999999</v>
      </c>
      <c r="K3987" s="12">
        <v>43552</v>
      </c>
      <c r="L3987" s="5">
        <v>0.8027777777777777</v>
      </c>
      <c r="M3987" t="s">
        <v>32</v>
      </c>
      <c r="N3987" s="2">
        <v>199.16</v>
      </c>
      <c r="O3987" s="2">
        <v>9.9580000000000002</v>
      </c>
      <c r="P3987" s="3">
        <v>6.4</v>
      </c>
      <c r="Q3987" s="4">
        <f>MONTH(Tabla1[[#This Row],[Fecha]])</f>
        <v>3</v>
      </c>
    </row>
    <row r="3988" spans="1:17" x14ac:dyDescent="0.25">
      <c r="A3988" t="s">
        <v>3589</v>
      </c>
      <c r="B3988" t="s">
        <v>41</v>
      </c>
      <c r="C3988" t="s">
        <v>42</v>
      </c>
      <c r="D3988" t="s">
        <v>26</v>
      </c>
      <c r="E3988" t="s">
        <v>30</v>
      </c>
      <c r="F3988" t="s">
        <v>27</v>
      </c>
      <c r="G3988" s="2">
        <v>22.01</v>
      </c>
      <c r="H3988" s="4">
        <v>6</v>
      </c>
      <c r="I3988" s="2">
        <v>6.6030000000000006</v>
      </c>
      <c r="J3988" s="2">
        <v>138.66300000000001</v>
      </c>
      <c r="K3988" s="12">
        <v>43467</v>
      </c>
      <c r="L3988" s="5">
        <v>0.78472222222222221</v>
      </c>
      <c r="M3988" t="s">
        <v>28</v>
      </c>
      <c r="N3988" s="2">
        <v>132.06</v>
      </c>
      <c r="O3988" s="2">
        <v>6.6029999999999998</v>
      </c>
      <c r="P3988" s="3">
        <v>7.6</v>
      </c>
      <c r="Q3988" s="4">
        <f>MONTH(Tabla1[[#This Row],[Fecha]])</f>
        <v>1</v>
      </c>
    </row>
    <row r="3989" spans="1:17" x14ac:dyDescent="0.25">
      <c r="A3989" t="s">
        <v>3341</v>
      </c>
      <c r="B3989" t="s">
        <v>17</v>
      </c>
      <c r="C3989" t="s">
        <v>18</v>
      </c>
      <c r="D3989" t="s">
        <v>19</v>
      </c>
      <c r="E3989" t="s">
        <v>30</v>
      </c>
      <c r="F3989" t="s">
        <v>27</v>
      </c>
      <c r="G3989" s="2">
        <v>71.95</v>
      </c>
      <c r="H3989" s="4">
        <v>1</v>
      </c>
      <c r="I3989" s="2">
        <v>3.5975000000000001</v>
      </c>
      <c r="J3989" s="2">
        <v>75.547499999999999</v>
      </c>
      <c r="K3989" s="12">
        <v>43500</v>
      </c>
      <c r="L3989" s="5">
        <v>0.50972222222222219</v>
      </c>
      <c r="M3989" t="s">
        <v>28</v>
      </c>
      <c r="N3989" s="2">
        <v>71.95</v>
      </c>
      <c r="O3989" s="2">
        <v>3.5975000000000001</v>
      </c>
      <c r="P3989" s="3">
        <v>7.3</v>
      </c>
      <c r="Q3989" s="4">
        <f>MONTH(Tabla1[[#This Row],[Fecha]])</f>
        <v>2</v>
      </c>
    </row>
    <row r="3990" spans="1:17" x14ac:dyDescent="0.25">
      <c r="A3990" t="s">
        <v>3590</v>
      </c>
      <c r="B3990" t="s">
        <v>24</v>
      </c>
      <c r="C3990" t="s">
        <v>25</v>
      </c>
      <c r="D3990" t="s">
        <v>26</v>
      </c>
      <c r="E3990" t="s">
        <v>30</v>
      </c>
      <c r="F3990" t="s">
        <v>35</v>
      </c>
      <c r="G3990" s="2">
        <v>76.400000000000006</v>
      </c>
      <c r="H3990" s="4">
        <v>2</v>
      </c>
      <c r="I3990" s="2">
        <v>7.6400000000000006</v>
      </c>
      <c r="J3990" s="2">
        <v>160.44</v>
      </c>
      <c r="K3990" s="12">
        <v>43495</v>
      </c>
      <c r="L3990" s="5">
        <v>0.8208333333333333</v>
      </c>
      <c r="M3990" t="s">
        <v>22</v>
      </c>
      <c r="N3990" s="2">
        <v>152.80000000000001</v>
      </c>
      <c r="O3990" s="2">
        <v>7.64</v>
      </c>
      <c r="P3990" s="3">
        <v>6.5</v>
      </c>
      <c r="Q3990" s="4">
        <f>MONTH(Tabla1[[#This Row],[Fecha]])</f>
        <v>1</v>
      </c>
    </row>
    <row r="3991" spans="1:17" x14ac:dyDescent="0.25">
      <c r="A3991" t="s">
        <v>3591</v>
      </c>
      <c r="B3991" t="s">
        <v>17</v>
      </c>
      <c r="C3991" t="s">
        <v>18</v>
      </c>
      <c r="D3991" t="s">
        <v>26</v>
      </c>
      <c r="E3991" t="s">
        <v>20</v>
      </c>
      <c r="F3991" t="s">
        <v>31</v>
      </c>
      <c r="G3991" s="2">
        <v>93.12</v>
      </c>
      <c r="H3991" s="4">
        <v>8</v>
      </c>
      <c r="I3991" s="2">
        <v>37.248000000000005</v>
      </c>
      <c r="J3991" s="2">
        <v>782.20799999999997</v>
      </c>
      <c r="K3991" s="12">
        <v>43503</v>
      </c>
      <c r="L3991" s="5">
        <v>0.42291666666666666</v>
      </c>
      <c r="M3991" t="s">
        <v>28</v>
      </c>
      <c r="N3991" s="2">
        <v>744.96</v>
      </c>
      <c r="O3991" s="2">
        <v>37.247999999999998</v>
      </c>
      <c r="P3991" s="3">
        <v>6.8</v>
      </c>
      <c r="Q3991" s="4">
        <f>MONTH(Tabla1[[#This Row],[Fecha]])</f>
        <v>2</v>
      </c>
    </row>
    <row r="3992" spans="1:17" x14ac:dyDescent="0.25">
      <c r="A3992" t="s">
        <v>3592</v>
      </c>
      <c r="B3992" t="s">
        <v>24</v>
      </c>
      <c r="C3992" t="s">
        <v>25</v>
      </c>
      <c r="D3992" t="s">
        <v>19</v>
      </c>
      <c r="E3992" t="s">
        <v>30</v>
      </c>
      <c r="F3992" t="s">
        <v>35</v>
      </c>
      <c r="G3992" s="2">
        <v>25.25</v>
      </c>
      <c r="H3992" s="4">
        <v>5</v>
      </c>
      <c r="I3992" s="2">
        <v>6.3125</v>
      </c>
      <c r="J3992" s="2">
        <v>132.5625</v>
      </c>
      <c r="K3992" s="12">
        <v>43544</v>
      </c>
      <c r="L3992" s="5">
        <v>0.74444444444444446</v>
      </c>
      <c r="M3992" t="s">
        <v>28</v>
      </c>
      <c r="N3992" s="2">
        <v>126.25</v>
      </c>
      <c r="O3992" s="2">
        <v>6.3125</v>
      </c>
      <c r="P3992" s="3">
        <v>6.1</v>
      </c>
      <c r="Q3992" s="4">
        <f>MONTH(Tabla1[[#This Row],[Fecha]])</f>
        <v>3</v>
      </c>
    </row>
    <row r="3993" spans="1:17" x14ac:dyDescent="0.25">
      <c r="A3993" t="s">
        <v>3593</v>
      </c>
      <c r="B3993" t="s">
        <v>24</v>
      </c>
      <c r="C3993" t="s">
        <v>25</v>
      </c>
      <c r="D3993" t="s">
        <v>26</v>
      </c>
      <c r="E3993" t="s">
        <v>30</v>
      </c>
      <c r="F3993" t="s">
        <v>45</v>
      </c>
      <c r="G3993" s="2">
        <v>86.13</v>
      </c>
      <c r="H3993" s="4">
        <v>2</v>
      </c>
      <c r="I3993" s="2">
        <v>8.6129999999999995</v>
      </c>
      <c r="J3993" s="2">
        <v>180.87299999999999</v>
      </c>
      <c r="K3993" s="12">
        <v>43503</v>
      </c>
      <c r="L3993" s="5">
        <v>0.74930555555555556</v>
      </c>
      <c r="M3993" t="s">
        <v>28</v>
      </c>
      <c r="N3993" s="2">
        <v>172.26</v>
      </c>
      <c r="O3993" s="2">
        <v>8.6129999999999995</v>
      </c>
      <c r="P3993" s="3">
        <v>8.1999999999999993</v>
      </c>
      <c r="Q3993" s="4">
        <f>MONTH(Tabla1[[#This Row],[Fecha]])</f>
        <v>2</v>
      </c>
    </row>
    <row r="3994" spans="1:17" x14ac:dyDescent="0.25">
      <c r="A3994" t="s">
        <v>3594</v>
      </c>
      <c r="B3994" t="s">
        <v>17</v>
      </c>
      <c r="C3994" t="s">
        <v>18</v>
      </c>
      <c r="D3994" t="s">
        <v>19</v>
      </c>
      <c r="E3994" t="s">
        <v>20</v>
      </c>
      <c r="F3994" t="s">
        <v>31</v>
      </c>
      <c r="G3994" s="2">
        <v>88.79</v>
      </c>
      <c r="H3994" s="4">
        <v>8</v>
      </c>
      <c r="I3994" s="2">
        <v>35.516000000000005</v>
      </c>
      <c r="J3994" s="2">
        <v>745.83600000000001</v>
      </c>
      <c r="K3994" s="12">
        <v>43513</v>
      </c>
      <c r="L3994" s="5">
        <v>0.71458333333333324</v>
      </c>
      <c r="M3994" t="s">
        <v>28</v>
      </c>
      <c r="N3994" s="2">
        <v>710.32</v>
      </c>
      <c r="O3994" s="2">
        <v>35.515999999999998</v>
      </c>
      <c r="P3994" s="3">
        <v>4.0999999999999996</v>
      </c>
      <c r="Q3994" s="4">
        <f>MONTH(Tabla1[[#This Row],[Fecha]])</f>
        <v>2</v>
      </c>
    </row>
    <row r="3995" spans="1:17" x14ac:dyDescent="0.25">
      <c r="A3995" t="s">
        <v>3514</v>
      </c>
      <c r="B3995" t="s">
        <v>17</v>
      </c>
      <c r="C3995" t="s">
        <v>18</v>
      </c>
      <c r="D3995" t="s">
        <v>26</v>
      </c>
      <c r="E3995" t="s">
        <v>20</v>
      </c>
      <c r="F3995" t="s">
        <v>45</v>
      </c>
      <c r="G3995" s="2">
        <v>81.91</v>
      </c>
      <c r="H3995" s="4">
        <v>2</v>
      </c>
      <c r="I3995" s="2">
        <v>8.1910000000000007</v>
      </c>
      <c r="J3995" s="2">
        <v>172.011</v>
      </c>
      <c r="K3995" s="12">
        <v>43529</v>
      </c>
      <c r="L3995" s="5">
        <v>0.73819444444444438</v>
      </c>
      <c r="M3995" t="s">
        <v>28</v>
      </c>
      <c r="N3995" s="2">
        <v>163.82</v>
      </c>
      <c r="O3995" s="2">
        <v>8.1910000000000007</v>
      </c>
      <c r="P3995" s="3">
        <v>7.8</v>
      </c>
      <c r="Q3995" s="4">
        <f>MONTH(Tabla1[[#This Row],[Fecha]])</f>
        <v>3</v>
      </c>
    </row>
    <row r="3996" spans="1:17" x14ac:dyDescent="0.25">
      <c r="A3996" t="s">
        <v>3595</v>
      </c>
      <c r="B3996" t="s">
        <v>17</v>
      </c>
      <c r="C3996" t="s">
        <v>18</v>
      </c>
      <c r="D3996" t="s">
        <v>19</v>
      </c>
      <c r="E3996" t="s">
        <v>30</v>
      </c>
      <c r="F3996" t="s">
        <v>27</v>
      </c>
      <c r="G3996" s="2">
        <v>71.95</v>
      </c>
      <c r="H3996" s="4">
        <v>1</v>
      </c>
      <c r="I3996" s="2">
        <v>3.5975000000000001</v>
      </c>
      <c r="J3996" s="2">
        <v>75.547499999999999</v>
      </c>
      <c r="K3996" s="12">
        <v>43500</v>
      </c>
      <c r="L3996" s="5">
        <v>0.50972222222222219</v>
      </c>
      <c r="M3996" t="s">
        <v>28</v>
      </c>
      <c r="N3996" s="2">
        <v>71.95</v>
      </c>
      <c r="O3996" s="2">
        <v>3.5975000000000001</v>
      </c>
      <c r="P3996" s="3">
        <v>7.3</v>
      </c>
      <c r="Q3996" s="4">
        <f>MONTH(Tabla1[[#This Row],[Fecha]])</f>
        <v>2</v>
      </c>
    </row>
    <row r="3997" spans="1:17" x14ac:dyDescent="0.25">
      <c r="A3997" t="s">
        <v>3596</v>
      </c>
      <c r="B3997" t="s">
        <v>24</v>
      </c>
      <c r="C3997" t="s">
        <v>25</v>
      </c>
      <c r="D3997" t="s">
        <v>26</v>
      </c>
      <c r="E3997" t="s">
        <v>30</v>
      </c>
      <c r="F3997" t="s">
        <v>35</v>
      </c>
      <c r="G3997" s="2">
        <v>95.49</v>
      </c>
      <c r="H3997" s="4">
        <v>7</v>
      </c>
      <c r="I3997" s="2">
        <v>33.421500000000002</v>
      </c>
      <c r="J3997" s="2">
        <v>701.85149999999999</v>
      </c>
      <c r="K3997" s="12">
        <v>43518</v>
      </c>
      <c r="L3997" s="5">
        <v>0.76180555555555562</v>
      </c>
      <c r="M3997" t="s">
        <v>22</v>
      </c>
      <c r="N3997" s="2">
        <v>668.43</v>
      </c>
      <c r="O3997" s="2">
        <v>33.421500000000002</v>
      </c>
      <c r="P3997" s="3">
        <v>8.6999999999999993</v>
      </c>
      <c r="Q3997" s="4">
        <f>MONTH(Tabla1[[#This Row],[Fecha]])</f>
        <v>2</v>
      </c>
    </row>
    <row r="3998" spans="1:17" x14ac:dyDescent="0.25">
      <c r="A3998" t="s">
        <v>3597</v>
      </c>
      <c r="B3998" t="s">
        <v>17</v>
      </c>
      <c r="C3998" t="s">
        <v>18</v>
      </c>
      <c r="D3998" t="s">
        <v>19</v>
      </c>
      <c r="E3998" t="s">
        <v>30</v>
      </c>
      <c r="F3998" t="s">
        <v>43</v>
      </c>
      <c r="G3998" s="2">
        <v>10.130000000000001</v>
      </c>
      <c r="H3998" s="4">
        <v>7</v>
      </c>
      <c r="I3998" s="2">
        <v>3.5455000000000005</v>
      </c>
      <c r="J3998" s="2">
        <v>74.455500000000001</v>
      </c>
      <c r="K3998" s="12">
        <v>43534</v>
      </c>
      <c r="L3998" s="5">
        <v>0.81597222222222221</v>
      </c>
      <c r="M3998" t="s">
        <v>22</v>
      </c>
      <c r="N3998" s="2">
        <v>70.91</v>
      </c>
      <c r="O3998" s="2">
        <v>3.5455000000000001</v>
      </c>
      <c r="P3998" s="3">
        <v>8.3000000000000007</v>
      </c>
      <c r="Q3998" s="4">
        <f>MONTH(Tabla1[[#This Row],[Fecha]])</f>
        <v>3</v>
      </c>
    </row>
    <row r="3999" spans="1:17" x14ac:dyDescent="0.25">
      <c r="A3999" t="s">
        <v>3598</v>
      </c>
      <c r="B3999" t="s">
        <v>41</v>
      </c>
      <c r="C3999" t="s">
        <v>42</v>
      </c>
      <c r="D3999" t="s">
        <v>19</v>
      </c>
      <c r="E3999" t="s">
        <v>20</v>
      </c>
      <c r="F3999" t="s">
        <v>27</v>
      </c>
      <c r="G3999" s="2">
        <v>13.22</v>
      </c>
      <c r="H3999" s="4">
        <v>5</v>
      </c>
      <c r="I3999" s="2">
        <v>3.3050000000000006</v>
      </c>
      <c r="J3999" s="2">
        <v>69.405000000000001</v>
      </c>
      <c r="K3999" s="12">
        <v>43526</v>
      </c>
      <c r="L3999" s="5">
        <v>0.80972222222222223</v>
      </c>
      <c r="M3999" t="s">
        <v>28</v>
      </c>
      <c r="N3999" s="2">
        <v>66.099999999999994</v>
      </c>
      <c r="O3999" s="2">
        <v>3.3050000000000002</v>
      </c>
      <c r="P3999" s="3">
        <v>4.3</v>
      </c>
      <c r="Q3999" s="4">
        <f>MONTH(Tabla1[[#This Row],[Fecha]])</f>
        <v>3</v>
      </c>
    </row>
    <row r="4000" spans="1:17" x14ac:dyDescent="0.25">
      <c r="A4000" t="s">
        <v>1670</v>
      </c>
      <c r="B4000" t="s">
        <v>24</v>
      </c>
      <c r="C4000" t="s">
        <v>25</v>
      </c>
      <c r="D4000" t="s">
        <v>26</v>
      </c>
      <c r="E4000" t="s">
        <v>20</v>
      </c>
      <c r="F4000" t="s">
        <v>21</v>
      </c>
      <c r="G4000" s="2">
        <v>13.85</v>
      </c>
      <c r="H4000" s="4">
        <v>9</v>
      </c>
      <c r="I4000" s="2">
        <v>6.2324999999999999</v>
      </c>
      <c r="J4000" s="2">
        <v>130.88249999999999</v>
      </c>
      <c r="K4000" s="12">
        <v>43500</v>
      </c>
      <c r="L4000" s="5">
        <v>0.53472222222222221</v>
      </c>
      <c r="M4000" t="s">
        <v>22</v>
      </c>
      <c r="N4000" s="2">
        <v>124.65</v>
      </c>
      <c r="O4000" s="2">
        <v>6.2324999999999999</v>
      </c>
      <c r="P4000" s="3">
        <v>6</v>
      </c>
      <c r="Q4000" s="4">
        <f>MONTH(Tabla1[[#This Row],[Fecha]])</f>
        <v>2</v>
      </c>
    </row>
    <row r="4001" spans="1:17" x14ac:dyDescent="0.25">
      <c r="A4001" t="s">
        <v>2224</v>
      </c>
      <c r="B4001" t="s">
        <v>17</v>
      </c>
      <c r="C4001" t="s">
        <v>18</v>
      </c>
      <c r="D4001" t="s">
        <v>19</v>
      </c>
      <c r="E4001" t="s">
        <v>30</v>
      </c>
      <c r="F4001" t="s">
        <v>35</v>
      </c>
      <c r="G4001" s="2">
        <v>89.06</v>
      </c>
      <c r="H4001" s="4">
        <v>6</v>
      </c>
      <c r="I4001" s="2">
        <v>26.718000000000004</v>
      </c>
      <c r="J4001" s="2">
        <v>561.07799999999997</v>
      </c>
      <c r="K4001" s="12">
        <v>43483</v>
      </c>
      <c r="L4001" s="5">
        <v>0.72638888888888886</v>
      </c>
      <c r="M4001" t="s">
        <v>28</v>
      </c>
      <c r="N4001" s="2">
        <v>534.36</v>
      </c>
      <c r="O4001" s="2">
        <v>26.718</v>
      </c>
      <c r="P4001" s="3">
        <v>9.9</v>
      </c>
      <c r="Q4001" s="4">
        <f>MONTH(Tabla1[[#This Row],[Fecha]])</f>
        <v>1</v>
      </c>
    </row>
  </sheetData>
  <mergeCells count="1">
    <mergeCell ref="S1:X1"/>
  </mergeCells>
  <dataValidations count="8">
    <dataValidation type="list" allowBlank="1" showInputMessage="1" showErrorMessage="1" sqref="D1" xr:uid="{F59E8BE7-5858-4190-867D-B8DDE4CF5027}">
      <formula1>$D$2:$D$14</formula1>
    </dataValidation>
    <dataValidation type="list" allowBlank="1" showInputMessage="1" showErrorMessage="1" errorTitle="ERROR" error="Ingrese una de las sucursales disponibles." promptTitle="Sucursal" prompt="Ingrese Sucursal" sqref="B1:B1048576" xr:uid="{796040EA-9E03-4B3F-AED7-E40C407CFDF7}">
      <formula1>$S$3:$S$5</formula1>
    </dataValidation>
    <dataValidation type="list" allowBlank="1" showInputMessage="1" showErrorMessage="1" errorTitle="ERROR" error="Ingrese correctamente el tipo de cliente." promptTitle="Tipo Cliente" prompt="Ingrese el tipo de cliente." sqref="D2:D1048576" xr:uid="{5E628AD4-6375-4FD8-9A27-78290E478357}">
      <formula1>$U$3:$U$4</formula1>
    </dataValidation>
    <dataValidation type="list" allowBlank="1" showInputMessage="1" showErrorMessage="1" errorTitle="ERROR" error="Ingrese correctamente el genero." promptTitle="Genero" prompt="Ingrese el genero." sqref="E2:E1048576" xr:uid="{50B8E35C-4032-4AED-864F-6B2E1DB56B6F}">
      <formula1>$V$3:$V$4</formula1>
    </dataValidation>
    <dataValidation type="list" allowBlank="1" showInputMessage="1" showErrorMessage="1" errorTitle="ERROR" error="Ingrese correctamente la Linea de producto." promptTitle="Linea de producto" prompt="Ingrese la linea de producto." sqref="F2:F1048576" xr:uid="{8D87090A-CF06-4E84-A7C4-BE43730C7D7A}">
      <formula1>$W$3:$W$8</formula1>
    </dataValidation>
    <dataValidation type="list" allowBlank="1" showInputMessage="1" showErrorMessage="1" errorTitle="ERROR" error="Ingrese correctamente el metodo de pago." promptTitle="Metodo de pago" prompt="Ingrese el metodo de pago." sqref="M2:M1048576" xr:uid="{B2F5B018-D0B6-4DED-8153-FAE3FBB28561}">
      <formula1>$X$3:$X$5</formula1>
    </dataValidation>
    <dataValidation type="list" allowBlank="1" showInputMessage="1" showErrorMessage="1" errorTitle="ERROR Ciudad" error="Ingrese la ciudad correctamente_x000a_" promptTitle="Ciudad" prompt="Ingrese una ciudad de la lista" sqref="C3:C1048576" xr:uid="{2992F9F3-41BF-488F-A764-B56F2A25BEC3}">
      <formula1>$T$3:$T$5</formula1>
    </dataValidation>
    <dataValidation type="list" allowBlank="1" showInputMessage="1" showErrorMessage="1" errorTitle="ERROR Ciudad" error="Ingrese la ciudad correctamente_x000a_" promptTitle="Ciudad" prompt="Ingrese una ciudad" sqref="C2" xr:uid="{00FBADD4-697E-4E8F-AF5D-F9653A30AF77}">
      <formula1>$T$3:$T$5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2914-581B-4CF2-B368-244EFA742EF1}">
  <dimension ref="A1:J37"/>
  <sheetViews>
    <sheetView topLeftCell="A15" zoomScale="110" zoomScaleNormal="110" workbookViewId="0">
      <selection activeCell="A23" sqref="A23"/>
    </sheetView>
  </sheetViews>
  <sheetFormatPr baseColWidth="10" defaultRowHeight="15" x14ac:dyDescent="0.25"/>
  <cols>
    <col min="1" max="1" width="45.140625" customWidth="1"/>
    <col min="2" max="2" width="19.140625" customWidth="1"/>
    <col min="3" max="3" width="23.7109375" bestFit="1" customWidth="1"/>
    <col min="4" max="4" width="20.28515625" bestFit="1" customWidth="1"/>
    <col min="5" max="5" width="16.7109375" bestFit="1" customWidth="1"/>
    <col min="6" max="6" width="19.28515625" bestFit="1" customWidth="1"/>
    <col min="7" max="7" width="19.140625" bestFit="1" customWidth="1"/>
  </cols>
  <sheetData>
    <row r="1" spans="1:10" ht="21" x14ac:dyDescent="0.35">
      <c r="A1" s="27" t="s">
        <v>3603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5.75" x14ac:dyDescent="0.25">
      <c r="A2" s="7" t="s">
        <v>3615</v>
      </c>
    </row>
    <row r="3" spans="1:10" ht="15.75" x14ac:dyDescent="0.25">
      <c r="A3" s="7" t="s">
        <v>3607</v>
      </c>
      <c r="B3" s="9">
        <f>AVERAGE(Tabla1[Calificación])</f>
        <v>6.9473000000000056</v>
      </c>
    </row>
    <row r="4" spans="1:10" x14ac:dyDescent="0.25">
      <c r="A4" s="6"/>
      <c r="B4" s="10"/>
    </row>
    <row r="5" spans="1:10" ht="15.75" x14ac:dyDescent="0.25">
      <c r="A5" s="7" t="s">
        <v>3608</v>
      </c>
      <c r="B5" s="10"/>
    </row>
    <row r="6" spans="1:10" ht="15.75" x14ac:dyDescent="0.25">
      <c r="A6" s="7" t="s">
        <v>3609</v>
      </c>
      <c r="B6" s="8">
        <f>COUNTIF(Tabla1[Método de pago],"=Efectivo")</f>
        <v>1393</v>
      </c>
    </row>
    <row r="7" spans="1:10" ht="15.75" x14ac:dyDescent="0.25">
      <c r="A7" s="7" t="s">
        <v>3610</v>
      </c>
      <c r="B7" s="29">
        <f>SUMIF(Tabla1[Método de pago],"=Efectivo",Tabla1[Total])</f>
        <v>450767.2470000005</v>
      </c>
    </row>
    <row r="8" spans="1:10" x14ac:dyDescent="0.25">
      <c r="A8" s="6"/>
      <c r="B8" s="10"/>
    </row>
    <row r="9" spans="1:10" ht="15.75" x14ac:dyDescent="0.25">
      <c r="A9" s="7" t="s">
        <v>3605</v>
      </c>
      <c r="B9" s="8">
        <f>COUNTIF(Tabla1[Método de pago],"=Tarjeta de crédito")</f>
        <v>1276</v>
      </c>
    </row>
    <row r="10" spans="1:10" ht="15.75" x14ac:dyDescent="0.25">
      <c r="A10" s="7" t="s">
        <v>3606</v>
      </c>
      <c r="B10" s="29">
        <f>SUMIF(Tabla1[Método de pago],"=Tarjeta de crédito",Tabla1[Total])</f>
        <v>405968.45100000018</v>
      </c>
    </row>
    <row r="11" spans="1:10" x14ac:dyDescent="0.25">
      <c r="A11" s="6"/>
      <c r="B11" s="10"/>
    </row>
    <row r="12" spans="1:10" ht="15.75" x14ac:dyDescent="0.25">
      <c r="A12" s="7" t="s">
        <v>3611</v>
      </c>
      <c r="B12" s="8">
        <f>COUNTIF(Tabla1[Método de pago],"=Billetera electrónica")</f>
        <v>1331</v>
      </c>
    </row>
    <row r="13" spans="1:10" ht="15.75" x14ac:dyDescent="0.25">
      <c r="A13" s="7" t="s">
        <v>3612</v>
      </c>
      <c r="B13" s="29">
        <f>SUMIF(Tabla1[Método de pago],"=Billetera electrónica",Tabla1[Total])</f>
        <v>426073.72500000003</v>
      </c>
    </row>
    <row r="14" spans="1:10" x14ac:dyDescent="0.25">
      <c r="A14" s="6"/>
      <c r="B14" s="10"/>
    </row>
    <row r="15" spans="1:10" ht="15.75" x14ac:dyDescent="0.25">
      <c r="A15" s="7" t="s">
        <v>3602</v>
      </c>
      <c r="B15" s="10"/>
    </row>
    <row r="16" spans="1:10" ht="15.75" x14ac:dyDescent="0.25">
      <c r="A16" s="7" t="s">
        <v>3613</v>
      </c>
      <c r="B16" s="11">
        <f>MAX(Tabla1[Impuesto 5%])</f>
        <v>49.650000000000006</v>
      </c>
    </row>
    <row r="17" spans="1:7" ht="15.75" x14ac:dyDescent="0.25">
      <c r="A17" s="7" t="s">
        <v>3614</v>
      </c>
      <c r="B17" s="11">
        <f>MIN(Tabla1[Impuesto 5%])</f>
        <v>0.50850000000000006</v>
      </c>
    </row>
    <row r="18" spans="1:7" x14ac:dyDescent="0.25">
      <c r="A18" s="6"/>
      <c r="B18" s="10"/>
    </row>
    <row r="19" spans="1:7" ht="15.75" x14ac:dyDescent="0.25">
      <c r="A19" s="7" t="s">
        <v>3618</v>
      </c>
    </row>
    <row r="20" spans="1:7" ht="16.5" thickBot="1" x14ac:dyDescent="0.3">
      <c r="A20" s="6"/>
      <c r="B20" s="7" t="s">
        <v>1</v>
      </c>
      <c r="C20" s="7" t="s">
        <v>3604</v>
      </c>
      <c r="D20" s="7" t="s">
        <v>3617</v>
      </c>
    </row>
    <row r="21" spans="1:7" ht="17.25" thickTop="1" thickBot="1" x14ac:dyDescent="0.3">
      <c r="A21" s="7" t="s">
        <v>3616</v>
      </c>
      <c r="B21" s="36" t="s">
        <v>17</v>
      </c>
      <c r="C21" s="8">
        <f>COUNTIF(Tabla1[Sucursal],Preguntas!B21)</f>
        <v>1375</v>
      </c>
      <c r="D21" s="29">
        <f>SUMIF(Tabla1[Sucursal],B21,Tabla1[Total])</f>
        <v>415776.82650000037</v>
      </c>
    </row>
    <row r="22" spans="1:7" ht="16.5" thickTop="1" x14ac:dyDescent="0.25">
      <c r="A22" s="7"/>
    </row>
    <row r="23" spans="1:7" ht="15.75" x14ac:dyDescent="0.25">
      <c r="A23" s="7" t="s">
        <v>3619</v>
      </c>
    </row>
    <row r="24" spans="1:7" ht="16.5" thickBot="1" x14ac:dyDescent="0.3">
      <c r="A24" s="7"/>
      <c r="B24" s="7" t="s">
        <v>10</v>
      </c>
      <c r="C24" s="7" t="s">
        <v>3617</v>
      </c>
      <c r="F24" t="s">
        <v>3622</v>
      </c>
      <c r="G24" t="s">
        <v>3621</v>
      </c>
    </row>
    <row r="25" spans="1:7" ht="17.25" thickTop="1" thickBot="1" x14ac:dyDescent="0.3">
      <c r="A25" s="7" t="s">
        <v>3620</v>
      </c>
      <c r="B25" s="37">
        <v>43527</v>
      </c>
      <c r="C25" s="29">
        <f>SUMIFS(Tabla1[Total],Tabla1[Fecha],B25)</f>
        <v>22509.21750000001</v>
      </c>
      <c r="F25" s="1">
        <f>MIN(Tabla1[Fecha])</f>
        <v>43466</v>
      </c>
      <c r="G25" s="1">
        <f>MAX(Tabla1[Fecha])</f>
        <v>43554</v>
      </c>
    </row>
    <row r="26" spans="1:7" ht="15.75" thickTop="1" x14ac:dyDescent="0.25">
      <c r="A26" s="6"/>
    </row>
    <row r="27" spans="1:7" ht="15.75" x14ac:dyDescent="0.25">
      <c r="A27" s="7" t="s">
        <v>3625</v>
      </c>
    </row>
    <row r="28" spans="1:7" ht="16.5" thickBot="1" x14ac:dyDescent="0.3">
      <c r="B28" s="7" t="s">
        <v>3624</v>
      </c>
      <c r="C28" s="6" t="s">
        <v>3617</v>
      </c>
    </row>
    <row r="29" spans="1:7" ht="17.25" thickTop="1" thickBot="1" x14ac:dyDescent="0.3">
      <c r="A29" s="7" t="s">
        <v>3623</v>
      </c>
      <c r="B29" s="36" t="s">
        <v>37</v>
      </c>
      <c r="C29" s="35">
        <f>_xlfn.XLOOKUP(B29,Tabla1[Número de factura],Tabla1[Total],"No se encontro", 0,1)</f>
        <v>433.69200000000001</v>
      </c>
    </row>
    <row r="30" spans="1:7" ht="15.75" thickTop="1" x14ac:dyDescent="0.25">
      <c r="B30" s="34"/>
    </row>
    <row r="31" spans="1:7" ht="15.75" x14ac:dyDescent="0.25">
      <c r="A31" s="7" t="s">
        <v>3627</v>
      </c>
    </row>
    <row r="33" spans="1:8" x14ac:dyDescent="0.25">
      <c r="A33" s="14" t="s">
        <v>3626</v>
      </c>
      <c r="B33" s="15" t="s">
        <v>21</v>
      </c>
      <c r="C33" s="15" t="s">
        <v>27</v>
      </c>
      <c r="D33" s="15" t="s">
        <v>31</v>
      </c>
      <c r="E33" s="15" t="s">
        <v>35</v>
      </c>
      <c r="F33" s="15" t="s">
        <v>43</v>
      </c>
      <c r="G33" s="15" t="s">
        <v>45</v>
      </c>
    </row>
    <row r="34" spans="1:8" x14ac:dyDescent="0.25">
      <c r="A34" s="16">
        <v>1</v>
      </c>
      <c r="B34" s="30">
        <f>SUMIFS(Tabla1[Total],Tabla1[Línea de producto],B$33,Tabla2[MES],$A34)</f>
        <v>63070.40249999996</v>
      </c>
      <c r="C34" s="30">
        <f>SUMIFS(Tabla1[Total],Tabla1[Línea de producto],C$33,Tabla2[MES],$A34)</f>
        <v>74848.136999999988</v>
      </c>
      <c r="D34" s="30">
        <f>SUMIFS(Tabla1[Total],Tabla1[Línea de producto],D$33,Tabla2[MES],$A34)</f>
        <v>86667.892499999987</v>
      </c>
      <c r="E34" s="30">
        <f>SUMIFS(Tabla1[Total],Tabla1[Línea de producto],E$33,Tabla2[MES],$A34)</f>
        <v>83269.567499999976</v>
      </c>
      <c r="F34" s="30">
        <f>SUMIFS(Tabla1[Total],Tabla1[Línea de producto],F$33,Tabla2[MES],$A34)</f>
        <v>77711.129999999961</v>
      </c>
      <c r="G34" s="30">
        <f>SUMIFS(Tabla1[Total],Tabla1[Línea de producto],G$33,Tabla2[MES],$A34)</f>
        <v>72032.194499999998</v>
      </c>
    </row>
    <row r="35" spans="1:8" x14ac:dyDescent="0.25">
      <c r="A35" s="16">
        <v>2</v>
      </c>
      <c r="B35" s="30">
        <f>SUMIFS(Tabla1[Total],Tabla1[Línea de producto],B$33,Tabla2[MES],$A35)</f>
        <v>48207.40050000004</v>
      </c>
      <c r="C35" s="30">
        <f>SUMIFS(Tabla1[Total],Tabla1[Línea de producto],C$33,Tabla2[MES],$A35)</f>
        <v>57976.17</v>
      </c>
      <c r="D35" s="30">
        <f>SUMIFS(Tabla1[Total],Tabla1[Línea de producto],D$33,Tabla2[MES],$A35)</f>
        <v>57172.33199999998</v>
      </c>
      <c r="E35" s="30">
        <f>SUMIFS(Tabla1[Total],Tabla1[Línea de producto],E$33,Tabla2[MES],$A35)</f>
        <v>57811.687499999927</v>
      </c>
      <c r="F35" s="30">
        <f>SUMIFS(Tabla1[Total],Tabla1[Línea de producto],F$33,Tabla2[MES],$A35)</f>
        <v>74121.652500000011</v>
      </c>
      <c r="G35" s="30">
        <f>SUMIFS(Tabla1[Total],Tabla1[Línea de producto],G$33,Tabla2[MES],$A35)</f>
        <v>77650.419000000169</v>
      </c>
    </row>
    <row r="36" spans="1:8" x14ac:dyDescent="0.25">
      <c r="A36" s="16">
        <v>3</v>
      </c>
      <c r="B36" s="30">
        <f>SUMIFS(Tabla1[Total],Tabla1[Línea de producto],B$33,Tabla2[MES],$A36)</f>
        <v>75661.509000000035</v>
      </c>
      <c r="C36" s="30">
        <f>SUMIFS(Tabla1[Total],Tabla1[Línea de producto],C$33,Tabla2[MES],$A36)</f>
        <v>75658.159500000038</v>
      </c>
      <c r="D36" s="30">
        <f>SUMIFS(Tabla1[Total],Tabla1[Línea de producto],D$33,Tabla2[MES],$A36)</f>
        <v>87108.745500000092</v>
      </c>
      <c r="E36" s="30">
        <f>SUMIFS(Tabla1[Total],Tabla1[Línea de producto],E$33,Tabla2[MES],$A36)</f>
        <v>74809.707000000009</v>
      </c>
      <c r="F36" s="30">
        <f>SUMIFS(Tabla1[Total],Tabla1[Línea de producto],F$33,Tabla2[MES],$A36)</f>
        <v>73526.795999999988</v>
      </c>
      <c r="G36" s="30">
        <f>SUMIFS(Tabla1[Total],Tabla1[Línea de producto],G$33,Tabla2[MES],$A36)</f>
        <v>65505.520499999991</v>
      </c>
    </row>
    <row r="37" spans="1:8" x14ac:dyDescent="0.25">
      <c r="A37" s="17" t="s">
        <v>9</v>
      </c>
      <c r="B37" s="2">
        <f>SUM(B34:B36)</f>
        <v>186939.31200000003</v>
      </c>
      <c r="C37" s="2">
        <f t="shared" ref="C37:G37" si="0">SUM(C34:C36)</f>
        <v>208482.46650000001</v>
      </c>
      <c r="D37" s="2">
        <f t="shared" si="0"/>
        <v>230948.97000000003</v>
      </c>
      <c r="E37" s="2">
        <f t="shared" si="0"/>
        <v>215890.96199999988</v>
      </c>
      <c r="F37" s="2">
        <f t="shared" si="0"/>
        <v>225359.57849999995</v>
      </c>
      <c r="G37" s="2">
        <f t="shared" si="0"/>
        <v>215188.13400000014</v>
      </c>
      <c r="H37" s="18"/>
    </row>
  </sheetData>
  <mergeCells count="1">
    <mergeCell ref="A1:J1"/>
  </mergeCells>
  <phoneticPr fontId="21" type="noConversion"/>
  <conditionalFormatting sqref="B34:G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G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{21C067A8-BEDF-4BE1-8EBD-0A51A436E075}</x14:id>
        </ext>
      </extLst>
    </cfRule>
  </conditionalFormatting>
  <dataValidations count="1">
    <dataValidation type="date" allowBlank="1" showInputMessage="1" showErrorMessage="1" errorTitle="ERROR" error="Ingrese fecha correctamente." promptTitle="Ingrese Fecha" prompt="Ingrese alguna fecha del año 2019." sqref="B25" xr:uid="{A03A281C-B168-451F-8D49-7564FBECA8C9}">
      <formula1>F25</formula1>
      <formula2>G25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C067A8-BEDF-4BE1-8EBD-0A51A436E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B37:G37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Ingrese correctamente la sucursal." promptTitle="Sucursal" prompt="Ingrese la sucursal." xr:uid="{769C3AB4-E910-48BF-8F4C-C9C043830659}">
          <x14:formula1>
            <xm:f>'Base de datos'!$S$3:$S$5</xm:f>
          </x14:formula1>
          <xm:sqref>B21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A9CD-4B56-4ACF-A738-70ED08EB0C53}">
  <dimension ref="B1:D17"/>
  <sheetViews>
    <sheetView workbookViewId="0">
      <selection activeCell="H15" sqref="H15"/>
    </sheetView>
  </sheetViews>
  <sheetFormatPr baseColWidth="10" defaultRowHeight="15" x14ac:dyDescent="0.25"/>
  <cols>
    <col min="2" max="2" width="26.85546875" bestFit="1" customWidth="1"/>
    <col min="3" max="3" width="20.5703125" bestFit="1" customWidth="1"/>
  </cols>
  <sheetData>
    <row r="1" spans="2:4" ht="21.75" thickBot="1" x14ac:dyDescent="0.4">
      <c r="B1" s="28" t="s">
        <v>3657</v>
      </c>
      <c r="C1" s="38"/>
    </row>
    <row r="2" spans="2:4" ht="17.25" thickTop="1" thickBot="1" x14ac:dyDescent="0.3">
      <c r="B2" s="40" t="s">
        <v>3623</v>
      </c>
      <c r="C2" s="41" t="s">
        <v>29</v>
      </c>
      <c r="D2" s="39"/>
    </row>
    <row r="3" spans="2:4" ht="16.5" thickTop="1" x14ac:dyDescent="0.25">
      <c r="B3" s="42" t="s">
        <v>1</v>
      </c>
      <c r="C3" s="43" t="str">
        <f>_xlfn.XLOOKUP($C$2,Tabla1[Número de factura],Tabla1[Sucursal],"",0,1)</f>
        <v>A</v>
      </c>
    </row>
    <row r="4" spans="2:4" ht="15.75" x14ac:dyDescent="0.25">
      <c r="B4" s="42" t="s">
        <v>2</v>
      </c>
      <c r="C4" s="44" t="str">
        <f>_xlfn.XLOOKUP($C$2,Tabla1[Número de factura],Tabla1[Ciudad],"",0,1)</f>
        <v>Yangon</v>
      </c>
    </row>
    <row r="5" spans="2:4" ht="15.75" x14ac:dyDescent="0.25">
      <c r="B5" s="42" t="s">
        <v>3</v>
      </c>
      <c r="C5" s="44" t="str">
        <f>_xlfn.XLOOKUP($C$2,Tabla1[Número de factura],Tabla1[Tipo de cliente],"",0,1)</f>
        <v>Normal</v>
      </c>
    </row>
    <row r="6" spans="2:4" ht="15.75" x14ac:dyDescent="0.25">
      <c r="B6" s="42" t="s">
        <v>4</v>
      </c>
      <c r="C6" s="44" t="str">
        <f>_xlfn.XLOOKUP($C$2,Tabla1[Número de factura],Tabla1[Género],"",0,1)</f>
        <v>Masculino</v>
      </c>
    </row>
    <row r="7" spans="2:4" ht="15.75" x14ac:dyDescent="0.25">
      <c r="B7" s="42" t="s">
        <v>5</v>
      </c>
      <c r="C7" s="44" t="str">
        <f>_xlfn.XLOOKUP($C$2,Tabla1[Número de factura],Tabla1[Línea de producto],"",0,1)</f>
        <v>Hogar y estilo de vida</v>
      </c>
    </row>
    <row r="8" spans="2:4" ht="15.75" x14ac:dyDescent="0.25">
      <c r="B8" s="45" t="s">
        <v>6</v>
      </c>
      <c r="C8" s="46">
        <f>_xlfn.XLOOKUP($C$2,Tabla1[Número de factura],Tabla1[Precio unitario],"",0,1)</f>
        <v>46.33</v>
      </c>
    </row>
    <row r="9" spans="2:4" ht="15.75" x14ac:dyDescent="0.25">
      <c r="B9" s="47" t="s">
        <v>7</v>
      </c>
      <c r="C9" s="48">
        <f>_xlfn.XLOOKUP($C$2,Tabla1[Número de factura],Tabla1[Cantidad],"",0,1)</f>
        <v>7</v>
      </c>
    </row>
    <row r="10" spans="2:4" ht="15.75" x14ac:dyDescent="0.25">
      <c r="B10" s="45" t="s">
        <v>8</v>
      </c>
      <c r="C10" s="46">
        <f>_xlfn.XLOOKUP($C$2,Tabla1[Número de factura],Tabla1[Impuesto 5%],"",0,1)</f>
        <v>16.215500000000002</v>
      </c>
    </row>
    <row r="11" spans="2:4" ht="15.75" x14ac:dyDescent="0.25">
      <c r="B11" s="45" t="s">
        <v>9</v>
      </c>
      <c r="C11" s="46">
        <f>_xlfn.XLOOKUP($C$2,Tabla1[Número de factura],Tabla1[Total],"",0,1)</f>
        <v>340.52550000000002</v>
      </c>
    </row>
    <row r="12" spans="2:4" ht="15.75" x14ac:dyDescent="0.25">
      <c r="B12" s="49" t="s">
        <v>10</v>
      </c>
      <c r="C12" s="50">
        <f>_xlfn.XLOOKUP($C$2,Tabla1[Número de factura],Tabla1[Fecha],"",0,1)</f>
        <v>43527</v>
      </c>
    </row>
    <row r="13" spans="2:4" ht="15.75" x14ac:dyDescent="0.25">
      <c r="B13" s="51" t="s">
        <v>11</v>
      </c>
      <c r="C13" s="52">
        <f>_xlfn.XLOOKUP($C$2,Tabla1[Número de factura],Tabla1[Hora],"",0,1)</f>
        <v>0.55763888888888891</v>
      </c>
    </row>
    <row r="14" spans="2:4" ht="15.75" x14ac:dyDescent="0.25">
      <c r="B14" s="42" t="s">
        <v>12</v>
      </c>
      <c r="C14" s="44" t="str">
        <f>_xlfn.XLOOKUP($C$2,Tabla1[Número de factura],Tabla1[Método de pago],"",0,1)</f>
        <v>Tarjeta de crédito</v>
      </c>
    </row>
    <row r="15" spans="2:4" ht="15.75" x14ac:dyDescent="0.25">
      <c r="B15" s="45" t="s">
        <v>13</v>
      </c>
      <c r="C15" s="46">
        <f>_xlfn.XLOOKUP($C$2,Tabla1[Número de factura],Tabla1[Costo de bienes vendidos],"",0,1)</f>
        <v>324.31</v>
      </c>
    </row>
    <row r="16" spans="2:4" ht="15.75" x14ac:dyDescent="0.25">
      <c r="B16" s="45" t="s">
        <v>14</v>
      </c>
      <c r="C16" s="46">
        <f>_xlfn.XLOOKUP($C$2,Tabla1[Número de factura],Tabla1[Ingreso bruto],"",0,1)</f>
        <v>16.215499999999999</v>
      </c>
    </row>
    <row r="17" spans="2:3" ht="15.75" x14ac:dyDescent="0.25">
      <c r="B17" s="53" t="s">
        <v>15</v>
      </c>
      <c r="C17" s="44">
        <f>_xlfn.XLOOKUP($C$2,Tabla1[Número de factura],Tabla1[Calificación],"",0,1)</f>
        <v>7.4</v>
      </c>
    </row>
  </sheetData>
  <mergeCells count="1">
    <mergeCell ref="B1:C1"/>
  </mergeCells>
  <dataValidations count="2">
    <dataValidation type="list" allowBlank="1" showInputMessage="1" showErrorMessage="1" errorTitle="ERROR" error="Ingrese una de las sucursales disponibles." promptTitle="Sucursal" prompt="Ingrese Sucursal" sqref="B3" xr:uid="{DEF38A2F-F7A3-4086-BFF0-D9261F2C9C1D}">
      <formula1>$S$2:$S$4</formula1>
    </dataValidation>
    <dataValidation type="list" allowBlank="1" showInputMessage="1" showErrorMessage="1" sqref="B5" xr:uid="{D27598DF-5646-4B00-B3B9-1AED0BC63BB9}">
      <formula1>$D$1:$D$13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Ingrese un numero de factura valido" promptTitle="Numero de Factura" prompt="Ingrese un numero de factura" xr:uid="{AFAA17EC-C573-48AF-BA75-281224A2651B}">
          <x14:formula1>
            <xm:f>'Base de datos'!$A$2:$A$1048576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README</vt:lpstr>
      <vt:lpstr>Dashboard</vt:lpstr>
      <vt:lpstr>Base de datos</vt:lpstr>
      <vt:lpstr>Preguntas</vt:lpstr>
      <vt:lpstr>Buscador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Outlet</dc:creator>
  <cp:lastModifiedBy>José Gerchinhoren</cp:lastModifiedBy>
  <dcterms:created xsi:type="dcterms:W3CDTF">2023-12-16T00:27:10Z</dcterms:created>
  <dcterms:modified xsi:type="dcterms:W3CDTF">2024-01-10T12:36:59Z</dcterms:modified>
</cp:coreProperties>
</file>