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\Desktop\"/>
    </mc:Choice>
  </mc:AlternateContent>
  <xr:revisionPtr revIDLastSave="0" documentId="13_ncr:1_{8E804137-88AE-437C-8545-2FE16CE1C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1" r:id="rId1"/>
  </sheets>
  <definedNames>
    <definedName name="_xlnm._FilterDatabase" localSheetId="0" hidden="1">INVENTARIO!$A$10:$Q$597</definedName>
  </definedNames>
  <calcPr calcId="191029"/>
</workbook>
</file>

<file path=xl/calcChain.xml><?xml version="1.0" encoding="utf-8"?>
<calcChain xmlns="http://schemas.openxmlformats.org/spreadsheetml/2006/main">
  <c r="N228" i="1" l="1"/>
  <c r="O228" i="1" s="1"/>
  <c r="K228" i="1"/>
  <c r="L228" i="1"/>
  <c r="L88" i="1"/>
  <c r="K88" i="1"/>
  <c r="K378" i="1"/>
  <c r="L378" i="1"/>
  <c r="N378" i="1" s="1"/>
  <c r="O378" i="1" s="1"/>
  <c r="K102" i="1" l="1"/>
  <c r="L102" i="1"/>
  <c r="N102" i="1" s="1"/>
  <c r="O102" i="1" s="1"/>
  <c r="L327" i="1"/>
  <c r="N327" i="1"/>
  <c r="O327" i="1"/>
  <c r="K327" i="1"/>
  <c r="K225" i="1"/>
  <c r="L225" i="1"/>
  <c r="N225" i="1" s="1"/>
  <c r="K198" i="1"/>
  <c r="L198" i="1" s="1"/>
  <c r="N198" i="1" s="1"/>
  <c r="O198" i="1" s="1"/>
  <c r="K296" i="1"/>
  <c r="L296" i="1"/>
  <c r="N296" i="1" s="1"/>
  <c r="O296" i="1" s="1"/>
  <c r="K223" i="1"/>
  <c r="L223" i="1"/>
  <c r="N223" i="1" s="1"/>
  <c r="O223" i="1" s="1"/>
  <c r="K170" i="1"/>
  <c r="L170" i="1" s="1"/>
  <c r="O170" i="1" s="1"/>
  <c r="K168" i="1"/>
  <c r="L168" i="1"/>
  <c r="N168" i="1" s="1"/>
  <c r="O168" i="1" s="1"/>
  <c r="K191" i="1"/>
  <c r="L191" i="1" s="1"/>
  <c r="L344" i="1"/>
  <c r="L224" i="1"/>
  <c r="K205" i="1"/>
  <c r="L205" i="1"/>
  <c r="N205" i="1" s="1"/>
  <c r="O205" i="1" s="1"/>
  <c r="N191" i="1" l="1"/>
  <c r="O191" i="1" s="1"/>
  <c r="P191" i="1"/>
  <c r="L178" i="1" l="1"/>
  <c r="K138" i="1" l="1"/>
  <c r="L138" i="1" s="1"/>
  <c r="L136" i="1"/>
  <c r="K142" i="1"/>
  <c r="L142" i="1"/>
  <c r="N142" i="1"/>
  <c r="O142" i="1"/>
  <c r="L140" i="1"/>
  <c r="L211" i="1"/>
  <c r="N322" i="1"/>
  <c r="O322" i="1"/>
  <c r="K246" i="1"/>
  <c r="L246" i="1"/>
  <c r="N246" i="1" s="1"/>
  <c r="O246" i="1" s="1"/>
  <c r="K188" i="1"/>
  <c r="L188" i="1"/>
  <c r="N188" i="1" s="1"/>
  <c r="O188" i="1" s="1"/>
  <c r="L244" i="1"/>
  <c r="N244" i="1"/>
  <c r="O244" i="1" s="1"/>
  <c r="K244" i="1"/>
  <c r="K242" i="1"/>
  <c r="K277" i="1"/>
  <c r="L277" i="1"/>
  <c r="L255" i="1"/>
  <c r="K349" i="1"/>
  <c r="L349" i="1"/>
  <c r="N349" i="1" s="1"/>
  <c r="O349" i="1" s="1"/>
  <c r="N68" i="1"/>
  <c r="O68" i="1"/>
  <c r="N63" i="1"/>
  <c r="O63" i="1"/>
  <c r="K348" i="1"/>
  <c r="L348" i="1"/>
  <c r="K220" i="1"/>
  <c r="N234" i="1"/>
  <c r="O234" i="1"/>
  <c r="K320" i="1"/>
  <c r="L320" i="1"/>
  <c r="N320" i="1" s="1"/>
  <c r="O320" i="1" s="1"/>
  <c r="L346" i="1"/>
  <c r="K346" i="1"/>
  <c r="N348" i="1" l="1"/>
  <c r="O348" i="1" s="1"/>
  <c r="N154" i="1"/>
  <c r="O154" i="1" s="1"/>
  <c r="K153" i="1"/>
  <c r="L153" i="1"/>
  <c r="N153" i="1"/>
  <c r="O153" i="1"/>
  <c r="N224" i="1"/>
  <c r="L227" i="1"/>
  <c r="K400" i="1"/>
  <c r="L400" i="1"/>
  <c r="N400" i="1"/>
  <c r="O400" i="1"/>
  <c r="L321" i="1"/>
  <c r="K40" i="1"/>
  <c r="L40" i="1"/>
  <c r="N40" i="1" s="1"/>
  <c r="O40" i="1" s="1"/>
  <c r="L86" i="1"/>
  <c r="K86" i="1"/>
  <c r="K94" i="1"/>
  <c r="L94" i="1"/>
  <c r="N94" i="1" s="1"/>
  <c r="O94" i="1" s="1"/>
  <c r="N411" i="1"/>
  <c r="O411" i="1"/>
  <c r="N412" i="1"/>
  <c r="O412" i="1" s="1"/>
  <c r="N410" i="1"/>
  <c r="O410" i="1"/>
  <c r="N407" i="1"/>
  <c r="O407" i="1" s="1"/>
  <c r="N200" i="1" l="1"/>
  <c r="O200" i="1"/>
  <c r="K360" i="1"/>
  <c r="L360" i="1"/>
  <c r="N360" i="1" s="1"/>
  <c r="O360" i="1" s="1"/>
  <c r="K359" i="1"/>
  <c r="L359" i="1"/>
  <c r="N359" i="1" s="1"/>
  <c r="O359" i="1" s="1"/>
  <c r="K199" i="1"/>
  <c r="L199" i="1"/>
  <c r="N199" i="1"/>
  <c r="O199" i="1"/>
  <c r="N325" i="1" l="1"/>
  <c r="O325" i="1"/>
  <c r="N115" i="1"/>
  <c r="O115" i="1"/>
  <c r="N33" i="1"/>
  <c r="O33" i="1"/>
  <c r="N150" i="1"/>
  <c r="O150" i="1"/>
  <c r="N149" i="1"/>
  <c r="O149" i="1" s="1"/>
  <c r="N193" i="1"/>
  <c r="O193" i="1" s="1"/>
  <c r="N194" i="1"/>
  <c r="O194" i="1"/>
  <c r="N192" i="1"/>
  <c r="O192" i="1"/>
  <c r="L75" i="1"/>
  <c r="K143" i="1"/>
  <c r="L143" i="1"/>
  <c r="N143" i="1" s="1"/>
  <c r="O143" i="1" s="1"/>
  <c r="N67" i="1"/>
  <c r="O67" i="1"/>
  <c r="N48" i="1"/>
  <c r="O48" i="1"/>
  <c r="N107" i="1"/>
  <c r="O107" i="1" s="1"/>
  <c r="P107" i="1"/>
  <c r="K365" i="1"/>
  <c r="L365" i="1"/>
  <c r="N365" i="1" s="1"/>
  <c r="O365" i="1" s="1"/>
  <c r="L239" i="1"/>
  <c r="N239" i="1"/>
  <c r="O239" i="1"/>
  <c r="K239" i="1"/>
  <c r="L78" i="1"/>
  <c r="K255" i="1"/>
  <c r="N255" i="1"/>
  <c r="O255" i="1" s="1"/>
  <c r="L144" i="1"/>
  <c r="N144" i="1" s="1"/>
  <c r="O144" i="1" s="1"/>
  <c r="K144" i="1"/>
  <c r="L203" i="1"/>
  <c r="K203" i="1"/>
  <c r="K394" i="1"/>
  <c r="L394" i="1"/>
  <c r="K157" i="1"/>
  <c r="L157" i="1"/>
  <c r="N157" i="1" s="1"/>
  <c r="O157" i="1" s="1"/>
  <c r="N245" i="1"/>
  <c r="O245" i="1"/>
  <c r="K109" i="1"/>
  <c r="L109" i="1"/>
  <c r="N109" i="1" s="1"/>
  <c r="O109" i="1" s="1"/>
  <c r="K376" i="1"/>
  <c r="L376" i="1"/>
  <c r="N376" i="1" s="1"/>
  <c r="O376" i="1" s="1"/>
  <c r="L145" i="1"/>
  <c r="N145" i="1" s="1"/>
  <c r="O145" i="1" s="1"/>
  <c r="K145" i="1"/>
  <c r="K146" i="1"/>
  <c r="K135" i="1"/>
  <c r="L135" i="1"/>
  <c r="K159" i="1"/>
  <c r="L159" i="1"/>
  <c r="N159" i="1" s="1"/>
  <c r="O159" i="1" s="1"/>
  <c r="N202" i="1"/>
  <c r="O202" i="1" s="1"/>
  <c r="N203" i="1"/>
  <c r="L377" i="1"/>
  <c r="K236" i="1"/>
  <c r="L236" i="1"/>
  <c r="N236" i="1"/>
  <c r="O236" i="1"/>
  <c r="L237" i="1"/>
  <c r="N237" i="1" s="1"/>
  <c r="O237" i="1" s="1"/>
  <c r="K237" i="1"/>
  <c r="N238" i="1"/>
  <c r="O238" i="1" s="1"/>
  <c r="L375" i="1"/>
  <c r="L312" i="1"/>
  <c r="Q31" i="1"/>
  <c r="Q358" i="1"/>
  <c r="K358" i="1"/>
  <c r="L358" i="1"/>
  <c r="N358" i="1" s="1"/>
  <c r="O358" i="1" s="1"/>
  <c r="P358" i="1"/>
  <c r="L259" i="1"/>
  <c r="L260" i="1"/>
  <c r="L261" i="1"/>
  <c r="L343" i="1"/>
  <c r="N343" i="1" s="1"/>
  <c r="Q12" i="1"/>
  <c r="K397" i="1"/>
  <c r="L397" i="1"/>
  <c r="N397" i="1" s="1"/>
  <c r="O397" i="1" s="1"/>
  <c r="L379" i="1"/>
  <c r="K227" i="1"/>
  <c r="K301" i="1"/>
  <c r="L301" i="1"/>
  <c r="N301" i="1" s="1"/>
  <c r="O301" i="1" s="1"/>
  <c r="L351" i="1"/>
  <c r="L357" i="1"/>
  <c r="Q344" i="1"/>
  <c r="K204" i="1"/>
  <c r="L204" i="1"/>
  <c r="N204" i="1" s="1"/>
  <c r="O204" i="1" s="1"/>
  <c r="K64" i="1"/>
  <c r="L64" i="1"/>
  <c r="N64" i="1" s="1"/>
  <c r="O64" i="1" s="1"/>
  <c r="P145" i="1" l="1"/>
  <c r="N135" i="1"/>
  <c r="O135" i="1" s="1"/>
  <c r="L329" i="1"/>
  <c r="K300" i="1" l="1"/>
  <c r="L300" i="1"/>
  <c r="N300" i="1" s="1"/>
  <c r="O300" i="1" s="1"/>
  <c r="K329" i="1"/>
  <c r="N329" i="1"/>
  <c r="O329" i="1" s="1"/>
  <c r="K62" i="1" l="1"/>
  <c r="L62" i="1"/>
  <c r="N62" i="1" s="1"/>
  <c r="O62" i="1" s="1"/>
  <c r="K413" i="1" l="1"/>
  <c r="L413" i="1"/>
  <c r="N413" i="1" s="1"/>
  <c r="O413" i="1" s="1"/>
  <c r="K26" i="1" l="1"/>
  <c r="L307" i="1" l="1"/>
  <c r="K347" i="1"/>
  <c r="L347" i="1"/>
  <c r="N347" i="1" s="1"/>
  <c r="O347" i="1" s="1"/>
  <c r="K324" i="1" l="1"/>
  <c r="L324" i="1"/>
  <c r="N324" i="1" s="1"/>
  <c r="O324" i="1" s="1"/>
  <c r="N180" i="1" l="1"/>
  <c r="O180" i="1" s="1"/>
  <c r="Q28" i="1" l="1"/>
  <c r="P28" i="1"/>
  <c r="N28" i="1" l="1"/>
  <c r="O28" i="1" s="1"/>
  <c r="K341" i="1"/>
  <c r="L341" i="1"/>
  <c r="N341" i="1" s="1"/>
  <c r="O341" i="1" s="1"/>
  <c r="K181" i="1" l="1"/>
  <c r="L181" i="1"/>
  <c r="N181" i="1" s="1"/>
  <c r="O181" i="1" s="1"/>
  <c r="K195" i="1"/>
  <c r="L195" i="1"/>
  <c r="N195" i="1" s="1"/>
  <c r="O195" i="1" s="1"/>
  <c r="K184" i="1"/>
  <c r="L184" i="1"/>
  <c r="N184" i="1" s="1"/>
  <c r="O184" i="1" s="1"/>
  <c r="K371" i="1"/>
  <c r="L371" i="1"/>
  <c r="N371" i="1" s="1"/>
  <c r="O371" i="1" s="1"/>
  <c r="K130" i="1"/>
  <c r="L130" i="1"/>
  <c r="N130" i="1" s="1"/>
  <c r="O130" i="1" s="1"/>
  <c r="K182" i="1" l="1"/>
  <c r="L182" i="1"/>
  <c r="N182" i="1" s="1"/>
  <c r="O182" i="1" s="1"/>
  <c r="N50" i="1" l="1"/>
  <c r="O50" i="1" s="1"/>
  <c r="K52" i="1" l="1"/>
  <c r="L52" i="1"/>
  <c r="N52" i="1" s="1"/>
  <c r="O52" i="1" s="1"/>
  <c r="K90" i="1" l="1"/>
  <c r="L90" i="1"/>
  <c r="N90" i="1" s="1"/>
  <c r="O90" i="1" s="1"/>
  <c r="K147" i="1" l="1"/>
  <c r="L147" i="1"/>
  <c r="N147" i="1" s="1"/>
  <c r="O147" i="1" s="1"/>
  <c r="K307" i="1"/>
  <c r="Q310" i="1"/>
  <c r="K310" i="1"/>
  <c r="L310" i="1"/>
  <c r="N310" i="1" s="1"/>
  <c r="O310" i="1" s="1"/>
  <c r="Q311" i="1"/>
  <c r="K311" i="1"/>
  <c r="L311" i="1"/>
  <c r="N311" i="1" s="1"/>
  <c r="O311" i="1" s="1"/>
  <c r="Q309" i="1"/>
  <c r="P309" i="1"/>
  <c r="L313" i="1"/>
  <c r="K382" i="1"/>
  <c r="L382" i="1"/>
  <c r="N382" i="1" s="1"/>
  <c r="O382" i="1" s="1"/>
  <c r="K381" i="1"/>
  <c r="L381" i="1"/>
  <c r="N381" i="1" s="1"/>
  <c r="O381" i="1" s="1"/>
  <c r="K383" i="1"/>
  <c r="L383" i="1"/>
  <c r="N383" i="1" s="1"/>
  <c r="O383" i="1" s="1"/>
  <c r="P311" i="1" l="1"/>
  <c r="N309" i="1"/>
  <c r="O309" i="1" s="1"/>
  <c r="P310" i="1"/>
  <c r="N165" i="1"/>
  <c r="O165" i="1" s="1"/>
  <c r="N163" i="1"/>
  <c r="O163" i="1" s="1"/>
  <c r="K280" i="1"/>
  <c r="L280" i="1"/>
  <c r="N280" i="1" s="1"/>
  <c r="O280" i="1" s="1"/>
  <c r="K161" i="1"/>
  <c r="L161" i="1"/>
  <c r="N161" i="1" s="1"/>
  <c r="O161" i="1" s="1"/>
  <c r="K249" i="1"/>
  <c r="L249" i="1"/>
  <c r="N249" i="1" s="1"/>
  <c r="O249" i="1" s="1"/>
  <c r="K283" i="1"/>
  <c r="L283" i="1"/>
  <c r="N283" i="1" s="1"/>
  <c r="O283" i="1" s="1"/>
  <c r="K31" i="1" l="1"/>
  <c r="L31" i="1"/>
  <c r="K391" i="1"/>
  <c r="L391" i="1"/>
  <c r="N391" i="1" s="1"/>
  <c r="O391" i="1" s="1"/>
  <c r="K167" i="1"/>
  <c r="L167" i="1"/>
  <c r="N167" i="1" s="1"/>
  <c r="O167" i="1" s="1"/>
  <c r="K166" i="1"/>
  <c r="L166" i="1"/>
  <c r="N166" i="1" s="1"/>
  <c r="O166" i="1" s="1"/>
  <c r="K164" i="1"/>
  <c r="L164" i="1"/>
  <c r="N164" i="1" s="1"/>
  <c r="O164" i="1" s="1"/>
  <c r="N31" i="1" l="1"/>
  <c r="O31" i="1" s="1"/>
  <c r="P31" i="1"/>
  <c r="N73" i="1"/>
  <c r="O73" i="1" s="1"/>
  <c r="K306" i="1" l="1"/>
  <c r="L306" i="1"/>
  <c r="N306" i="1" s="1"/>
  <c r="O306" i="1" s="1"/>
  <c r="K207" i="1"/>
  <c r="L207" i="1"/>
  <c r="N207" i="1" s="1"/>
  <c r="O207" i="1" s="1"/>
  <c r="K253" i="1"/>
  <c r="L253" i="1"/>
  <c r="N253" i="1" s="1"/>
  <c r="O253" i="1" s="1"/>
  <c r="K11" i="1"/>
  <c r="L11" i="1"/>
  <c r="N11" i="1" s="1"/>
  <c r="O11" i="1" s="1"/>
  <c r="K45" i="1" l="1"/>
  <c r="L45" i="1"/>
  <c r="N45" i="1" s="1"/>
  <c r="O45" i="1" s="1"/>
  <c r="K252" i="1"/>
  <c r="L252" i="1"/>
  <c r="N252" i="1" s="1"/>
  <c r="O252" i="1" s="1"/>
  <c r="L19" i="1"/>
  <c r="N19" i="1" s="1"/>
  <c r="O19" i="1" s="1"/>
  <c r="K19" i="1"/>
  <c r="K185" i="1"/>
  <c r="L185" i="1"/>
  <c r="N185" i="1" s="1"/>
  <c r="O185" i="1" s="1"/>
  <c r="K183" i="1" l="1"/>
  <c r="L183" i="1"/>
  <c r="N183" i="1" s="1"/>
  <c r="O183" i="1" s="1"/>
  <c r="K125" i="1" l="1"/>
  <c r="L125" i="1"/>
  <c r="N125" i="1" s="1"/>
  <c r="O125" i="1" s="1"/>
  <c r="L113" i="1" l="1"/>
  <c r="L354" i="1"/>
  <c r="L355" i="1"/>
  <c r="K85" i="1" l="1"/>
  <c r="L85" i="1"/>
  <c r="N85" i="1" s="1"/>
  <c r="O85" i="1" s="1"/>
  <c r="N86" i="1" l="1"/>
  <c r="O86" i="1" s="1"/>
  <c r="N394" i="1" l="1"/>
  <c r="O394" i="1" s="1"/>
  <c r="K47" i="1"/>
  <c r="K51" i="1"/>
  <c r="K53" i="1"/>
  <c r="K54" i="1"/>
  <c r="K56" i="1"/>
  <c r="K57" i="1"/>
  <c r="N46" i="1"/>
  <c r="O46" i="1" s="1"/>
  <c r="K120" i="1"/>
  <c r="L120" i="1"/>
  <c r="N120" i="1" s="1"/>
  <c r="O120" i="1" s="1"/>
  <c r="K248" i="1"/>
  <c r="L248" i="1"/>
  <c r="N248" i="1" s="1"/>
  <c r="O248" i="1" s="1"/>
  <c r="K137" i="1"/>
  <c r="L137" i="1"/>
  <c r="N137" i="1" s="1"/>
  <c r="O137" i="1" s="1"/>
  <c r="N88" i="1" l="1"/>
  <c r="O88" i="1" s="1"/>
  <c r="K257" i="1" l="1"/>
  <c r="L257" i="1"/>
  <c r="N257" i="1" s="1"/>
  <c r="O257" i="1" s="1"/>
  <c r="N227" i="1"/>
  <c r="O227" i="1" s="1"/>
  <c r="K128" i="1"/>
  <c r="L128" i="1"/>
  <c r="N128" i="1" s="1"/>
  <c r="O128" i="1" s="1"/>
  <c r="K364" i="1"/>
  <c r="L364" i="1"/>
  <c r="N364" i="1" s="1"/>
  <c r="O364" i="1" s="1"/>
  <c r="K344" i="1"/>
  <c r="L308" i="1"/>
  <c r="N308" i="1" s="1"/>
  <c r="O308" i="1" s="1"/>
  <c r="K308" i="1"/>
  <c r="N344" i="1" l="1"/>
  <c r="O344" i="1" s="1"/>
  <c r="P344" i="1"/>
  <c r="K39" i="1"/>
  <c r="K44" i="1"/>
  <c r="L39" i="1"/>
  <c r="N39" i="1" s="1"/>
  <c r="O39" i="1" s="1"/>
  <c r="K148" i="1"/>
  <c r="L148" i="1"/>
  <c r="N148" i="1" s="1"/>
  <c r="O148" i="1" s="1"/>
  <c r="K408" i="1" l="1"/>
  <c r="L408" i="1"/>
  <c r="N408" i="1" s="1"/>
  <c r="O408" i="1" s="1"/>
  <c r="L51" i="1"/>
  <c r="N51" i="1" s="1"/>
  <c r="O51" i="1" s="1"/>
  <c r="N77" i="1"/>
  <c r="O77" i="1" s="1"/>
  <c r="K132" i="1" l="1"/>
  <c r="L132" i="1"/>
  <c r="N132" i="1" s="1"/>
  <c r="O132" i="1" s="1"/>
  <c r="Q96" i="1" l="1"/>
  <c r="K96" i="1"/>
  <c r="L96" i="1"/>
  <c r="P96" i="1" s="1"/>
  <c r="N96" i="1" l="1"/>
  <c r="O96" i="1" s="1"/>
  <c r="Q328" i="1" l="1"/>
  <c r="K328" i="1"/>
  <c r="L328" i="1"/>
  <c r="Q326" i="1"/>
  <c r="Q114" i="1"/>
  <c r="K114" i="1"/>
  <c r="L114" i="1"/>
  <c r="N114" i="1" s="1"/>
  <c r="O114" i="1" s="1"/>
  <c r="Q126" i="1"/>
  <c r="K126" i="1"/>
  <c r="L126" i="1"/>
  <c r="P126" i="1" s="1"/>
  <c r="Q32" i="1"/>
  <c r="K32" i="1"/>
  <c r="L32" i="1"/>
  <c r="P32" i="1" s="1"/>
  <c r="Q264" i="1"/>
  <c r="L264" i="1"/>
  <c r="N264" i="1" s="1"/>
  <c r="O264" i="1" s="1"/>
  <c r="K264" i="1"/>
  <c r="Q16" i="1"/>
  <c r="K16" i="1"/>
  <c r="L16" i="1"/>
  <c r="N16" i="1" s="1"/>
  <c r="O16" i="1" s="1"/>
  <c r="N328" i="1" l="1"/>
  <c r="O328" i="1" s="1"/>
  <c r="P328" i="1"/>
  <c r="P114" i="1"/>
  <c r="P16" i="1"/>
  <c r="N32" i="1"/>
  <c r="O32" i="1" s="1"/>
  <c r="N126" i="1"/>
  <c r="O126" i="1" s="1"/>
  <c r="P264" i="1"/>
  <c r="K326" i="1"/>
  <c r="L326" i="1"/>
  <c r="N326" i="1" l="1"/>
  <c r="O326" i="1" s="1"/>
  <c r="P326" i="1"/>
  <c r="Q97" i="1"/>
  <c r="K97" i="1"/>
  <c r="L97" i="1"/>
  <c r="N97" i="1" s="1"/>
  <c r="O97" i="1" s="1"/>
  <c r="P97" i="1" l="1"/>
  <c r="Q92" i="1" l="1"/>
  <c r="K92" i="1"/>
  <c r="L92" i="1"/>
  <c r="N92" i="1" s="1"/>
  <c r="O92" i="1" s="1"/>
  <c r="Q390" i="1"/>
  <c r="K390" i="1"/>
  <c r="L390" i="1"/>
  <c r="N390" i="1" s="1"/>
  <c r="O390" i="1" s="1"/>
  <c r="K37" i="1"/>
  <c r="L37" i="1"/>
  <c r="N37" i="1" s="1"/>
  <c r="O37" i="1" s="1"/>
  <c r="P390" i="1" l="1"/>
  <c r="P92" i="1"/>
  <c r="K79" i="1"/>
  <c r="L79" i="1" s="1"/>
  <c r="K80" i="1"/>
  <c r="K81" i="1"/>
  <c r="K187" i="1" l="1"/>
  <c r="L187" i="1"/>
  <c r="N187" i="1" s="1"/>
  <c r="O187" i="1" s="1"/>
  <c r="Q187" i="1"/>
  <c r="K362" i="1"/>
  <c r="L362" i="1"/>
  <c r="N362" i="1" s="1"/>
  <c r="O362" i="1" s="1"/>
  <c r="Q362" i="1"/>
  <c r="P187" i="1" l="1"/>
  <c r="P362" i="1"/>
  <c r="Q216" i="1"/>
  <c r="K216" i="1"/>
  <c r="L216" i="1"/>
  <c r="N216" i="1" s="1"/>
  <c r="O216" i="1" s="1"/>
  <c r="P216" i="1" l="1"/>
  <c r="Q406" i="1"/>
  <c r="K406" i="1"/>
  <c r="L406" i="1"/>
  <c r="N406" i="1" s="1"/>
  <c r="O406" i="1" s="1"/>
  <c r="Q404" i="1"/>
  <c r="K404" i="1"/>
  <c r="L404" i="1"/>
  <c r="N404" i="1" s="1"/>
  <c r="O404" i="1" s="1"/>
  <c r="Q135" i="1"/>
  <c r="P135" i="1" l="1"/>
  <c r="P406" i="1"/>
  <c r="P404" i="1"/>
  <c r="K333" i="1"/>
  <c r="L333" i="1"/>
  <c r="N333" i="1" s="1"/>
  <c r="O333" i="1" s="1"/>
  <c r="Q333" i="1"/>
  <c r="P333" i="1" l="1"/>
  <c r="Q197" i="1"/>
  <c r="Q129" i="1"/>
  <c r="K129" i="1"/>
  <c r="L129" i="1"/>
  <c r="P129" i="1" s="1"/>
  <c r="N129" i="1" l="1"/>
  <c r="O129" i="1" s="1"/>
  <c r="K41" i="1"/>
  <c r="L319" i="1" l="1"/>
  <c r="L318" i="1"/>
  <c r="L323" i="1"/>
  <c r="K319" i="1"/>
  <c r="K318" i="1"/>
  <c r="K321" i="1"/>
  <c r="K323" i="1"/>
  <c r="K330" i="1"/>
  <c r="K332" i="1"/>
  <c r="K338" i="1"/>
  <c r="K336" i="1"/>
  <c r="L332" i="1"/>
  <c r="L330" i="1"/>
  <c r="K78" i="1" l="1"/>
  <c r="L290" i="1" l="1"/>
  <c r="K290" i="1"/>
  <c r="L373" i="1" l="1"/>
  <c r="K373" i="1"/>
  <c r="L91" i="1"/>
  <c r="K91" i="1"/>
  <c r="L221" i="1"/>
  <c r="K221" i="1"/>
  <c r="K278" i="1" l="1"/>
  <c r="L278" i="1"/>
  <c r="N278" i="1" s="1"/>
  <c r="O278" i="1" s="1"/>
  <c r="Q278" i="1"/>
  <c r="K258" i="1"/>
  <c r="L258" i="1" s="1"/>
  <c r="P278" i="1" l="1"/>
  <c r="L38" i="1"/>
  <c r="L41" i="1"/>
  <c r="L43" i="1"/>
  <c r="L44" i="1"/>
  <c r="K197" i="1" l="1"/>
  <c r="N197" i="1"/>
  <c r="O197" i="1" s="1"/>
  <c r="K43" i="1" l="1"/>
  <c r="K38" i="1"/>
  <c r="K211" i="1" l="1"/>
  <c r="N211" i="1"/>
  <c r="O211" i="1" s="1"/>
  <c r="Q211" i="1"/>
  <c r="P211" i="1" l="1"/>
  <c r="L14" i="1" l="1"/>
  <c r="N20" i="1" l="1"/>
  <c r="O20" i="1" s="1"/>
  <c r="Q20" i="1"/>
  <c r="K22" i="1"/>
  <c r="L22" i="1"/>
  <c r="Q22" i="1"/>
  <c r="N76" i="1"/>
  <c r="O76" i="1" s="1"/>
  <c r="Q76" i="1"/>
  <c r="K315" i="1"/>
  <c r="L315" i="1"/>
  <c r="N315" i="1" s="1"/>
  <c r="O315" i="1" s="1"/>
  <c r="Q315" i="1"/>
  <c r="K13" i="1"/>
  <c r="L13" i="1"/>
  <c r="N13" i="1" s="1"/>
  <c r="O13" i="1" s="1"/>
  <c r="Q13" i="1"/>
  <c r="K402" i="1"/>
  <c r="L402" i="1"/>
  <c r="N402" i="1" s="1"/>
  <c r="O402" i="1" s="1"/>
  <c r="Q402" i="1"/>
  <c r="K401" i="1"/>
  <c r="L401" i="1"/>
  <c r="N401" i="1" s="1"/>
  <c r="O401" i="1" s="1"/>
  <c r="Q401" i="1"/>
  <c r="K399" i="1"/>
  <c r="L399" i="1"/>
  <c r="N399" i="1" s="1"/>
  <c r="O399" i="1" s="1"/>
  <c r="Q399" i="1"/>
  <c r="K189" i="1"/>
  <c r="L189" i="1"/>
  <c r="N189" i="1" s="1"/>
  <c r="O189" i="1" s="1"/>
  <c r="Q189" i="1"/>
  <c r="K186" i="1"/>
  <c r="L186" i="1"/>
  <c r="N186" i="1" s="1"/>
  <c r="O186" i="1" s="1"/>
  <c r="Q186" i="1"/>
  <c r="K266" i="1"/>
  <c r="L266" i="1"/>
  <c r="N266" i="1" s="1"/>
  <c r="O266" i="1" s="1"/>
  <c r="Q266" i="1"/>
  <c r="K267" i="1"/>
  <c r="L267" i="1"/>
  <c r="N267" i="1" s="1"/>
  <c r="O267" i="1" s="1"/>
  <c r="Q267" i="1"/>
  <c r="K231" i="1"/>
  <c r="L231" i="1"/>
  <c r="N231" i="1" s="1"/>
  <c r="O231" i="1" s="1"/>
  <c r="Q231" i="1"/>
  <c r="K230" i="1"/>
  <c r="L230" i="1"/>
  <c r="N230" i="1" s="1"/>
  <c r="O230" i="1" s="1"/>
  <c r="Q230" i="1"/>
  <c r="K116" i="1"/>
  <c r="L116" i="1"/>
  <c r="N116" i="1" s="1"/>
  <c r="O116" i="1" s="1"/>
  <c r="Q116" i="1"/>
  <c r="L146" i="1"/>
  <c r="N146" i="1" s="1"/>
  <c r="O146" i="1" s="1"/>
  <c r="Q146" i="1"/>
  <c r="K291" i="1"/>
  <c r="L291" i="1"/>
  <c r="N291" i="1" s="1"/>
  <c r="O291" i="1" s="1"/>
  <c r="Q291" i="1"/>
  <c r="K293" i="1"/>
  <c r="L293" i="1"/>
  <c r="N293" i="1" s="1"/>
  <c r="O293" i="1" s="1"/>
  <c r="Q293" i="1"/>
  <c r="K380" i="1"/>
  <c r="L380" i="1"/>
  <c r="N380" i="1" s="1"/>
  <c r="O380" i="1" s="1"/>
  <c r="Q380" i="1"/>
  <c r="K356" i="1"/>
  <c r="L356" i="1"/>
  <c r="N356" i="1" s="1"/>
  <c r="O356" i="1" s="1"/>
  <c r="Q356" i="1"/>
  <c r="K24" i="1"/>
  <c r="L24" i="1"/>
  <c r="N24" i="1" s="1"/>
  <c r="O24" i="1" s="1"/>
  <c r="Q24" i="1"/>
  <c r="L26" i="1"/>
  <c r="N26" i="1" s="1"/>
  <c r="O26" i="1" s="1"/>
  <c r="Q26" i="1"/>
  <c r="K21" i="1"/>
  <c r="L21" i="1"/>
  <c r="N21" i="1" s="1"/>
  <c r="O21" i="1" s="1"/>
  <c r="Q21" i="1"/>
  <c r="N156" i="1"/>
  <c r="O156" i="1" s="1"/>
  <c r="Q156" i="1"/>
  <c r="K351" i="1"/>
  <c r="N351" i="1"/>
  <c r="O351" i="1" s="1"/>
  <c r="Q351" i="1"/>
  <c r="K295" i="1"/>
  <c r="L295" i="1"/>
  <c r="N295" i="1" s="1"/>
  <c r="O295" i="1" s="1"/>
  <c r="Q295" i="1"/>
  <c r="L56" i="1"/>
  <c r="N56" i="1" s="1"/>
  <c r="O56" i="1" s="1"/>
  <c r="Q56" i="1"/>
  <c r="K287" i="1"/>
  <c r="L287" i="1"/>
  <c r="N287" i="1" s="1"/>
  <c r="O287" i="1" s="1"/>
  <c r="Q287" i="1"/>
  <c r="K61" i="1"/>
  <c r="L61" i="1"/>
  <c r="N61" i="1" s="1"/>
  <c r="O61" i="1" s="1"/>
  <c r="Q61" i="1"/>
  <c r="K352" i="1"/>
  <c r="L352" i="1"/>
  <c r="Q352" i="1"/>
  <c r="K158" i="1"/>
  <c r="L158" i="1"/>
  <c r="N158" i="1" s="1"/>
  <c r="O158" i="1" s="1"/>
  <c r="Q158" i="1"/>
  <c r="K209" i="1"/>
  <c r="L209" i="1"/>
  <c r="N209" i="1" s="1"/>
  <c r="O209" i="1" s="1"/>
  <c r="Q209" i="1"/>
  <c r="K89" i="1"/>
  <c r="L89" i="1"/>
  <c r="N89" i="1" s="1"/>
  <c r="O89" i="1" s="1"/>
  <c r="Q89" i="1"/>
  <c r="K179" i="1"/>
  <c r="L179" i="1"/>
  <c r="N179" i="1" s="1"/>
  <c r="O179" i="1" s="1"/>
  <c r="Q179" i="1"/>
  <c r="K71" i="1"/>
  <c r="L71" i="1"/>
  <c r="N71" i="1" s="1"/>
  <c r="O71" i="1" s="1"/>
  <c r="Q71" i="1"/>
  <c r="K72" i="1"/>
  <c r="L72" i="1"/>
  <c r="N72" i="1" s="1"/>
  <c r="O72" i="1" s="1"/>
  <c r="Q72" i="1"/>
  <c r="N169" i="1"/>
  <c r="O169" i="1" s="1"/>
  <c r="Q169" i="1"/>
  <c r="K303" i="1"/>
  <c r="L303" i="1"/>
  <c r="N303" i="1" s="1"/>
  <c r="O303" i="1" s="1"/>
  <c r="Q303" i="1"/>
  <c r="K387" i="1"/>
  <c r="L387" i="1"/>
  <c r="N387" i="1" s="1"/>
  <c r="O387" i="1" s="1"/>
  <c r="Q387" i="1"/>
  <c r="K304" i="1"/>
  <c r="L304" i="1"/>
  <c r="N304" i="1" s="1"/>
  <c r="O304" i="1" s="1"/>
  <c r="Q304" i="1"/>
  <c r="K176" i="1"/>
  <c r="L176" i="1"/>
  <c r="N176" i="1" s="1"/>
  <c r="O176" i="1" s="1"/>
  <c r="Q176" i="1"/>
  <c r="N171" i="1"/>
  <c r="O171" i="1" s="1"/>
  <c r="Q171" i="1"/>
  <c r="K232" i="1"/>
  <c r="L232" i="1"/>
  <c r="N232" i="1" s="1"/>
  <c r="O232" i="1" s="1"/>
  <c r="Q232" i="1"/>
  <c r="N201" i="1"/>
  <c r="O201" i="1" s="1"/>
  <c r="Q201" i="1"/>
  <c r="K281" i="1"/>
  <c r="L281" i="1"/>
  <c r="N281" i="1" s="1"/>
  <c r="O281" i="1" s="1"/>
  <c r="Q281" i="1"/>
  <c r="K386" i="1"/>
  <c r="L386" i="1"/>
  <c r="N386" i="1" s="1"/>
  <c r="O386" i="1" s="1"/>
  <c r="Q386" i="1"/>
  <c r="K222" i="1"/>
  <c r="L222" i="1"/>
  <c r="N222" i="1" s="1"/>
  <c r="O222" i="1" s="1"/>
  <c r="Q222" i="1"/>
  <c r="K372" i="1"/>
  <c r="L372" i="1"/>
  <c r="N372" i="1" s="1"/>
  <c r="O372" i="1" s="1"/>
  <c r="Q372" i="1"/>
  <c r="K105" i="1"/>
  <c r="L105" i="1"/>
  <c r="N105" i="1" s="1"/>
  <c r="O105" i="1" s="1"/>
  <c r="Q105" i="1"/>
  <c r="K269" i="1"/>
  <c r="L269" i="1"/>
  <c r="N269" i="1" s="1"/>
  <c r="O269" i="1" s="1"/>
  <c r="Q269" i="1"/>
  <c r="L242" i="1"/>
  <c r="N242" i="1" s="1"/>
  <c r="O242" i="1" s="1"/>
  <c r="Q242" i="1"/>
  <c r="K335" i="1"/>
  <c r="L335" i="1"/>
  <c r="N335" i="1" s="1"/>
  <c r="O335" i="1" s="1"/>
  <c r="Q335" i="1"/>
  <c r="K398" i="1"/>
  <c r="L398" i="1"/>
  <c r="N398" i="1" s="1"/>
  <c r="O398" i="1" s="1"/>
  <c r="Q398" i="1"/>
  <c r="L220" i="1"/>
  <c r="N220" i="1" s="1"/>
  <c r="O220" i="1" s="1"/>
  <c r="Q220" i="1"/>
  <c r="K152" i="1"/>
  <c r="L152" i="1"/>
  <c r="N152" i="1" s="1"/>
  <c r="O152" i="1" s="1"/>
  <c r="Q152" i="1"/>
  <c r="K117" i="1"/>
  <c r="L117" i="1"/>
  <c r="N117" i="1" s="1"/>
  <c r="O117" i="1" s="1"/>
  <c r="Q117" i="1"/>
  <c r="K276" i="1"/>
  <c r="L276" i="1"/>
  <c r="N276" i="1" s="1"/>
  <c r="O276" i="1" s="1"/>
  <c r="Q276" i="1"/>
  <c r="K345" i="1"/>
  <c r="L345" i="1"/>
  <c r="N345" i="1" s="1"/>
  <c r="O345" i="1" s="1"/>
  <c r="Q345" i="1"/>
  <c r="K343" i="1"/>
  <c r="O343" i="1"/>
  <c r="Q343" i="1"/>
  <c r="N307" i="1"/>
  <c r="O307" i="1" s="1"/>
  <c r="Q307" i="1"/>
  <c r="K83" i="1"/>
  <c r="L83" i="1"/>
  <c r="N83" i="1" s="1"/>
  <c r="O83" i="1" s="1"/>
  <c r="Q83" i="1"/>
  <c r="N174" i="1"/>
  <c r="O174" i="1" s="1"/>
  <c r="Q174" i="1"/>
  <c r="K313" i="1"/>
  <c r="N313" i="1"/>
  <c r="O313" i="1" s="1"/>
  <c r="Q313" i="1"/>
  <c r="K312" i="1"/>
  <c r="N312" i="1"/>
  <c r="O312" i="1" s="1"/>
  <c r="Q312" i="1"/>
  <c r="K284" i="1"/>
  <c r="L284" i="1"/>
  <c r="N284" i="1" s="1"/>
  <c r="O284" i="1" s="1"/>
  <c r="Q284" i="1"/>
  <c r="K34" i="1"/>
  <c r="L34" i="1"/>
  <c r="N34" i="1" s="1"/>
  <c r="O34" i="1" s="1"/>
  <c r="Q34" i="1"/>
  <c r="K177" i="1"/>
  <c r="L177" i="1"/>
  <c r="N177" i="1" s="1"/>
  <c r="O177" i="1" s="1"/>
  <c r="Q177" i="1"/>
  <c r="K388" i="1"/>
  <c r="L388" i="1"/>
  <c r="N388" i="1" s="1"/>
  <c r="O388" i="1" s="1"/>
  <c r="Q388" i="1"/>
  <c r="K292" i="1"/>
  <c r="L292" i="1"/>
  <c r="N292" i="1" s="1"/>
  <c r="O292" i="1" s="1"/>
  <c r="Q292" i="1"/>
  <c r="K377" i="1"/>
  <c r="N377" i="1"/>
  <c r="O377" i="1" s="1"/>
  <c r="Q377" i="1"/>
  <c r="K42" i="1"/>
  <c r="L42" i="1"/>
  <c r="N42" i="1" s="1"/>
  <c r="O42" i="1" s="1"/>
  <c r="Q42" i="1"/>
  <c r="O225" i="1"/>
  <c r="Q225" i="1"/>
  <c r="K369" i="1"/>
  <c r="L369" i="1"/>
  <c r="N369" i="1" s="1"/>
  <c r="O369" i="1" s="1"/>
  <c r="Q369" i="1"/>
  <c r="K124" i="1"/>
  <c r="L124" i="1"/>
  <c r="N124" i="1" s="1"/>
  <c r="O124" i="1" s="1"/>
  <c r="Q124" i="1"/>
  <c r="K127" i="1"/>
  <c r="L127" i="1"/>
  <c r="N127" i="1" s="1"/>
  <c r="O127" i="1" s="1"/>
  <c r="Q127" i="1"/>
  <c r="N190" i="1"/>
  <c r="O190" i="1" s="1"/>
  <c r="Q190" i="1"/>
  <c r="K297" i="1"/>
  <c r="L297" i="1"/>
  <c r="N297" i="1" s="1"/>
  <c r="O297" i="1" s="1"/>
  <c r="Q297" i="1"/>
  <c r="N330" i="1"/>
  <c r="O330" i="1" s="1"/>
  <c r="Q330" i="1"/>
  <c r="K27" i="1"/>
  <c r="L27" i="1"/>
  <c r="N27" i="1" s="1"/>
  <c r="O27" i="1" s="1"/>
  <c r="Q27" i="1"/>
  <c r="K334" i="1"/>
  <c r="L334" i="1"/>
  <c r="N334" i="1" s="1"/>
  <c r="O334" i="1" s="1"/>
  <c r="Q334" i="1"/>
  <c r="K339" i="1"/>
  <c r="L339" i="1"/>
  <c r="N339" i="1" s="1"/>
  <c r="O339" i="1" s="1"/>
  <c r="Q339" i="1"/>
  <c r="K93" i="1"/>
  <c r="L93" i="1"/>
  <c r="N93" i="1" s="1"/>
  <c r="O93" i="1" s="1"/>
  <c r="Q93" i="1"/>
  <c r="K270" i="1"/>
  <c r="L270" i="1"/>
  <c r="N270" i="1" s="1"/>
  <c r="O270" i="1" s="1"/>
  <c r="Q270" i="1"/>
  <c r="K35" i="1"/>
  <c r="L35" i="1"/>
  <c r="N35" i="1" s="1"/>
  <c r="O35" i="1" s="1"/>
  <c r="Q35" i="1"/>
  <c r="K340" i="1"/>
  <c r="L340" i="1"/>
  <c r="N340" i="1" s="1"/>
  <c r="O340" i="1" s="1"/>
  <c r="Q340" i="1"/>
  <c r="K393" i="1"/>
  <c r="L393" i="1"/>
  <c r="N393" i="1" s="1"/>
  <c r="O393" i="1" s="1"/>
  <c r="Q393" i="1"/>
  <c r="K219" i="1"/>
  <c r="L219" i="1"/>
  <c r="N219" i="1" s="1"/>
  <c r="O219" i="1" s="1"/>
  <c r="Q219" i="1"/>
  <c r="K366" i="1"/>
  <c r="L366" i="1"/>
  <c r="N366" i="1" s="1"/>
  <c r="O366" i="1" s="1"/>
  <c r="Q366" i="1"/>
  <c r="K29" i="1"/>
  <c r="L29" i="1"/>
  <c r="N29" i="1" s="1"/>
  <c r="O29" i="1" s="1"/>
  <c r="Q29" i="1"/>
  <c r="K217" i="1"/>
  <c r="L217" i="1"/>
  <c r="N217" i="1" s="1"/>
  <c r="O217" i="1" s="1"/>
  <c r="Q217" i="1"/>
  <c r="K396" i="1"/>
  <c r="L396" i="1"/>
  <c r="N396" i="1" s="1"/>
  <c r="O396" i="1" s="1"/>
  <c r="Q396" i="1"/>
  <c r="K151" i="1"/>
  <c r="L151" i="1"/>
  <c r="N151" i="1" s="1"/>
  <c r="O151" i="1" s="1"/>
  <c r="Q151" i="1"/>
  <c r="K106" i="1"/>
  <c r="L106" i="1"/>
  <c r="N106" i="1" s="1"/>
  <c r="O106" i="1" s="1"/>
  <c r="Q106" i="1"/>
  <c r="K350" i="1"/>
  <c r="L350" i="1"/>
  <c r="N350" i="1" s="1"/>
  <c r="O350" i="1" s="1"/>
  <c r="Q350" i="1"/>
  <c r="K265" i="1"/>
  <c r="L265" i="1"/>
  <c r="N265" i="1" s="1"/>
  <c r="O265" i="1" s="1"/>
  <c r="Q265" i="1"/>
  <c r="K299" i="1"/>
  <c r="L299" i="1"/>
  <c r="N299" i="1" s="1"/>
  <c r="O299" i="1" s="1"/>
  <c r="Q299" i="1"/>
  <c r="K224" i="1"/>
  <c r="O224" i="1"/>
  <c r="Q224" i="1"/>
  <c r="K110" i="1"/>
  <c r="L110" i="1"/>
  <c r="N110" i="1" s="1"/>
  <c r="O110" i="1" s="1"/>
  <c r="Q110" i="1"/>
  <c r="K247" i="1"/>
  <c r="L247" i="1"/>
  <c r="N247" i="1" s="1"/>
  <c r="O247" i="1" s="1"/>
  <c r="Q247" i="1"/>
  <c r="K233" i="1"/>
  <c r="L233" i="1"/>
  <c r="N233" i="1" s="1"/>
  <c r="O233" i="1" s="1"/>
  <c r="Q233" i="1"/>
  <c r="K305" i="1"/>
  <c r="L305" i="1"/>
  <c r="N305" i="1" s="1"/>
  <c r="O305" i="1" s="1"/>
  <c r="Q305" i="1"/>
  <c r="K70" i="1"/>
  <c r="L70" i="1"/>
  <c r="N70" i="1" s="1"/>
  <c r="O70" i="1" s="1"/>
  <c r="Q70" i="1"/>
  <c r="N108" i="1"/>
  <c r="O108" i="1" s="1"/>
  <c r="Q108" i="1"/>
  <c r="K256" i="1"/>
  <c r="L256" i="1"/>
  <c r="N256" i="1" s="1"/>
  <c r="O256" i="1" s="1"/>
  <c r="Q256" i="1"/>
  <c r="K389" i="1"/>
  <c r="L389" i="1"/>
  <c r="N389" i="1" s="1"/>
  <c r="O389" i="1" s="1"/>
  <c r="Q389" i="1"/>
  <c r="K414" i="1"/>
  <c r="L414" i="1"/>
  <c r="N414" i="1" s="1"/>
  <c r="O414" i="1" s="1"/>
  <c r="Q414" i="1"/>
  <c r="K415" i="1"/>
  <c r="L415" i="1"/>
  <c r="N415" i="1" s="1"/>
  <c r="O415" i="1" s="1"/>
  <c r="Q415" i="1"/>
  <c r="K416" i="1"/>
  <c r="L416" i="1"/>
  <c r="Q416" i="1"/>
  <c r="K417" i="1"/>
  <c r="L417" i="1"/>
  <c r="Q417" i="1"/>
  <c r="K418" i="1"/>
  <c r="L418" i="1"/>
  <c r="N418" i="1" s="1"/>
  <c r="O418" i="1" s="1"/>
  <c r="Q418" i="1"/>
  <c r="K419" i="1"/>
  <c r="L419" i="1"/>
  <c r="N419" i="1" s="1"/>
  <c r="O419" i="1" s="1"/>
  <c r="Q419" i="1"/>
  <c r="K420" i="1"/>
  <c r="L420" i="1"/>
  <c r="Q420" i="1"/>
  <c r="K421" i="1"/>
  <c r="L421" i="1"/>
  <c r="Q421" i="1"/>
  <c r="K422" i="1"/>
  <c r="L422" i="1"/>
  <c r="N422" i="1" s="1"/>
  <c r="O422" i="1" s="1"/>
  <c r="Q422" i="1"/>
  <c r="K423" i="1"/>
  <c r="L423" i="1"/>
  <c r="N423" i="1" s="1"/>
  <c r="O423" i="1" s="1"/>
  <c r="Q423" i="1"/>
  <c r="K424" i="1"/>
  <c r="L424" i="1"/>
  <c r="Q424" i="1"/>
  <c r="K425" i="1"/>
  <c r="L425" i="1"/>
  <c r="Q425" i="1"/>
  <c r="K426" i="1"/>
  <c r="L426" i="1"/>
  <c r="N426" i="1" s="1"/>
  <c r="O426" i="1" s="1"/>
  <c r="Q426" i="1"/>
  <c r="K427" i="1"/>
  <c r="L427" i="1"/>
  <c r="N427" i="1" s="1"/>
  <c r="O427" i="1" s="1"/>
  <c r="Q427" i="1"/>
  <c r="K428" i="1"/>
  <c r="L428" i="1"/>
  <c r="Q428" i="1"/>
  <c r="K429" i="1"/>
  <c r="L429" i="1"/>
  <c r="Q429" i="1"/>
  <c r="K430" i="1"/>
  <c r="L430" i="1"/>
  <c r="N430" i="1" s="1"/>
  <c r="O430" i="1" s="1"/>
  <c r="Q430" i="1"/>
  <c r="K431" i="1"/>
  <c r="L431" i="1"/>
  <c r="N431" i="1" s="1"/>
  <c r="O431" i="1" s="1"/>
  <c r="Q431" i="1"/>
  <c r="K432" i="1"/>
  <c r="L432" i="1"/>
  <c r="N432" i="1" s="1"/>
  <c r="O432" i="1" s="1"/>
  <c r="Q432" i="1"/>
  <c r="K433" i="1"/>
  <c r="L433" i="1"/>
  <c r="N433" i="1" s="1"/>
  <c r="O433" i="1" s="1"/>
  <c r="Q433" i="1"/>
  <c r="K434" i="1"/>
  <c r="L434" i="1"/>
  <c r="N434" i="1" s="1"/>
  <c r="O434" i="1" s="1"/>
  <c r="Q434" i="1"/>
  <c r="K435" i="1"/>
  <c r="L435" i="1"/>
  <c r="N435" i="1" s="1"/>
  <c r="O435" i="1" s="1"/>
  <c r="Q435" i="1"/>
  <c r="K436" i="1"/>
  <c r="L436" i="1"/>
  <c r="N436" i="1" s="1"/>
  <c r="O436" i="1" s="1"/>
  <c r="Q436" i="1"/>
  <c r="K437" i="1"/>
  <c r="L437" i="1"/>
  <c r="N437" i="1" s="1"/>
  <c r="O437" i="1" s="1"/>
  <c r="Q437" i="1"/>
  <c r="K438" i="1"/>
  <c r="L438" i="1"/>
  <c r="N438" i="1" s="1"/>
  <c r="O438" i="1" s="1"/>
  <c r="Q438" i="1"/>
  <c r="K439" i="1"/>
  <c r="L439" i="1"/>
  <c r="N439" i="1" s="1"/>
  <c r="O439" i="1" s="1"/>
  <c r="Q439" i="1"/>
  <c r="K440" i="1"/>
  <c r="L440" i="1"/>
  <c r="N440" i="1" s="1"/>
  <c r="O440" i="1" s="1"/>
  <c r="Q440" i="1"/>
  <c r="K441" i="1"/>
  <c r="L441" i="1"/>
  <c r="N441" i="1" s="1"/>
  <c r="O441" i="1" s="1"/>
  <c r="Q441" i="1"/>
  <c r="K442" i="1"/>
  <c r="L442" i="1"/>
  <c r="N442" i="1" s="1"/>
  <c r="O442" i="1" s="1"/>
  <c r="Q442" i="1"/>
  <c r="K443" i="1"/>
  <c r="L443" i="1"/>
  <c r="N443" i="1" s="1"/>
  <c r="O443" i="1" s="1"/>
  <c r="Q443" i="1"/>
  <c r="K444" i="1"/>
  <c r="L444" i="1"/>
  <c r="N444" i="1" s="1"/>
  <c r="O444" i="1" s="1"/>
  <c r="Q444" i="1"/>
  <c r="K445" i="1"/>
  <c r="L445" i="1"/>
  <c r="N445" i="1" s="1"/>
  <c r="O445" i="1" s="1"/>
  <c r="Q445" i="1"/>
  <c r="K446" i="1"/>
  <c r="L446" i="1"/>
  <c r="N446" i="1" s="1"/>
  <c r="O446" i="1" s="1"/>
  <c r="Q446" i="1"/>
  <c r="K447" i="1"/>
  <c r="L447" i="1"/>
  <c r="N447" i="1" s="1"/>
  <c r="O447" i="1" s="1"/>
  <c r="Q447" i="1"/>
  <c r="K448" i="1"/>
  <c r="L448" i="1"/>
  <c r="N448" i="1" s="1"/>
  <c r="O448" i="1" s="1"/>
  <c r="Q448" i="1"/>
  <c r="K449" i="1"/>
  <c r="L449" i="1"/>
  <c r="N449" i="1" s="1"/>
  <c r="O449" i="1" s="1"/>
  <c r="Q449" i="1"/>
  <c r="K450" i="1"/>
  <c r="L450" i="1"/>
  <c r="N450" i="1" s="1"/>
  <c r="O450" i="1" s="1"/>
  <c r="Q450" i="1"/>
  <c r="K451" i="1"/>
  <c r="L451" i="1"/>
  <c r="N451" i="1" s="1"/>
  <c r="O451" i="1" s="1"/>
  <c r="Q451" i="1"/>
  <c r="K452" i="1"/>
  <c r="L452" i="1"/>
  <c r="N452" i="1" s="1"/>
  <c r="O452" i="1" s="1"/>
  <c r="Q452" i="1"/>
  <c r="K453" i="1"/>
  <c r="L453" i="1"/>
  <c r="N453" i="1" s="1"/>
  <c r="O453" i="1" s="1"/>
  <c r="Q453" i="1"/>
  <c r="K454" i="1"/>
  <c r="L454" i="1"/>
  <c r="N454" i="1" s="1"/>
  <c r="O454" i="1" s="1"/>
  <c r="Q454" i="1"/>
  <c r="K455" i="1"/>
  <c r="L455" i="1"/>
  <c r="N455" i="1" s="1"/>
  <c r="O455" i="1" s="1"/>
  <c r="Q455" i="1"/>
  <c r="K456" i="1"/>
  <c r="L456" i="1"/>
  <c r="N456" i="1" s="1"/>
  <c r="O456" i="1" s="1"/>
  <c r="Q456" i="1"/>
  <c r="K457" i="1"/>
  <c r="L457" i="1"/>
  <c r="N457" i="1" s="1"/>
  <c r="O457" i="1" s="1"/>
  <c r="Q457" i="1"/>
  <c r="K458" i="1"/>
  <c r="L458" i="1"/>
  <c r="N458" i="1" s="1"/>
  <c r="O458" i="1" s="1"/>
  <c r="Q458" i="1"/>
  <c r="K459" i="1"/>
  <c r="L459" i="1"/>
  <c r="N459" i="1" s="1"/>
  <c r="O459" i="1" s="1"/>
  <c r="Q459" i="1"/>
  <c r="K460" i="1"/>
  <c r="L460" i="1"/>
  <c r="N460" i="1" s="1"/>
  <c r="O460" i="1" s="1"/>
  <c r="Q460" i="1"/>
  <c r="K461" i="1"/>
  <c r="L461" i="1"/>
  <c r="N461" i="1" s="1"/>
  <c r="O461" i="1" s="1"/>
  <c r="Q461" i="1"/>
  <c r="K462" i="1"/>
  <c r="L462" i="1"/>
  <c r="N462" i="1" s="1"/>
  <c r="O462" i="1" s="1"/>
  <c r="Q462" i="1"/>
  <c r="K463" i="1"/>
  <c r="L463" i="1"/>
  <c r="N463" i="1" s="1"/>
  <c r="O463" i="1" s="1"/>
  <c r="Q463" i="1"/>
  <c r="K464" i="1"/>
  <c r="L464" i="1"/>
  <c r="N464" i="1" s="1"/>
  <c r="O464" i="1" s="1"/>
  <c r="Q464" i="1"/>
  <c r="K465" i="1"/>
  <c r="L465" i="1"/>
  <c r="N465" i="1" s="1"/>
  <c r="O465" i="1" s="1"/>
  <c r="Q465" i="1"/>
  <c r="K466" i="1"/>
  <c r="L466" i="1"/>
  <c r="N466" i="1" s="1"/>
  <c r="O466" i="1" s="1"/>
  <c r="Q466" i="1"/>
  <c r="K467" i="1"/>
  <c r="L467" i="1"/>
  <c r="N467" i="1" s="1"/>
  <c r="O467" i="1" s="1"/>
  <c r="Q467" i="1"/>
  <c r="K468" i="1"/>
  <c r="L468" i="1"/>
  <c r="N468" i="1" s="1"/>
  <c r="O468" i="1" s="1"/>
  <c r="Q468" i="1"/>
  <c r="K469" i="1"/>
  <c r="L469" i="1"/>
  <c r="N469" i="1" s="1"/>
  <c r="O469" i="1" s="1"/>
  <c r="Q469" i="1"/>
  <c r="K470" i="1"/>
  <c r="L470" i="1"/>
  <c r="N470" i="1" s="1"/>
  <c r="O470" i="1" s="1"/>
  <c r="Q470" i="1"/>
  <c r="K471" i="1"/>
  <c r="L471" i="1"/>
  <c r="N471" i="1" s="1"/>
  <c r="O471" i="1" s="1"/>
  <c r="Q471" i="1"/>
  <c r="K472" i="1"/>
  <c r="L472" i="1"/>
  <c r="N472" i="1" s="1"/>
  <c r="O472" i="1" s="1"/>
  <c r="Q472" i="1"/>
  <c r="K473" i="1"/>
  <c r="L473" i="1"/>
  <c r="N473" i="1" s="1"/>
  <c r="O473" i="1" s="1"/>
  <c r="Q473" i="1"/>
  <c r="K474" i="1"/>
  <c r="L474" i="1"/>
  <c r="N474" i="1" s="1"/>
  <c r="O474" i="1" s="1"/>
  <c r="Q474" i="1"/>
  <c r="K475" i="1"/>
  <c r="L475" i="1"/>
  <c r="N475" i="1" s="1"/>
  <c r="O475" i="1" s="1"/>
  <c r="Q475" i="1"/>
  <c r="K476" i="1"/>
  <c r="L476" i="1"/>
  <c r="N476" i="1" s="1"/>
  <c r="O476" i="1" s="1"/>
  <c r="Q476" i="1"/>
  <c r="K477" i="1"/>
  <c r="L477" i="1"/>
  <c r="N477" i="1" s="1"/>
  <c r="O477" i="1" s="1"/>
  <c r="Q477" i="1"/>
  <c r="K478" i="1"/>
  <c r="L478" i="1"/>
  <c r="N478" i="1" s="1"/>
  <c r="O478" i="1" s="1"/>
  <c r="Q478" i="1"/>
  <c r="K479" i="1"/>
  <c r="L479" i="1"/>
  <c r="N479" i="1" s="1"/>
  <c r="O479" i="1" s="1"/>
  <c r="Q479" i="1"/>
  <c r="K480" i="1"/>
  <c r="L480" i="1"/>
  <c r="N480" i="1" s="1"/>
  <c r="O480" i="1" s="1"/>
  <c r="Q480" i="1"/>
  <c r="K481" i="1"/>
  <c r="L481" i="1"/>
  <c r="N481" i="1" s="1"/>
  <c r="O481" i="1" s="1"/>
  <c r="Q481" i="1"/>
  <c r="K482" i="1"/>
  <c r="L482" i="1"/>
  <c r="N482" i="1" s="1"/>
  <c r="O482" i="1" s="1"/>
  <c r="Q482" i="1"/>
  <c r="K483" i="1"/>
  <c r="L483" i="1"/>
  <c r="N483" i="1" s="1"/>
  <c r="O483" i="1" s="1"/>
  <c r="Q483" i="1"/>
  <c r="K484" i="1"/>
  <c r="L484" i="1"/>
  <c r="N484" i="1" s="1"/>
  <c r="O484" i="1" s="1"/>
  <c r="Q484" i="1"/>
  <c r="K485" i="1"/>
  <c r="L485" i="1"/>
  <c r="N485" i="1" s="1"/>
  <c r="O485" i="1" s="1"/>
  <c r="Q485" i="1"/>
  <c r="K486" i="1"/>
  <c r="L486" i="1"/>
  <c r="N486" i="1" s="1"/>
  <c r="O486" i="1" s="1"/>
  <c r="Q486" i="1"/>
  <c r="K487" i="1"/>
  <c r="L487" i="1"/>
  <c r="N487" i="1" s="1"/>
  <c r="O487" i="1" s="1"/>
  <c r="Q487" i="1"/>
  <c r="K488" i="1"/>
  <c r="L488" i="1"/>
  <c r="N488" i="1" s="1"/>
  <c r="O488" i="1" s="1"/>
  <c r="Q488" i="1"/>
  <c r="K489" i="1"/>
  <c r="L489" i="1"/>
  <c r="N489" i="1" s="1"/>
  <c r="O489" i="1" s="1"/>
  <c r="Q489" i="1"/>
  <c r="K490" i="1"/>
  <c r="L490" i="1"/>
  <c r="N490" i="1" s="1"/>
  <c r="O490" i="1" s="1"/>
  <c r="Q490" i="1"/>
  <c r="K491" i="1"/>
  <c r="L491" i="1"/>
  <c r="N491" i="1" s="1"/>
  <c r="O491" i="1" s="1"/>
  <c r="Q491" i="1"/>
  <c r="K492" i="1"/>
  <c r="L492" i="1"/>
  <c r="N492" i="1" s="1"/>
  <c r="O492" i="1" s="1"/>
  <c r="Q492" i="1"/>
  <c r="K493" i="1"/>
  <c r="L493" i="1"/>
  <c r="N493" i="1" s="1"/>
  <c r="O493" i="1" s="1"/>
  <c r="Q493" i="1"/>
  <c r="K494" i="1"/>
  <c r="L494" i="1"/>
  <c r="N494" i="1" s="1"/>
  <c r="O494" i="1" s="1"/>
  <c r="Q494" i="1"/>
  <c r="K495" i="1"/>
  <c r="L495" i="1"/>
  <c r="Q495" i="1"/>
  <c r="K496" i="1"/>
  <c r="L496" i="1"/>
  <c r="N496" i="1" s="1"/>
  <c r="O496" i="1" s="1"/>
  <c r="Q496" i="1"/>
  <c r="K497" i="1"/>
  <c r="L497" i="1"/>
  <c r="N497" i="1" s="1"/>
  <c r="O497" i="1" s="1"/>
  <c r="Q497" i="1"/>
  <c r="K498" i="1"/>
  <c r="L498" i="1"/>
  <c r="N498" i="1" s="1"/>
  <c r="O498" i="1" s="1"/>
  <c r="Q498" i="1"/>
  <c r="K499" i="1"/>
  <c r="L499" i="1"/>
  <c r="N499" i="1" s="1"/>
  <c r="O499" i="1" s="1"/>
  <c r="Q499" i="1"/>
  <c r="K500" i="1"/>
  <c r="L500" i="1"/>
  <c r="N500" i="1" s="1"/>
  <c r="O500" i="1" s="1"/>
  <c r="Q500" i="1"/>
  <c r="K501" i="1"/>
  <c r="L501" i="1"/>
  <c r="N501" i="1" s="1"/>
  <c r="O501" i="1" s="1"/>
  <c r="Q501" i="1"/>
  <c r="K502" i="1"/>
  <c r="L502" i="1"/>
  <c r="N502" i="1" s="1"/>
  <c r="O502" i="1" s="1"/>
  <c r="Q502" i="1"/>
  <c r="K503" i="1"/>
  <c r="L503" i="1"/>
  <c r="N503" i="1" s="1"/>
  <c r="O503" i="1" s="1"/>
  <c r="Q503" i="1"/>
  <c r="K504" i="1"/>
  <c r="L504" i="1"/>
  <c r="N504" i="1" s="1"/>
  <c r="O504" i="1" s="1"/>
  <c r="Q504" i="1"/>
  <c r="K505" i="1"/>
  <c r="L505" i="1"/>
  <c r="N505" i="1" s="1"/>
  <c r="O505" i="1" s="1"/>
  <c r="Q505" i="1"/>
  <c r="K506" i="1"/>
  <c r="L506" i="1"/>
  <c r="N506" i="1" s="1"/>
  <c r="O506" i="1" s="1"/>
  <c r="Q506" i="1"/>
  <c r="K507" i="1"/>
  <c r="L507" i="1"/>
  <c r="N507" i="1" s="1"/>
  <c r="O507" i="1" s="1"/>
  <c r="Q507" i="1"/>
  <c r="K508" i="1"/>
  <c r="L508" i="1"/>
  <c r="N508" i="1" s="1"/>
  <c r="O508" i="1" s="1"/>
  <c r="Q508" i="1"/>
  <c r="K509" i="1"/>
  <c r="L509" i="1"/>
  <c r="N509" i="1" s="1"/>
  <c r="O509" i="1" s="1"/>
  <c r="Q509" i="1"/>
  <c r="K510" i="1"/>
  <c r="L510" i="1"/>
  <c r="N510" i="1" s="1"/>
  <c r="O510" i="1" s="1"/>
  <c r="Q510" i="1"/>
  <c r="K511" i="1"/>
  <c r="L511" i="1"/>
  <c r="N511" i="1" s="1"/>
  <c r="O511" i="1" s="1"/>
  <c r="Q511" i="1"/>
  <c r="K512" i="1"/>
  <c r="L512" i="1"/>
  <c r="N512" i="1" s="1"/>
  <c r="O512" i="1" s="1"/>
  <c r="Q512" i="1"/>
  <c r="K513" i="1"/>
  <c r="L513" i="1"/>
  <c r="N513" i="1" s="1"/>
  <c r="O513" i="1" s="1"/>
  <c r="Q513" i="1"/>
  <c r="K514" i="1"/>
  <c r="L514" i="1"/>
  <c r="N514" i="1" s="1"/>
  <c r="O514" i="1" s="1"/>
  <c r="Q514" i="1"/>
  <c r="K515" i="1"/>
  <c r="L515" i="1"/>
  <c r="N515" i="1" s="1"/>
  <c r="O515" i="1" s="1"/>
  <c r="Q515" i="1"/>
  <c r="K516" i="1"/>
  <c r="L516" i="1"/>
  <c r="N516" i="1" s="1"/>
  <c r="O516" i="1" s="1"/>
  <c r="Q516" i="1"/>
  <c r="K517" i="1"/>
  <c r="L517" i="1"/>
  <c r="N517" i="1" s="1"/>
  <c r="O517" i="1" s="1"/>
  <c r="Q517" i="1"/>
  <c r="K518" i="1"/>
  <c r="L518" i="1"/>
  <c r="N518" i="1" s="1"/>
  <c r="O518" i="1" s="1"/>
  <c r="Q518" i="1"/>
  <c r="K519" i="1"/>
  <c r="L519" i="1"/>
  <c r="N519" i="1" s="1"/>
  <c r="O519" i="1" s="1"/>
  <c r="Q519" i="1"/>
  <c r="K520" i="1"/>
  <c r="L520" i="1"/>
  <c r="N520" i="1" s="1"/>
  <c r="O520" i="1" s="1"/>
  <c r="Q520" i="1"/>
  <c r="K521" i="1"/>
  <c r="L521" i="1"/>
  <c r="N521" i="1" s="1"/>
  <c r="O521" i="1" s="1"/>
  <c r="Q521" i="1"/>
  <c r="K522" i="1"/>
  <c r="L522" i="1"/>
  <c r="N522" i="1" s="1"/>
  <c r="O522" i="1" s="1"/>
  <c r="Q522" i="1"/>
  <c r="K523" i="1"/>
  <c r="L523" i="1"/>
  <c r="N523" i="1" s="1"/>
  <c r="O523" i="1" s="1"/>
  <c r="Q523" i="1"/>
  <c r="K524" i="1"/>
  <c r="L524" i="1"/>
  <c r="N524" i="1" s="1"/>
  <c r="O524" i="1" s="1"/>
  <c r="Q524" i="1"/>
  <c r="K525" i="1"/>
  <c r="L525" i="1"/>
  <c r="N525" i="1" s="1"/>
  <c r="O525" i="1" s="1"/>
  <c r="Q525" i="1"/>
  <c r="K526" i="1"/>
  <c r="L526" i="1"/>
  <c r="N526" i="1" s="1"/>
  <c r="O526" i="1" s="1"/>
  <c r="Q526" i="1"/>
  <c r="K527" i="1"/>
  <c r="L527" i="1"/>
  <c r="N527" i="1" s="1"/>
  <c r="O527" i="1" s="1"/>
  <c r="Q527" i="1"/>
  <c r="K528" i="1"/>
  <c r="L528" i="1"/>
  <c r="N528" i="1" s="1"/>
  <c r="O528" i="1" s="1"/>
  <c r="Q528" i="1"/>
  <c r="K529" i="1"/>
  <c r="L529" i="1"/>
  <c r="N529" i="1" s="1"/>
  <c r="O529" i="1" s="1"/>
  <c r="Q529" i="1"/>
  <c r="K530" i="1"/>
  <c r="L530" i="1"/>
  <c r="N530" i="1" s="1"/>
  <c r="O530" i="1" s="1"/>
  <c r="Q530" i="1"/>
  <c r="K531" i="1"/>
  <c r="L531" i="1"/>
  <c r="N531" i="1" s="1"/>
  <c r="O531" i="1" s="1"/>
  <c r="Q531" i="1"/>
  <c r="K532" i="1"/>
  <c r="L532" i="1"/>
  <c r="N532" i="1" s="1"/>
  <c r="O532" i="1" s="1"/>
  <c r="Q532" i="1"/>
  <c r="K533" i="1"/>
  <c r="L533" i="1"/>
  <c r="N533" i="1" s="1"/>
  <c r="O533" i="1" s="1"/>
  <c r="Q533" i="1"/>
  <c r="K534" i="1"/>
  <c r="L534" i="1"/>
  <c r="N534" i="1" s="1"/>
  <c r="O534" i="1" s="1"/>
  <c r="Q534" i="1"/>
  <c r="K535" i="1"/>
  <c r="L535" i="1"/>
  <c r="N535" i="1" s="1"/>
  <c r="O535" i="1" s="1"/>
  <c r="Q535" i="1"/>
  <c r="K536" i="1"/>
  <c r="L536" i="1"/>
  <c r="N536" i="1" s="1"/>
  <c r="O536" i="1" s="1"/>
  <c r="Q536" i="1"/>
  <c r="K537" i="1"/>
  <c r="L537" i="1"/>
  <c r="N537" i="1" s="1"/>
  <c r="O537" i="1" s="1"/>
  <c r="Q537" i="1"/>
  <c r="K538" i="1"/>
  <c r="L538" i="1"/>
  <c r="N538" i="1" s="1"/>
  <c r="O538" i="1" s="1"/>
  <c r="Q538" i="1"/>
  <c r="K539" i="1"/>
  <c r="L539" i="1"/>
  <c r="N539" i="1" s="1"/>
  <c r="O539" i="1" s="1"/>
  <c r="Q539" i="1"/>
  <c r="K540" i="1"/>
  <c r="L540" i="1"/>
  <c r="N540" i="1" s="1"/>
  <c r="O540" i="1" s="1"/>
  <c r="Q540" i="1"/>
  <c r="K541" i="1"/>
  <c r="L541" i="1"/>
  <c r="N541" i="1" s="1"/>
  <c r="O541" i="1" s="1"/>
  <c r="Q541" i="1"/>
  <c r="K542" i="1"/>
  <c r="L542" i="1"/>
  <c r="N542" i="1" s="1"/>
  <c r="O542" i="1" s="1"/>
  <c r="Q542" i="1"/>
  <c r="K543" i="1"/>
  <c r="L543" i="1"/>
  <c r="N543" i="1" s="1"/>
  <c r="O543" i="1" s="1"/>
  <c r="Q543" i="1"/>
  <c r="K544" i="1"/>
  <c r="L544" i="1"/>
  <c r="N544" i="1" s="1"/>
  <c r="O544" i="1" s="1"/>
  <c r="Q544" i="1"/>
  <c r="K545" i="1"/>
  <c r="L545" i="1"/>
  <c r="N545" i="1" s="1"/>
  <c r="O545" i="1" s="1"/>
  <c r="Q545" i="1"/>
  <c r="K546" i="1"/>
  <c r="L546" i="1"/>
  <c r="N546" i="1" s="1"/>
  <c r="O546" i="1" s="1"/>
  <c r="Q546" i="1"/>
  <c r="K547" i="1"/>
  <c r="L547" i="1"/>
  <c r="N547" i="1" s="1"/>
  <c r="O547" i="1" s="1"/>
  <c r="Q547" i="1"/>
  <c r="K548" i="1"/>
  <c r="L548" i="1"/>
  <c r="N548" i="1" s="1"/>
  <c r="O548" i="1" s="1"/>
  <c r="Q548" i="1"/>
  <c r="K549" i="1"/>
  <c r="L549" i="1"/>
  <c r="N549" i="1" s="1"/>
  <c r="O549" i="1" s="1"/>
  <c r="Q549" i="1"/>
  <c r="K550" i="1"/>
  <c r="L550" i="1"/>
  <c r="N550" i="1" s="1"/>
  <c r="O550" i="1" s="1"/>
  <c r="Q550" i="1"/>
  <c r="K551" i="1"/>
  <c r="L551" i="1"/>
  <c r="N551" i="1" s="1"/>
  <c r="O551" i="1" s="1"/>
  <c r="Q551" i="1"/>
  <c r="K552" i="1"/>
  <c r="L552" i="1"/>
  <c r="Q552" i="1"/>
  <c r="K553" i="1"/>
  <c r="L553" i="1"/>
  <c r="Q553" i="1"/>
  <c r="K554" i="1"/>
  <c r="L554" i="1"/>
  <c r="N554" i="1" s="1"/>
  <c r="O554" i="1" s="1"/>
  <c r="Q554" i="1"/>
  <c r="K555" i="1"/>
  <c r="L555" i="1"/>
  <c r="N555" i="1" s="1"/>
  <c r="O555" i="1" s="1"/>
  <c r="Q555" i="1"/>
  <c r="K556" i="1"/>
  <c r="L556" i="1"/>
  <c r="Q556" i="1"/>
  <c r="K557" i="1"/>
  <c r="L557" i="1"/>
  <c r="Q557" i="1"/>
  <c r="K558" i="1"/>
  <c r="L558" i="1"/>
  <c r="N558" i="1" s="1"/>
  <c r="O558" i="1" s="1"/>
  <c r="Q558" i="1"/>
  <c r="K559" i="1"/>
  <c r="L559" i="1"/>
  <c r="N559" i="1" s="1"/>
  <c r="O559" i="1" s="1"/>
  <c r="Q559" i="1"/>
  <c r="K560" i="1"/>
  <c r="L560" i="1"/>
  <c r="Q560" i="1"/>
  <c r="K561" i="1"/>
  <c r="L561" i="1"/>
  <c r="Q561" i="1"/>
  <c r="K562" i="1"/>
  <c r="L562" i="1"/>
  <c r="N562" i="1" s="1"/>
  <c r="O562" i="1" s="1"/>
  <c r="Q562" i="1"/>
  <c r="K563" i="1"/>
  <c r="L563" i="1"/>
  <c r="N563" i="1" s="1"/>
  <c r="O563" i="1" s="1"/>
  <c r="Q563" i="1"/>
  <c r="K564" i="1"/>
  <c r="L564" i="1"/>
  <c r="Q564" i="1"/>
  <c r="K565" i="1"/>
  <c r="L565" i="1"/>
  <c r="Q565" i="1"/>
  <c r="K566" i="1"/>
  <c r="L566" i="1"/>
  <c r="N566" i="1" s="1"/>
  <c r="O566" i="1" s="1"/>
  <c r="Q566" i="1"/>
  <c r="K567" i="1"/>
  <c r="L567" i="1"/>
  <c r="N567" i="1" s="1"/>
  <c r="O567" i="1" s="1"/>
  <c r="Q567" i="1"/>
  <c r="K568" i="1"/>
  <c r="L568" i="1"/>
  <c r="N568" i="1" s="1"/>
  <c r="O568" i="1" s="1"/>
  <c r="Q568" i="1"/>
  <c r="K569" i="1"/>
  <c r="L569" i="1"/>
  <c r="N569" i="1" s="1"/>
  <c r="O569" i="1" s="1"/>
  <c r="Q569" i="1"/>
  <c r="K570" i="1"/>
  <c r="L570" i="1"/>
  <c r="Q570" i="1"/>
  <c r="K571" i="1"/>
  <c r="L571" i="1"/>
  <c r="Q571" i="1"/>
  <c r="K572" i="1"/>
  <c r="L572" i="1"/>
  <c r="N572" i="1" s="1"/>
  <c r="O572" i="1" s="1"/>
  <c r="Q572" i="1"/>
  <c r="K573" i="1"/>
  <c r="L573" i="1"/>
  <c r="N573" i="1" s="1"/>
  <c r="O573" i="1" s="1"/>
  <c r="Q573" i="1"/>
  <c r="K574" i="1"/>
  <c r="L574" i="1"/>
  <c r="N574" i="1" s="1"/>
  <c r="O574" i="1" s="1"/>
  <c r="Q574" i="1"/>
  <c r="K575" i="1"/>
  <c r="L575" i="1"/>
  <c r="N575" i="1" s="1"/>
  <c r="O575" i="1" s="1"/>
  <c r="Q575" i="1"/>
  <c r="K576" i="1"/>
  <c r="L576" i="1"/>
  <c r="N576" i="1" s="1"/>
  <c r="O576" i="1" s="1"/>
  <c r="Q576" i="1"/>
  <c r="K577" i="1"/>
  <c r="L577" i="1"/>
  <c r="N577" i="1" s="1"/>
  <c r="O577" i="1" s="1"/>
  <c r="Q577" i="1"/>
  <c r="K578" i="1"/>
  <c r="L578" i="1"/>
  <c r="N578" i="1" s="1"/>
  <c r="O578" i="1" s="1"/>
  <c r="Q578" i="1"/>
  <c r="K579" i="1"/>
  <c r="L579" i="1"/>
  <c r="N579" i="1" s="1"/>
  <c r="O579" i="1" s="1"/>
  <c r="Q579" i="1"/>
  <c r="K580" i="1"/>
  <c r="L580" i="1"/>
  <c r="N580" i="1" s="1"/>
  <c r="O580" i="1" s="1"/>
  <c r="Q580" i="1"/>
  <c r="K581" i="1"/>
  <c r="L581" i="1"/>
  <c r="N581" i="1" s="1"/>
  <c r="O581" i="1" s="1"/>
  <c r="Q581" i="1"/>
  <c r="K582" i="1"/>
  <c r="L582" i="1"/>
  <c r="N582" i="1" s="1"/>
  <c r="O582" i="1" s="1"/>
  <c r="Q582" i="1"/>
  <c r="K583" i="1"/>
  <c r="L583" i="1"/>
  <c r="N583" i="1" s="1"/>
  <c r="O583" i="1" s="1"/>
  <c r="Q583" i="1"/>
  <c r="K584" i="1"/>
  <c r="L584" i="1"/>
  <c r="N584" i="1" s="1"/>
  <c r="O584" i="1" s="1"/>
  <c r="Q584" i="1"/>
  <c r="K585" i="1"/>
  <c r="L585" i="1"/>
  <c r="N585" i="1" s="1"/>
  <c r="O585" i="1" s="1"/>
  <c r="Q585" i="1"/>
  <c r="K586" i="1"/>
  <c r="L586" i="1"/>
  <c r="N586" i="1" s="1"/>
  <c r="O586" i="1" s="1"/>
  <c r="Q586" i="1"/>
  <c r="K587" i="1"/>
  <c r="L587" i="1"/>
  <c r="N587" i="1" s="1"/>
  <c r="O587" i="1" s="1"/>
  <c r="Q587" i="1"/>
  <c r="K588" i="1"/>
  <c r="L588" i="1"/>
  <c r="N588" i="1" s="1"/>
  <c r="O588" i="1" s="1"/>
  <c r="Q588" i="1"/>
  <c r="K589" i="1"/>
  <c r="L589" i="1"/>
  <c r="N589" i="1" s="1"/>
  <c r="O589" i="1" s="1"/>
  <c r="Q589" i="1"/>
  <c r="K590" i="1"/>
  <c r="L590" i="1"/>
  <c r="N590" i="1" s="1"/>
  <c r="O590" i="1" s="1"/>
  <c r="Q590" i="1"/>
  <c r="K591" i="1"/>
  <c r="L591" i="1"/>
  <c r="N591" i="1" s="1"/>
  <c r="O591" i="1" s="1"/>
  <c r="Q591" i="1"/>
  <c r="K592" i="1"/>
  <c r="L592" i="1"/>
  <c r="N592" i="1" s="1"/>
  <c r="O592" i="1" s="1"/>
  <c r="Q592" i="1"/>
  <c r="K593" i="1"/>
  <c r="L593" i="1"/>
  <c r="N593" i="1" s="1"/>
  <c r="O593" i="1" s="1"/>
  <c r="Q593" i="1"/>
  <c r="K594" i="1"/>
  <c r="L594" i="1"/>
  <c r="N594" i="1" s="1"/>
  <c r="O594" i="1" s="1"/>
  <c r="Q594" i="1"/>
  <c r="N22" i="1" l="1"/>
  <c r="O22" i="1" s="1"/>
  <c r="N352" i="1"/>
  <c r="O352" i="1" s="1"/>
  <c r="P472" i="1"/>
  <c r="P430" i="1"/>
  <c r="P456" i="1"/>
  <c r="P550" i="1"/>
  <c r="P584" i="1"/>
  <c r="P518" i="1"/>
  <c r="P399" i="1"/>
  <c r="P446" i="1"/>
  <c r="P146" i="1"/>
  <c r="P152" i="1"/>
  <c r="P594" i="1"/>
  <c r="P572" i="1"/>
  <c r="P534" i="1"/>
  <c r="P486" i="1"/>
  <c r="P464" i="1"/>
  <c r="P454" i="1"/>
  <c r="P438" i="1"/>
  <c r="P219" i="1"/>
  <c r="P156" i="1"/>
  <c r="P502" i="1"/>
  <c r="P116" i="1"/>
  <c r="P70" i="1"/>
  <c r="P42" i="1"/>
  <c r="P304" i="1"/>
  <c r="P588" i="1"/>
  <c r="P583" i="1"/>
  <c r="P580" i="1"/>
  <c r="P562" i="1"/>
  <c r="P542" i="1"/>
  <c r="P526" i="1"/>
  <c r="P510" i="1"/>
  <c r="P494" i="1"/>
  <c r="P478" i="1"/>
  <c r="P470" i="1"/>
  <c r="P458" i="1"/>
  <c r="P453" i="1"/>
  <c r="P452" i="1"/>
  <c r="P440" i="1"/>
  <c r="P434" i="1"/>
  <c r="P422" i="1"/>
  <c r="P265" i="1"/>
  <c r="P27" i="1"/>
  <c r="P313" i="1"/>
  <c r="P222" i="1"/>
  <c r="P209" i="1"/>
  <c r="P231" i="1"/>
  <c r="P267" i="1"/>
  <c r="P402" i="1"/>
  <c r="P76" i="1"/>
  <c r="P593" i="1"/>
  <c r="P590" i="1"/>
  <c r="P576" i="1"/>
  <c r="P568" i="1"/>
  <c r="P554" i="1"/>
  <c r="P546" i="1"/>
  <c r="P538" i="1"/>
  <c r="P530" i="1"/>
  <c r="P522" i="1"/>
  <c r="P514" i="1"/>
  <c r="P506" i="1"/>
  <c r="P498" i="1"/>
  <c r="P490" i="1"/>
  <c r="P482" i="1"/>
  <c r="P474" i="1"/>
  <c r="P469" i="1"/>
  <c r="P468" i="1"/>
  <c r="P462" i="1"/>
  <c r="P448" i="1"/>
  <c r="P442" i="1"/>
  <c r="P437" i="1"/>
  <c r="P436" i="1"/>
  <c r="P433" i="1"/>
  <c r="P432" i="1"/>
  <c r="P414" i="1"/>
  <c r="P247" i="1"/>
  <c r="P396" i="1"/>
  <c r="P270" i="1"/>
  <c r="P127" i="1"/>
  <c r="P177" i="1"/>
  <c r="P343" i="1"/>
  <c r="P242" i="1"/>
  <c r="P72" i="1"/>
  <c r="P287" i="1"/>
  <c r="P356" i="1"/>
  <c r="P291" i="1"/>
  <c r="P230" i="1"/>
  <c r="N570" i="1"/>
  <c r="O570" i="1" s="1"/>
  <c r="P570" i="1"/>
  <c r="N564" i="1"/>
  <c r="O564" i="1" s="1"/>
  <c r="P564" i="1"/>
  <c r="N561" i="1"/>
  <c r="O561" i="1" s="1"/>
  <c r="P561" i="1"/>
  <c r="N556" i="1"/>
  <c r="O556" i="1" s="1"/>
  <c r="P556" i="1"/>
  <c r="N553" i="1"/>
  <c r="O553" i="1" s="1"/>
  <c r="P553" i="1"/>
  <c r="P587" i="1"/>
  <c r="P579" i="1"/>
  <c r="P578" i="1"/>
  <c r="P575" i="1"/>
  <c r="P574" i="1"/>
  <c r="N571" i="1"/>
  <c r="O571" i="1" s="1"/>
  <c r="P571" i="1"/>
  <c r="P566" i="1"/>
  <c r="N565" i="1"/>
  <c r="O565" i="1" s="1"/>
  <c r="P565" i="1"/>
  <c r="N560" i="1"/>
  <c r="O560" i="1" s="1"/>
  <c r="P560" i="1"/>
  <c r="P558" i="1"/>
  <c r="N557" i="1"/>
  <c r="O557" i="1" s="1"/>
  <c r="P557" i="1"/>
  <c r="N552" i="1"/>
  <c r="O552" i="1" s="1"/>
  <c r="P552" i="1"/>
  <c r="N429" i="1"/>
  <c r="O429" i="1" s="1"/>
  <c r="P429" i="1"/>
  <c r="N424" i="1"/>
  <c r="O424" i="1" s="1"/>
  <c r="P424" i="1"/>
  <c r="N421" i="1"/>
  <c r="O421" i="1" s="1"/>
  <c r="P421" i="1"/>
  <c r="N416" i="1"/>
  <c r="O416" i="1" s="1"/>
  <c r="P416" i="1"/>
  <c r="P549" i="1"/>
  <c r="P548" i="1"/>
  <c r="P545" i="1"/>
  <c r="P544" i="1"/>
  <c r="P541" i="1"/>
  <c r="P540" i="1"/>
  <c r="P537" i="1"/>
  <c r="P536" i="1"/>
  <c r="P533" i="1"/>
  <c r="P532" i="1"/>
  <c r="P529" i="1"/>
  <c r="P528" i="1"/>
  <c r="P525" i="1"/>
  <c r="P524" i="1"/>
  <c r="P521" i="1"/>
  <c r="P520" i="1"/>
  <c r="P517" i="1"/>
  <c r="P516" i="1"/>
  <c r="P513" i="1"/>
  <c r="P512" i="1"/>
  <c r="P509" i="1"/>
  <c r="P508" i="1"/>
  <c r="P505" i="1"/>
  <c r="P504" i="1"/>
  <c r="P501" i="1"/>
  <c r="P500" i="1"/>
  <c r="P497" i="1"/>
  <c r="P496" i="1"/>
  <c r="P493" i="1"/>
  <c r="P492" i="1"/>
  <c r="P489" i="1"/>
  <c r="P488" i="1"/>
  <c r="P485" i="1"/>
  <c r="P484" i="1"/>
  <c r="P481" i="1"/>
  <c r="P480" i="1"/>
  <c r="P477" i="1"/>
  <c r="P476" i="1"/>
  <c r="P466" i="1"/>
  <c r="P461" i="1"/>
  <c r="P460" i="1"/>
  <c r="P450" i="1"/>
  <c r="P445" i="1"/>
  <c r="P444" i="1"/>
  <c r="N428" i="1"/>
  <c r="O428" i="1" s="1"/>
  <c r="P428" i="1"/>
  <c r="P426" i="1"/>
  <c r="N425" i="1"/>
  <c r="O425" i="1" s="1"/>
  <c r="P425" i="1"/>
  <c r="N420" i="1"/>
  <c r="O420" i="1" s="1"/>
  <c r="P420" i="1"/>
  <c r="P418" i="1"/>
  <c r="N417" i="1"/>
  <c r="O417" i="1" s="1"/>
  <c r="P417" i="1"/>
  <c r="P389" i="1"/>
  <c r="P256" i="1"/>
  <c r="P305" i="1"/>
  <c r="P110" i="1"/>
  <c r="P224" i="1"/>
  <c r="P350" i="1"/>
  <c r="P106" i="1"/>
  <c r="P217" i="1"/>
  <c r="P29" i="1"/>
  <c r="P393" i="1"/>
  <c r="P340" i="1"/>
  <c r="P93" i="1"/>
  <c r="P339" i="1"/>
  <c r="P330" i="1"/>
  <c r="P297" i="1"/>
  <c r="P124" i="1"/>
  <c r="P369" i="1"/>
  <c r="P377" i="1"/>
  <c r="P292" i="1"/>
  <c r="P34" i="1"/>
  <c r="P284" i="1"/>
  <c r="P174" i="1"/>
  <c r="P83" i="1"/>
  <c r="P345" i="1"/>
  <c r="P276" i="1"/>
  <c r="P220" i="1"/>
  <c r="P398" i="1"/>
  <c r="P269" i="1"/>
  <c r="P105" i="1"/>
  <c r="P386" i="1"/>
  <c r="P281" i="1"/>
  <c r="P232" i="1"/>
  <c r="P171" i="1"/>
  <c r="P387" i="1"/>
  <c r="P303" i="1"/>
  <c r="P71" i="1"/>
  <c r="P179" i="1"/>
  <c r="P158" i="1"/>
  <c r="P352" i="1"/>
  <c r="P56" i="1"/>
  <c r="P295" i="1"/>
  <c r="P21" i="1"/>
  <c r="P26" i="1"/>
  <c r="P380" i="1"/>
  <c r="P293" i="1"/>
  <c r="P186" i="1"/>
  <c r="P189" i="1"/>
  <c r="P13" i="1"/>
  <c r="P315" i="1"/>
  <c r="P20" i="1"/>
  <c r="P592" i="1"/>
  <c r="P586" i="1"/>
  <c r="P582" i="1"/>
  <c r="P591" i="1"/>
  <c r="P585" i="1"/>
  <c r="P581" i="1"/>
  <c r="P577" i="1"/>
  <c r="P573" i="1"/>
  <c r="P569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N495" i="1"/>
  <c r="O495" i="1" s="1"/>
  <c r="P495" i="1"/>
  <c r="P266" i="1"/>
  <c r="P401" i="1"/>
  <c r="P491" i="1"/>
  <c r="P487" i="1"/>
  <c r="P483" i="1"/>
  <c r="P479" i="1"/>
  <c r="P473" i="1"/>
  <c r="P465" i="1"/>
  <c r="P457" i="1"/>
  <c r="P449" i="1"/>
  <c r="P441" i="1"/>
  <c r="P435" i="1"/>
  <c r="P431" i="1"/>
  <c r="P427" i="1"/>
  <c r="P423" i="1"/>
  <c r="P419" i="1"/>
  <c r="P415" i="1"/>
  <c r="P108" i="1"/>
  <c r="P233" i="1"/>
  <c r="P299" i="1"/>
  <c r="P151" i="1"/>
  <c r="P366" i="1"/>
  <c r="P35" i="1"/>
  <c r="P334" i="1"/>
  <c r="P190" i="1"/>
  <c r="P225" i="1"/>
  <c r="P388" i="1"/>
  <c r="P312" i="1"/>
  <c r="P307" i="1"/>
  <c r="P117" i="1"/>
  <c r="P335" i="1"/>
  <c r="P372" i="1"/>
  <c r="P201" i="1"/>
  <c r="P176" i="1"/>
  <c r="P169" i="1"/>
  <c r="P89" i="1"/>
  <c r="P61" i="1"/>
  <c r="P351" i="1"/>
  <c r="P24" i="1"/>
  <c r="P22" i="1"/>
  <c r="P567" i="1"/>
  <c r="P589" i="1"/>
  <c r="P475" i="1"/>
  <c r="P471" i="1"/>
  <c r="P467" i="1"/>
  <c r="P463" i="1"/>
  <c r="P459" i="1"/>
  <c r="P455" i="1"/>
  <c r="P451" i="1"/>
  <c r="P447" i="1"/>
  <c r="P443" i="1"/>
  <c r="P439" i="1"/>
  <c r="N319" i="1"/>
  <c r="O319" i="1" s="1"/>
  <c r="Q319" i="1"/>
  <c r="P319" i="1"/>
  <c r="K288" i="1" l="1"/>
  <c r="L288" i="1"/>
  <c r="N288" i="1" s="1"/>
  <c r="O288" i="1" s="1"/>
  <c r="Q288" i="1"/>
  <c r="Q202" i="1"/>
  <c r="K84" i="1"/>
  <c r="L84" i="1"/>
  <c r="N84" i="1" s="1"/>
  <c r="O84" i="1" s="1"/>
  <c r="Q84" i="1"/>
  <c r="O203" i="1"/>
  <c r="Q203" i="1"/>
  <c r="K384" i="1"/>
  <c r="L384" i="1"/>
  <c r="N384" i="1" s="1"/>
  <c r="O384" i="1" s="1"/>
  <c r="Q384" i="1"/>
  <c r="K385" i="1"/>
  <c r="L385" i="1"/>
  <c r="N385" i="1" s="1"/>
  <c r="O385" i="1" s="1"/>
  <c r="Q385" i="1"/>
  <c r="K226" i="1"/>
  <c r="L226" i="1"/>
  <c r="N226" i="1" s="1"/>
  <c r="O226" i="1" s="1"/>
  <c r="Q226" i="1"/>
  <c r="O363" i="1"/>
  <c r="Q363" i="1"/>
  <c r="K361" i="1"/>
  <c r="L361" i="1"/>
  <c r="N361" i="1" s="1"/>
  <c r="O361" i="1" s="1"/>
  <c r="Q361" i="1"/>
  <c r="L57" i="1"/>
  <c r="N57" i="1" s="1"/>
  <c r="O57" i="1" s="1"/>
  <c r="Q57" i="1"/>
  <c r="K254" i="1"/>
  <c r="L254" i="1"/>
  <c r="N254" i="1" s="1"/>
  <c r="O254" i="1" s="1"/>
  <c r="Q254" i="1"/>
  <c r="K403" i="1"/>
  <c r="L403" i="1"/>
  <c r="N403" i="1" s="1"/>
  <c r="O403" i="1" s="1"/>
  <c r="Q403" i="1"/>
  <c r="N395" i="1"/>
  <c r="O395" i="1" s="1"/>
  <c r="Q395" i="1"/>
  <c r="K379" i="1"/>
  <c r="N379" i="1"/>
  <c r="O379" i="1" s="1"/>
  <c r="Q379" i="1"/>
  <c r="K268" i="1"/>
  <c r="L268" i="1"/>
  <c r="N268" i="1" s="1"/>
  <c r="O268" i="1" s="1"/>
  <c r="Q268" i="1"/>
  <c r="Q168" i="1"/>
  <c r="K59" i="1"/>
  <c r="L59" i="1"/>
  <c r="N59" i="1" s="1"/>
  <c r="O59" i="1" s="1"/>
  <c r="Q59" i="1"/>
  <c r="K60" i="1"/>
  <c r="L60" i="1"/>
  <c r="N60" i="1" s="1"/>
  <c r="O60" i="1" s="1"/>
  <c r="Q60" i="1"/>
  <c r="K58" i="1"/>
  <c r="L58" i="1"/>
  <c r="N58" i="1" s="1"/>
  <c r="O58" i="1" s="1"/>
  <c r="Q58" i="1"/>
  <c r="K69" i="1"/>
  <c r="L69" i="1"/>
  <c r="N69" i="1" s="1"/>
  <c r="O69" i="1" s="1"/>
  <c r="Q69" i="1"/>
  <c r="K241" i="1"/>
  <c r="L241" i="1"/>
  <c r="N241" i="1" s="1"/>
  <c r="O241" i="1" s="1"/>
  <c r="Q241" i="1"/>
  <c r="K36" i="1"/>
  <c r="L36" i="1"/>
  <c r="N36" i="1" s="1"/>
  <c r="O36" i="1" s="1"/>
  <c r="Q36" i="1"/>
  <c r="K263" i="1"/>
  <c r="L263" i="1"/>
  <c r="N263" i="1" s="1"/>
  <c r="O263" i="1" s="1"/>
  <c r="Q263" i="1"/>
  <c r="K218" i="1"/>
  <c r="L218" i="1"/>
  <c r="N218" i="1" s="1"/>
  <c r="O218" i="1" s="1"/>
  <c r="Q218" i="1"/>
  <c r="K353" i="1"/>
  <c r="L353" i="1" s="1"/>
  <c r="N353" i="1"/>
  <c r="O353" i="1" s="1"/>
  <c r="Q353" i="1"/>
  <c r="K30" i="1"/>
  <c r="L30" i="1"/>
  <c r="N30" i="1" s="1"/>
  <c r="O30" i="1" s="1"/>
  <c r="Q30" i="1"/>
  <c r="K206" i="1"/>
  <c r="L206" i="1"/>
  <c r="N206" i="1" s="1"/>
  <c r="O206" i="1" s="1"/>
  <c r="Q206" i="1"/>
  <c r="N173" i="1"/>
  <c r="O173" i="1" s="1"/>
  <c r="Q173" i="1"/>
  <c r="K23" i="1"/>
  <c r="L23" i="1"/>
  <c r="N23" i="1" s="1"/>
  <c r="O23" i="1" s="1"/>
  <c r="Q23" i="1"/>
  <c r="K25" i="1"/>
  <c r="L25" i="1"/>
  <c r="N25" i="1" s="1"/>
  <c r="O25" i="1" s="1"/>
  <c r="Q25" i="1"/>
  <c r="P288" i="1" l="1"/>
  <c r="P241" i="1"/>
  <c r="P23" i="1"/>
  <c r="P203" i="1"/>
  <c r="P353" i="1"/>
  <c r="P379" i="1"/>
  <c r="P60" i="1"/>
  <c r="P57" i="1"/>
  <c r="P173" i="1"/>
  <c r="P206" i="1"/>
  <c r="P218" i="1"/>
  <c r="P263" i="1"/>
  <c r="P69" i="1"/>
  <c r="P59" i="1"/>
  <c r="P168" i="1"/>
  <c r="P395" i="1"/>
  <c r="P403" i="1"/>
  <c r="P361" i="1"/>
  <c r="P363" i="1"/>
  <c r="P226" i="1"/>
  <c r="P385" i="1"/>
  <c r="P84" i="1"/>
  <c r="P25" i="1"/>
  <c r="P30" i="1"/>
  <c r="P36" i="1"/>
  <c r="P58" i="1"/>
  <c r="P268" i="1"/>
  <c r="P254" i="1"/>
  <c r="P384" i="1"/>
  <c r="P202" i="1"/>
  <c r="N321" i="1" l="1"/>
  <c r="O321" i="1" s="1"/>
  <c r="Q321" i="1"/>
  <c r="K251" i="1"/>
  <c r="L251" i="1"/>
  <c r="N251" i="1" s="1"/>
  <c r="O251" i="1" s="1"/>
  <c r="Q251" i="1"/>
  <c r="K250" i="1"/>
  <c r="L250" i="1"/>
  <c r="N250" i="1" s="1"/>
  <c r="O250" i="1" s="1"/>
  <c r="Q250" i="1"/>
  <c r="K87" i="1"/>
  <c r="L87" i="1"/>
  <c r="Q87" i="1"/>
  <c r="K136" i="1"/>
  <c r="N136" i="1"/>
  <c r="O136" i="1" s="1"/>
  <c r="Q136" i="1"/>
  <c r="K140" i="1"/>
  <c r="N140" i="1"/>
  <c r="O140" i="1" s="1"/>
  <c r="Q140" i="1"/>
  <c r="N138" i="1"/>
  <c r="O138" i="1" s="1"/>
  <c r="Q138" i="1"/>
  <c r="K139" i="1"/>
  <c r="L139" i="1"/>
  <c r="N139" i="1" s="1"/>
  <c r="O139" i="1" s="1"/>
  <c r="Q139" i="1"/>
  <c r="K141" i="1"/>
  <c r="L141" i="1"/>
  <c r="N141" i="1" s="1"/>
  <c r="O141" i="1" s="1"/>
  <c r="Q141" i="1"/>
  <c r="K131" i="1"/>
  <c r="L131" i="1"/>
  <c r="N131" i="1" s="1"/>
  <c r="O131" i="1" s="1"/>
  <c r="Q131" i="1"/>
  <c r="K134" i="1"/>
  <c r="L134" i="1"/>
  <c r="N134" i="1" s="1"/>
  <c r="O134" i="1" s="1"/>
  <c r="Q134" i="1"/>
  <c r="K133" i="1"/>
  <c r="L133" i="1"/>
  <c r="N133" i="1" s="1"/>
  <c r="O133" i="1" s="1"/>
  <c r="Q133" i="1"/>
  <c r="K405" i="1"/>
  <c r="L405" i="1"/>
  <c r="Q405" i="1"/>
  <c r="N342" i="1"/>
  <c r="O342" i="1" s="1"/>
  <c r="Q342" i="1"/>
  <c r="N172" i="1"/>
  <c r="O172" i="1" s="1"/>
  <c r="Q172" i="1"/>
  <c r="K208" i="1"/>
  <c r="L208" i="1"/>
  <c r="N208" i="1" s="1"/>
  <c r="O208" i="1" s="1"/>
  <c r="Q208" i="1"/>
  <c r="K65" i="1"/>
  <c r="L65" i="1"/>
  <c r="N65" i="1" s="1"/>
  <c r="O65" i="1" s="1"/>
  <c r="Q65" i="1"/>
  <c r="K66" i="1"/>
  <c r="L66" i="1"/>
  <c r="N66" i="1" s="1"/>
  <c r="O66" i="1" s="1"/>
  <c r="Q66" i="1"/>
  <c r="N346" i="1"/>
  <c r="O346" i="1" s="1"/>
  <c r="Q346" i="1"/>
  <c r="K298" i="1"/>
  <c r="L298" i="1"/>
  <c r="N298" i="1" s="1"/>
  <c r="O298" i="1" s="1"/>
  <c r="Q298" i="1"/>
  <c r="K99" i="1"/>
  <c r="L99" i="1"/>
  <c r="N99" i="1" s="1"/>
  <c r="O99" i="1" s="1"/>
  <c r="Q99" i="1"/>
  <c r="K111" i="1"/>
  <c r="L111" i="1"/>
  <c r="N111" i="1" s="1"/>
  <c r="O111" i="1" s="1"/>
  <c r="Q111" i="1"/>
  <c r="K155" i="1"/>
  <c r="L155" i="1"/>
  <c r="N155" i="1" s="1"/>
  <c r="O155" i="1" s="1"/>
  <c r="Q155" i="1"/>
  <c r="N87" i="1" l="1"/>
  <c r="O87" i="1" s="1"/>
  <c r="N405" i="1"/>
  <c r="O405" i="1" s="1"/>
  <c r="P321" i="1"/>
  <c r="P250" i="1"/>
  <c r="P155" i="1"/>
  <c r="P111" i="1"/>
  <c r="P99" i="1"/>
  <c r="P298" i="1"/>
  <c r="P346" i="1"/>
  <c r="P66" i="1"/>
  <c r="P65" i="1"/>
  <c r="P208" i="1"/>
  <c r="P172" i="1"/>
  <c r="P342" i="1"/>
  <c r="P405" i="1"/>
  <c r="P133" i="1"/>
  <c r="P134" i="1"/>
  <c r="P131" i="1"/>
  <c r="P141" i="1"/>
  <c r="P139" i="1"/>
  <c r="P138" i="1"/>
  <c r="P140" i="1"/>
  <c r="P136" i="1"/>
  <c r="P87" i="1"/>
  <c r="P251" i="1"/>
  <c r="N38" i="1"/>
  <c r="O38" i="1" s="1"/>
  <c r="Q38" i="1"/>
  <c r="P38" i="1"/>
  <c r="N43" i="1"/>
  <c r="O43" i="1" s="1"/>
  <c r="Q43" i="1"/>
  <c r="P43" i="1"/>
  <c r="K103" i="1"/>
  <c r="L103" i="1"/>
  <c r="N103" i="1" s="1"/>
  <c r="O103" i="1" s="1"/>
  <c r="Q103" i="1"/>
  <c r="L53" i="1"/>
  <c r="N53" i="1" s="1"/>
  <c r="O53" i="1" s="1"/>
  <c r="Q53" i="1"/>
  <c r="L54" i="1"/>
  <c r="N54" i="1" s="1"/>
  <c r="O54" i="1" s="1"/>
  <c r="Q54" i="1"/>
  <c r="K18" i="1"/>
  <c r="L18" i="1"/>
  <c r="N18" i="1" s="1"/>
  <c r="O18" i="1" s="1"/>
  <c r="Q18" i="1"/>
  <c r="K17" i="1"/>
  <c r="L17" i="1"/>
  <c r="N17" i="1" s="1"/>
  <c r="O17" i="1" s="1"/>
  <c r="Q17" i="1"/>
  <c r="K15" i="1"/>
  <c r="L15" i="1"/>
  <c r="N15" i="1" s="1"/>
  <c r="O15" i="1" s="1"/>
  <c r="Q15" i="1"/>
  <c r="K14" i="1"/>
  <c r="N14" i="1"/>
  <c r="O14" i="1" s="1"/>
  <c r="Q14" i="1"/>
  <c r="K113" i="1"/>
  <c r="N113" i="1"/>
  <c r="O113" i="1" s="1"/>
  <c r="Q113" i="1"/>
  <c r="K112" i="1"/>
  <c r="L112" i="1"/>
  <c r="N112" i="1" s="1"/>
  <c r="O112" i="1" s="1"/>
  <c r="Q112" i="1"/>
  <c r="K215" i="1"/>
  <c r="L215" i="1"/>
  <c r="N215" i="1" s="1"/>
  <c r="O215" i="1" s="1"/>
  <c r="Q215" i="1"/>
  <c r="K374" i="1"/>
  <c r="L374" i="1"/>
  <c r="N374" i="1" s="1"/>
  <c r="O374" i="1" s="1"/>
  <c r="Q374" i="1"/>
  <c r="K375" i="1"/>
  <c r="N375" i="1"/>
  <c r="O375" i="1" s="1"/>
  <c r="Q375" i="1"/>
  <c r="K104" i="1"/>
  <c r="L104" i="1"/>
  <c r="N104" i="1" s="1"/>
  <c r="O104" i="1" s="1"/>
  <c r="Q104" i="1"/>
  <c r="L12" i="1"/>
  <c r="K294" i="1"/>
  <c r="L294" i="1"/>
  <c r="N294" i="1" s="1"/>
  <c r="O294" i="1" s="1"/>
  <c r="Q294" i="1"/>
  <c r="K357" i="1"/>
  <c r="N357" i="1"/>
  <c r="O357" i="1" s="1"/>
  <c r="Q357" i="1"/>
  <c r="K123" i="1"/>
  <c r="L123" i="1"/>
  <c r="N123" i="1" s="1"/>
  <c r="O123" i="1" s="1"/>
  <c r="Q123" i="1"/>
  <c r="K162" i="1"/>
  <c r="L162" i="1"/>
  <c r="N162" i="1" s="1"/>
  <c r="O162" i="1" s="1"/>
  <c r="Q162" i="1"/>
  <c r="N12" i="1" l="1"/>
  <c r="O12" i="1" s="1"/>
  <c r="P12" i="1"/>
  <c r="P294" i="1"/>
  <c r="P103" i="1"/>
  <c r="P162" i="1"/>
  <c r="P215" i="1"/>
  <c r="P112" i="1"/>
  <c r="P113" i="1"/>
  <c r="P14" i="1"/>
  <c r="P15" i="1"/>
  <c r="P17" i="1"/>
  <c r="P18" i="1"/>
  <c r="P54" i="1"/>
  <c r="P53" i="1"/>
  <c r="P123" i="1"/>
  <c r="P357" i="1"/>
  <c r="P104" i="1"/>
  <c r="P375" i="1"/>
  <c r="P374" i="1"/>
  <c r="N261" i="1"/>
  <c r="O261" i="1" s="1"/>
  <c r="P261" i="1"/>
  <c r="Q261" i="1"/>
  <c r="N258" i="1"/>
  <c r="O258" i="1" s="1"/>
  <c r="P258" i="1"/>
  <c r="Q258" i="1"/>
  <c r="N259" i="1"/>
  <c r="O259" i="1" s="1"/>
  <c r="P259" i="1"/>
  <c r="Q259" i="1"/>
  <c r="N260" i="1"/>
  <c r="O260" i="1" s="1"/>
  <c r="P260" i="1"/>
  <c r="Q260" i="1"/>
  <c r="N262" i="1"/>
  <c r="O262" i="1" s="1"/>
  <c r="P262" i="1"/>
  <c r="Q262" i="1"/>
  <c r="Q277" i="1"/>
  <c r="Q275" i="1"/>
  <c r="P277" i="1"/>
  <c r="P275" i="1"/>
  <c r="N277" i="1"/>
  <c r="O277" i="1" s="1"/>
  <c r="N275" i="1"/>
  <c r="O275" i="1" s="1"/>
  <c r="K122" i="1" l="1"/>
  <c r="L122" i="1"/>
  <c r="K118" i="1"/>
  <c r="L118" i="1"/>
  <c r="N118" i="1" s="1"/>
  <c r="O118" i="1" s="1"/>
  <c r="K121" i="1"/>
  <c r="L121" i="1"/>
  <c r="P121" i="1" s="1"/>
  <c r="K370" i="1"/>
  <c r="L370" i="1"/>
  <c r="N370" i="1" s="1"/>
  <c r="O370" i="1" s="1"/>
  <c r="K229" i="1"/>
  <c r="L229" i="1"/>
  <c r="P229" i="1" s="1"/>
  <c r="L338" i="1"/>
  <c r="P338" i="1" s="1"/>
  <c r="L336" i="1"/>
  <c r="N336" i="1" s="1"/>
  <c r="O336" i="1" s="1"/>
  <c r="K337" i="1"/>
  <c r="L337" i="1"/>
  <c r="P337" i="1" s="1"/>
  <c r="K100" i="1"/>
  <c r="L100" i="1"/>
  <c r="N100" i="1" s="1"/>
  <c r="O100" i="1" s="1"/>
  <c r="K98" i="1"/>
  <c r="L98" i="1"/>
  <c r="P98" i="1" s="1"/>
  <c r="K95" i="1"/>
  <c r="L95" i="1"/>
  <c r="N95" i="1" s="1"/>
  <c r="O95" i="1" s="1"/>
  <c r="K101" i="1"/>
  <c r="L101" i="1"/>
  <c r="P101" i="1" s="1"/>
  <c r="K279" i="1"/>
  <c r="L279" i="1"/>
  <c r="N279" i="1" s="1"/>
  <c r="O279" i="1" s="1"/>
  <c r="K212" i="1"/>
  <c r="L212" i="1"/>
  <c r="P212" i="1" s="1"/>
  <c r="K214" i="1"/>
  <c r="L214" i="1"/>
  <c r="N214" i="1" s="1"/>
  <c r="O214" i="1" s="1"/>
  <c r="K210" i="1"/>
  <c r="L210" i="1"/>
  <c r="P210" i="1" s="1"/>
  <c r="K213" i="1"/>
  <c r="L213" i="1"/>
  <c r="N213" i="1" s="1"/>
  <c r="K271" i="1"/>
  <c r="L271" i="1"/>
  <c r="P271" i="1" s="1"/>
  <c r="K272" i="1"/>
  <c r="L272" i="1"/>
  <c r="K273" i="1"/>
  <c r="L273" i="1"/>
  <c r="P273" i="1" s="1"/>
  <c r="K274" i="1"/>
  <c r="L274" i="1"/>
  <c r="N274" i="1" s="1"/>
  <c r="O274" i="1" s="1"/>
  <c r="P317" i="1"/>
  <c r="N316" i="1"/>
  <c r="O316" i="1" s="1"/>
  <c r="K74" i="1"/>
  <c r="L74" i="1"/>
  <c r="P74" i="1" s="1"/>
  <c r="K75" i="1"/>
  <c r="P75" i="1"/>
  <c r="K392" i="1"/>
  <c r="L392" i="1"/>
  <c r="N392" i="1" s="1"/>
  <c r="O392" i="1" s="1"/>
  <c r="K282" i="1"/>
  <c r="L282" i="1"/>
  <c r="P282" i="1" s="1"/>
  <c r="K178" i="1"/>
  <c r="N178" i="1"/>
  <c r="O178" i="1" s="1"/>
  <c r="K175" i="1"/>
  <c r="P175" i="1"/>
  <c r="K235" i="1"/>
  <c r="L235" i="1"/>
  <c r="N235" i="1" s="1"/>
  <c r="O235" i="1" s="1"/>
  <c r="L119" i="1"/>
  <c r="K119" i="1"/>
  <c r="Q118" i="1"/>
  <c r="N121" i="1"/>
  <c r="O121" i="1" s="1"/>
  <c r="Q121" i="1"/>
  <c r="Q370" i="1"/>
  <c r="Q229" i="1"/>
  <c r="Q338" i="1"/>
  <c r="Q336" i="1"/>
  <c r="Q337" i="1"/>
  <c r="Q100" i="1"/>
  <c r="Q98" i="1"/>
  <c r="Q95" i="1"/>
  <c r="Q101" i="1"/>
  <c r="Q279" i="1"/>
  <c r="Q212" i="1"/>
  <c r="Q214" i="1"/>
  <c r="Q210" i="1"/>
  <c r="Q213" i="1"/>
  <c r="Q271" i="1"/>
  <c r="Q272" i="1"/>
  <c r="Q273" i="1"/>
  <c r="Q274" i="1"/>
  <c r="Q317" i="1"/>
  <c r="Q316" i="1"/>
  <c r="Q74" i="1"/>
  <c r="Q75" i="1"/>
  <c r="Q392" i="1"/>
  <c r="Q282" i="1"/>
  <c r="Q178" i="1"/>
  <c r="Q175" i="1"/>
  <c r="Q235" i="1"/>
  <c r="N229" i="1" l="1"/>
  <c r="O229" i="1" s="1"/>
  <c r="P370" i="1"/>
  <c r="N272" i="1"/>
  <c r="O272" i="1" s="1"/>
  <c r="O213" i="1"/>
  <c r="P235" i="1"/>
  <c r="N175" i="1"/>
  <c r="O175" i="1" s="1"/>
  <c r="P178" i="1"/>
  <c r="N282" i="1"/>
  <c r="O282" i="1" s="1"/>
  <c r="P392" i="1"/>
  <c r="N75" i="1"/>
  <c r="O75" i="1" s="1"/>
  <c r="N74" i="1"/>
  <c r="O74" i="1" s="1"/>
  <c r="P316" i="1"/>
  <c r="N317" i="1"/>
  <c r="O317" i="1" s="1"/>
  <c r="P274" i="1"/>
  <c r="N273" i="1"/>
  <c r="O273" i="1" s="1"/>
  <c r="P272" i="1"/>
  <c r="N271" i="1"/>
  <c r="O271" i="1" s="1"/>
  <c r="P213" i="1"/>
  <c r="N210" i="1"/>
  <c r="O210" i="1" s="1"/>
  <c r="P214" i="1"/>
  <c r="N212" i="1"/>
  <c r="O212" i="1" s="1"/>
  <c r="P279" i="1"/>
  <c r="N101" i="1"/>
  <c r="O101" i="1" s="1"/>
  <c r="P95" i="1"/>
  <c r="N98" i="1"/>
  <c r="O98" i="1" s="1"/>
  <c r="P100" i="1"/>
  <c r="N337" i="1"/>
  <c r="O337" i="1" s="1"/>
  <c r="P336" i="1"/>
  <c r="N338" i="1"/>
  <c r="O338" i="1" s="1"/>
  <c r="P118" i="1"/>
  <c r="N355" i="1"/>
  <c r="O355" i="1" s="1"/>
  <c r="P355" i="1"/>
  <c r="Q355" i="1"/>
  <c r="N354" i="1"/>
  <c r="O354" i="1" s="1"/>
  <c r="P354" i="1"/>
  <c r="Q354" i="1"/>
  <c r="N373" i="1"/>
  <c r="O373" i="1" s="1"/>
  <c r="P373" i="1"/>
  <c r="Q373" i="1"/>
  <c r="N368" i="1"/>
  <c r="O368" i="1" s="1"/>
  <c r="P368" i="1"/>
  <c r="Q368" i="1"/>
  <c r="N221" i="1"/>
  <c r="O221" i="1" s="1"/>
  <c r="P221" i="1"/>
  <c r="Q221" i="1"/>
  <c r="N119" i="1"/>
  <c r="O119" i="1" s="1"/>
  <c r="P119" i="1"/>
  <c r="Q119" i="1"/>
  <c r="N122" i="1"/>
  <c r="O122" i="1" s="1"/>
  <c r="P122" i="1"/>
  <c r="Q122" i="1"/>
  <c r="Q318" i="1"/>
  <c r="Q323" i="1"/>
  <c r="Q327" i="1"/>
  <c r="P318" i="1"/>
  <c r="P323" i="1"/>
  <c r="P327" i="1"/>
  <c r="N80" i="1"/>
  <c r="O80" i="1" s="1"/>
  <c r="N81" i="1"/>
  <c r="O81" i="1" s="1"/>
  <c r="N318" i="1"/>
  <c r="O318" i="1" s="1"/>
  <c r="N323" i="1"/>
  <c r="O323" i="1" s="1"/>
  <c r="P81" i="1"/>
  <c r="Q81" i="1"/>
  <c r="P80" i="1"/>
  <c r="Q80" i="1"/>
  <c r="Q285" i="1" l="1"/>
  <c r="Q286" i="1"/>
  <c r="Q160" i="1"/>
  <c r="Q82" i="1"/>
  <c r="Q91" i="1"/>
  <c r="Q332" i="1"/>
  <c r="Q227" i="1"/>
  <c r="Q196" i="1"/>
  <c r="Q44" i="1"/>
  <c r="Q41" i="1"/>
  <c r="Q290" i="1"/>
  <c r="Q289" i="1"/>
  <c r="Q47" i="1"/>
  <c r="Q49" i="1"/>
  <c r="Q331" i="1"/>
  <c r="Q78" i="1"/>
  <c r="Q77" i="1"/>
  <c r="Q79" i="1"/>
  <c r="P285" i="1"/>
  <c r="P286" i="1"/>
  <c r="P160" i="1"/>
  <c r="P82" i="1"/>
  <c r="P91" i="1"/>
  <c r="P332" i="1"/>
  <c r="P227" i="1"/>
  <c r="P196" i="1"/>
  <c r="P44" i="1"/>
  <c r="P41" i="1"/>
  <c r="P290" i="1"/>
  <c r="P289" i="1"/>
  <c r="P47" i="1"/>
  <c r="P49" i="1"/>
  <c r="P331" i="1"/>
  <c r="P78" i="1"/>
  <c r="P77" i="1"/>
  <c r="P79" i="1"/>
  <c r="N41" i="1"/>
  <c r="O41" i="1" s="1"/>
  <c r="N290" i="1"/>
  <c r="O290" i="1" s="1"/>
  <c r="N289" i="1"/>
  <c r="O289" i="1" s="1"/>
  <c r="N47" i="1"/>
  <c r="O47" i="1" s="1"/>
  <c r="N49" i="1"/>
  <c r="O49" i="1" s="1"/>
  <c r="N331" i="1"/>
  <c r="O331" i="1" s="1"/>
  <c r="N78" i="1"/>
  <c r="O78" i="1" s="1"/>
  <c r="N79" i="1"/>
  <c r="O79" i="1" s="1"/>
  <c r="N44" i="1"/>
  <c r="O44" i="1" s="1"/>
  <c r="N196" i="1"/>
  <c r="O196" i="1" s="1"/>
  <c r="N332" i="1"/>
  <c r="O332" i="1" s="1"/>
  <c r="N91" i="1"/>
  <c r="O91" i="1" s="1"/>
  <c r="N82" i="1"/>
  <c r="O82" i="1" s="1"/>
  <c r="N160" i="1"/>
  <c r="O160" i="1" s="1"/>
  <c r="N286" i="1"/>
  <c r="O286" i="1" s="1"/>
  <c r="N285" i="1"/>
  <c r="O285" i="1" s="1"/>
  <c r="Q2" i="1" l="1"/>
  <c r="Q3" i="1"/>
</calcChain>
</file>

<file path=xl/sharedStrings.xml><?xml version="1.0" encoding="utf-8"?>
<sst xmlns="http://schemas.openxmlformats.org/spreadsheetml/2006/main" count="1633" uniqueCount="753">
  <si>
    <t>GABG8506291C6</t>
  </si>
  <si>
    <t>CANTIDAD</t>
  </si>
  <si>
    <t>UNIDAD</t>
  </si>
  <si>
    <t>ARTICULO</t>
  </si>
  <si>
    <t>MARCA</t>
  </si>
  <si>
    <t>MODELO</t>
  </si>
  <si>
    <t>FECHA DE COMPRA</t>
  </si>
  <si>
    <t>LUGAR DE COMPRA</t>
  </si>
  <si>
    <t>COSTO UNITARIO</t>
  </si>
  <si>
    <t>IVA</t>
  </si>
  <si>
    <t>COSTO NETO</t>
  </si>
  <si>
    <t>PRECIO</t>
  </si>
  <si>
    <t>UTILIDAD</t>
  </si>
  <si>
    <t>PIEZA</t>
  </si>
  <si>
    <t>MASKING TAPE</t>
  </si>
  <si>
    <t>JANEL</t>
  </si>
  <si>
    <t>110 PLUS</t>
  </si>
  <si>
    <t>OFI STORE</t>
  </si>
  <si>
    <t>121 PLUS</t>
  </si>
  <si>
    <t>TUK</t>
  </si>
  <si>
    <t>120 MIN 4.7 GB</t>
  </si>
  <si>
    <t>18*65</t>
  </si>
  <si>
    <t>18*50</t>
  </si>
  <si>
    <t>SONY</t>
  </si>
  <si>
    <t>CD-R</t>
  </si>
  <si>
    <t>DVD+R RW</t>
  </si>
  <si>
    <t>700 MB</t>
  </si>
  <si>
    <t>CAJA</t>
  </si>
  <si>
    <t>CLIP ESTÁNDAR</t>
  </si>
  <si>
    <t>PEGAMENTO BLANCO</t>
  </si>
  <si>
    <t>RESISTOL</t>
  </si>
  <si>
    <t>110G</t>
  </si>
  <si>
    <t>GRAPA ESTÁNDAR</t>
  </si>
  <si>
    <t>PILOT</t>
  </si>
  <si>
    <t>PAPER MATE</t>
  </si>
  <si>
    <t>AZUL</t>
  </si>
  <si>
    <t>NEGRO</t>
  </si>
  <si>
    <t>KIMOTO</t>
  </si>
  <si>
    <t>LÁPIZ ADHESIVO</t>
  </si>
  <si>
    <t>BOLÍGRAFO PUNTO MEDIO</t>
  </si>
  <si>
    <t>KILOMÉTRICO</t>
  </si>
  <si>
    <t>GIOVANNI MARTIN GARRIDO BARRÓN</t>
  </si>
  <si>
    <t>MERCEDARIAS 110, COL. LAS HACIENDAS SECCIÓN LOS MONJES</t>
  </si>
  <si>
    <t>C.P. 85064, CAJEME, CD. OBREGÓN SONORA</t>
  </si>
  <si>
    <t>CÓDIGO</t>
  </si>
  <si>
    <t># DE IDENTIFICACIÓN / SERIE / REFERENCIA</t>
  </si>
  <si>
    <t>PORCENTAJE DE UTILIDAD</t>
  </si>
  <si>
    <t>INVERSIÓN</t>
  </si>
  <si>
    <t>POSIBLE INGRESO</t>
  </si>
  <si>
    <t>BIC</t>
  </si>
  <si>
    <t>FINO</t>
  </si>
  <si>
    <t>MEMORIA USB</t>
  </si>
  <si>
    <t>MEMORIA MICRO SD</t>
  </si>
  <si>
    <t>TOSHIBA</t>
  </si>
  <si>
    <t>PFM008U</t>
  </si>
  <si>
    <t>8GB</t>
  </si>
  <si>
    <t>BOLSA DE REGALO GRANDE</t>
  </si>
  <si>
    <t>#3</t>
  </si>
  <si>
    <t>BOLSA DE REGALO MEDIANA</t>
  </si>
  <si>
    <t>PAPEL REGALO</t>
  </si>
  <si>
    <t>COUCHE</t>
  </si>
  <si>
    <t>PAPEL CHINA</t>
  </si>
  <si>
    <t>VARIOS COLORES</t>
  </si>
  <si>
    <t>PAPEL CREPE</t>
  </si>
  <si>
    <t>61*61</t>
  </si>
  <si>
    <t>7MM</t>
  </si>
  <si>
    <t>RAMSA</t>
  </si>
  <si>
    <t>REGLA DE MADERA</t>
  </si>
  <si>
    <t>30CM</t>
  </si>
  <si>
    <t>BACO</t>
  </si>
  <si>
    <t>RM3030</t>
  </si>
  <si>
    <t>DIXON</t>
  </si>
  <si>
    <t>METRICO</t>
  </si>
  <si>
    <t>REDONDO</t>
  </si>
  <si>
    <t>CRAYONES 12 PZ</t>
  </si>
  <si>
    <t>DEX DEL NOROESTE</t>
  </si>
  <si>
    <t>CRAYONES 24 PZ</t>
  </si>
  <si>
    <t>CRAYONES 12 PZ JUMBO</t>
  </si>
  <si>
    <t>REGLA TRANSPARENTE</t>
  </si>
  <si>
    <t>TOP</t>
  </si>
  <si>
    <t>30 GR</t>
  </si>
  <si>
    <t>60 GR</t>
  </si>
  <si>
    <t>COLORES 12 PZ</t>
  </si>
  <si>
    <t>LARGOS</t>
  </si>
  <si>
    <t>COLORES 24 PZ</t>
  </si>
  <si>
    <t>MARCADOR PERMANENTE</t>
  </si>
  <si>
    <t>JUEGO</t>
  </si>
  <si>
    <t>EXPO FUGAZ</t>
  </si>
  <si>
    <t>VERDE</t>
  </si>
  <si>
    <t>PAPEL CASCARON</t>
  </si>
  <si>
    <t>OCTAVO</t>
  </si>
  <si>
    <t>CUARTO</t>
  </si>
  <si>
    <t>35*28</t>
  </si>
  <si>
    <t>35*56</t>
  </si>
  <si>
    <t>BOLÍGRAFO PUNTO FINO</t>
  </si>
  <si>
    <t>CT OBREGÓN</t>
  </si>
  <si>
    <t>PLACA UNICEL 1/2"</t>
  </si>
  <si>
    <t>PLACA UNICEL 1"</t>
  </si>
  <si>
    <t>ROTA FOLIO CUADRICULADO</t>
  </si>
  <si>
    <t>PLÁSTICO 30 CM</t>
  </si>
  <si>
    <t>PLÁSTICO</t>
  </si>
  <si>
    <t>JUEGO GEOMÉTRICO</t>
  </si>
  <si>
    <t>MARCADOR P/PIZARRÓN</t>
  </si>
  <si>
    <t>LÁPIZ #2</t>
  </si>
  <si>
    <t>LÁPIZ BICOLOR DELGADO</t>
  </si>
  <si>
    <t>CARTONCILLO</t>
  </si>
  <si>
    <t>BLANCO</t>
  </si>
  <si>
    <t>50*70</t>
  </si>
  <si>
    <t xml:space="preserve">PAPEL LUSTRE </t>
  </si>
  <si>
    <t xml:space="preserve">CARTULINA </t>
  </si>
  <si>
    <t>BLANCA</t>
  </si>
  <si>
    <t>AMARILLO</t>
  </si>
  <si>
    <t>SOBRE PARA CD CON VENTANA</t>
  </si>
  <si>
    <t>TATTO</t>
  </si>
  <si>
    <t>FOLDER</t>
  </si>
  <si>
    <t>MAPASA</t>
  </si>
  <si>
    <t>CARTA</t>
  </si>
  <si>
    <t>OFICIO</t>
  </si>
  <si>
    <t>SHARPIE</t>
  </si>
  <si>
    <t>AZOR</t>
  </si>
  <si>
    <t>MEGA SIZE</t>
  </si>
  <si>
    <t>MARCA TEXTOS</t>
  </si>
  <si>
    <t>FLASH</t>
  </si>
  <si>
    <t>COMPAS DE PRECISION</t>
  </si>
  <si>
    <t>BARRILITO</t>
  </si>
  <si>
    <t>BOLÍGRAFO GEL</t>
  </si>
  <si>
    <t>BORRADOR MIGAJON</t>
  </si>
  <si>
    <t>PELIK</t>
  </si>
  <si>
    <t>M20</t>
  </si>
  <si>
    <t>M40</t>
  </si>
  <si>
    <t>ACUARELA</t>
  </si>
  <si>
    <t>PELIKAN</t>
  </si>
  <si>
    <t>CON 12</t>
  </si>
  <si>
    <t>COLORES</t>
  </si>
  <si>
    <t>CON 6</t>
  </si>
  <si>
    <t>CORRECTOR PLUMA</t>
  </si>
  <si>
    <t>CORRECTOR CINTA</t>
  </si>
  <si>
    <t>SABONIS</t>
  </si>
  <si>
    <t>8MTS</t>
  </si>
  <si>
    <t>LAPICERA</t>
  </si>
  <si>
    <t>SACAPUNTAS</t>
  </si>
  <si>
    <t>ESCOLAR</t>
  </si>
  <si>
    <t>PLASTICO</t>
  </si>
  <si>
    <t>COMPAS C/INDICE</t>
  </si>
  <si>
    <t>C102</t>
  </si>
  <si>
    <t>ABACO</t>
  </si>
  <si>
    <t>CHICO</t>
  </si>
  <si>
    <t>PLASTILINA</t>
  </si>
  <si>
    <t>MINAS P/LAPICERO</t>
  </si>
  <si>
    <t>CUADERNO</t>
  </si>
  <si>
    <t>ITALIANA</t>
  </si>
  <si>
    <t>DOBLE RAYA</t>
  </si>
  <si>
    <t>ENGRAPADORA</t>
  </si>
  <si>
    <t>MAE</t>
  </si>
  <si>
    <t>CM</t>
  </si>
  <si>
    <t>LISTON REGALO</t>
  </si>
  <si>
    <t>CELOSA</t>
  </si>
  <si>
    <t>GALA</t>
  </si>
  <si>
    <t>#5 VARIOS COLORES</t>
  </si>
  <si>
    <t>BEROL</t>
  </si>
  <si>
    <t>CARTULINA</t>
  </si>
  <si>
    <t>FLUORESENTE</t>
  </si>
  <si>
    <t>CINTA ADHESIVA</t>
  </si>
  <si>
    <t>RAYA</t>
  </si>
  <si>
    <t>REPPASA</t>
  </si>
  <si>
    <t>TIJERA</t>
  </si>
  <si>
    <t>DELTA</t>
  </si>
  <si>
    <t>HOJA DE COLORES</t>
  </si>
  <si>
    <t>CAJA CARTON</t>
  </si>
  <si>
    <t>KAPLE</t>
  </si>
  <si>
    <t>PASTEL MEDIANA</t>
  </si>
  <si>
    <t>#9</t>
  </si>
  <si>
    <t>PINCEL</t>
  </si>
  <si>
    <t>MOÑO CELOMATICO</t>
  </si>
  <si>
    <t>MEDIANO</t>
  </si>
  <si>
    <t>CORTOS</t>
  </si>
  <si>
    <t>CORRECTOR BROCHA</t>
  </si>
  <si>
    <t>DIAMANTINA</t>
  </si>
  <si>
    <t>SELANUSA</t>
  </si>
  <si>
    <t>50 GR</t>
  </si>
  <si>
    <t>KINGSTON</t>
  </si>
  <si>
    <t>16 GB</t>
  </si>
  <si>
    <t>HOJA BLANCA</t>
  </si>
  <si>
    <t>OFFICE DEPOT</t>
  </si>
  <si>
    <t>PAQUETES</t>
  </si>
  <si>
    <t>PAQUETE DE 500 HOJAS</t>
  </si>
  <si>
    <t>CHICLE</t>
  </si>
  <si>
    <t>CANELS</t>
  </si>
  <si>
    <t>4 PASTILLAS</t>
  </si>
  <si>
    <t>CAMIONETA</t>
  </si>
  <si>
    <t>SCRIBE</t>
  </si>
  <si>
    <t>SISTEMA SOLAR UNICEL</t>
  </si>
  <si>
    <t>JUMBO</t>
  </si>
  <si>
    <t>KOLA LOKA</t>
  </si>
  <si>
    <t>PEGAMENTO INSTANTANEO</t>
  </si>
  <si>
    <t>PLUMINES</t>
  </si>
  <si>
    <t>12 PZ.</t>
  </si>
  <si>
    <t>BROCHE PARA ARCHIVO</t>
  </si>
  <si>
    <t>8 CM</t>
  </si>
  <si>
    <t>LOTERIA</t>
  </si>
  <si>
    <t>IRIS</t>
  </si>
  <si>
    <t>10 TABLAS</t>
  </si>
  <si>
    <t>SOLICITUD DE EMPLEO</t>
  </si>
  <si>
    <t>SILICON LIQUIDO</t>
  </si>
  <si>
    <t>VINCI</t>
  </si>
  <si>
    <t>MARCADOR LAVABLE</t>
  </si>
  <si>
    <t>ESTRELLAS ADHESIVAS</t>
  </si>
  <si>
    <t>CABLE MICROUSB</t>
  </si>
  <si>
    <t>TRUE BASIX</t>
  </si>
  <si>
    <t>1.2 M</t>
  </si>
  <si>
    <t>VORAGO</t>
  </si>
  <si>
    <t>1 M</t>
  </si>
  <si>
    <t>CABLE DOCK IPHONE</t>
  </si>
  <si>
    <t>CALCOMANIA CHICA VARIOS PERSONAJES</t>
  </si>
  <si>
    <t>BORRADOR</t>
  </si>
  <si>
    <t>BOLIGRAFO 4 COLORES</t>
  </si>
  <si>
    <t>MARCADOR ACUACOLOR</t>
  </si>
  <si>
    <t>8G</t>
  </si>
  <si>
    <t>LAPIZ ADHESIVO</t>
  </si>
  <si>
    <t>CHICA</t>
  </si>
  <si>
    <t>PISTOLA SILICON</t>
  </si>
  <si>
    <t>DELGADO</t>
  </si>
  <si>
    <t>BARRA DE SILICON</t>
  </si>
  <si>
    <t>HOJA DE BALANCE</t>
  </si>
  <si>
    <t>FOAMY</t>
  </si>
  <si>
    <t>FOAMY DIAMANTINA</t>
  </si>
  <si>
    <t>ARILLO PLASTICO</t>
  </si>
  <si>
    <t>GBC</t>
  </si>
  <si>
    <t>CARTA 7/16</t>
  </si>
  <si>
    <t>CARTA 1/2</t>
  </si>
  <si>
    <t>CARTA 9/16</t>
  </si>
  <si>
    <t>CARTA 3/8</t>
  </si>
  <si>
    <t>PAPEL CARBON</t>
  </si>
  <si>
    <t>ACETATO</t>
  </si>
  <si>
    <t>PCM</t>
  </si>
  <si>
    <t>TARJETA RAYADAS</t>
  </si>
  <si>
    <t>ESTRELLA</t>
  </si>
  <si>
    <t>3*5</t>
  </si>
  <si>
    <t>BIBLIOGRAFICA</t>
  </si>
  <si>
    <t>TARJETA BLANCA</t>
  </si>
  <si>
    <t>5*8</t>
  </si>
  <si>
    <t>COLOR</t>
  </si>
  <si>
    <t>GIS CJ</t>
  </si>
  <si>
    <t>MARCADOR DE CERA</t>
  </si>
  <si>
    <t>CRAYON INDUSTRIAL</t>
  </si>
  <si>
    <t>PAR</t>
  </si>
  <si>
    <t>CUBIERTA PLASTICA</t>
  </si>
  <si>
    <t>LÁPIZ BICOLOR JUMBO</t>
  </si>
  <si>
    <t>LÁPIZ BICOLOR GRUESO</t>
  </si>
  <si>
    <t>MICA TERMICA</t>
  </si>
  <si>
    <t>100 ML</t>
  </si>
  <si>
    <t>CERLOX</t>
  </si>
  <si>
    <t>CARTA 3/4</t>
  </si>
  <si>
    <t>CARTA 1</t>
  </si>
  <si>
    <t>CARTA 1 1/2</t>
  </si>
  <si>
    <t>TUK SONORA</t>
  </si>
  <si>
    <t>MINI ENGRAPADORA</t>
  </si>
  <si>
    <t>BOSTITCH</t>
  </si>
  <si>
    <t>SBS191</t>
  </si>
  <si>
    <t>5000 GRAPAS</t>
  </si>
  <si>
    <t>ADATA</t>
  </si>
  <si>
    <t>4 GB</t>
  </si>
  <si>
    <t>CABLE MINI USB</t>
  </si>
  <si>
    <t>MANHATTAN</t>
  </si>
  <si>
    <t>1.8 M</t>
  </si>
  <si>
    <t>PINTURA TEMPERA</t>
  </si>
  <si>
    <t>LAROUSSE</t>
  </si>
  <si>
    <t>HOJA MILIMETRICA</t>
  </si>
  <si>
    <t>CINTA CELOFAN 205</t>
  </si>
  <si>
    <t>FOLDER C/COSTILLA</t>
  </si>
  <si>
    <t>CALCULADORA</t>
  </si>
  <si>
    <t>CIENTIFICA</t>
  </si>
  <si>
    <t>BASICA</t>
  </si>
  <si>
    <t xml:space="preserve">OPALINA CARTULINA </t>
  </si>
  <si>
    <t>SOBRE CELOFAN</t>
  </si>
  <si>
    <t>12.8*8.5</t>
  </si>
  <si>
    <t>LAPIZ DIBUJO</t>
  </si>
  <si>
    <t>TURQUOISE</t>
  </si>
  <si>
    <t>HOJA ALBANENE</t>
  </si>
  <si>
    <t>SOBRE</t>
  </si>
  <si>
    <t>5.7*8.9</t>
  </si>
  <si>
    <t>ROTA FOLIO BLANCO</t>
  </si>
  <si>
    <t>C600</t>
  </si>
  <si>
    <t>MAGISTRAL</t>
  </si>
  <si>
    <t>LIBRO PARA COLOREAR</t>
  </si>
  <si>
    <t>PINTAME JUMBO</t>
  </si>
  <si>
    <t>ALFA</t>
  </si>
  <si>
    <t>250 GR</t>
  </si>
  <si>
    <t>TANAGRAMA</t>
  </si>
  <si>
    <t>LAPIZ # 2.5</t>
  </si>
  <si>
    <t>DADO GRANDE</t>
  </si>
  <si>
    <t>CRAYONES</t>
  </si>
  <si>
    <t>CARMEN</t>
  </si>
  <si>
    <t>12 PZ</t>
  </si>
  <si>
    <t>ECONOMICO</t>
  </si>
  <si>
    <t>CELOFAN</t>
  </si>
  <si>
    <t>TAMAÑO CARTULINA</t>
  </si>
  <si>
    <t>GIS PZ</t>
  </si>
  <si>
    <t>MARCADOR PUNTO FINO</t>
  </si>
  <si>
    <t>SOBRE MANILA</t>
  </si>
  <si>
    <t>10*14.5</t>
  </si>
  <si>
    <t>RIGIDA</t>
  </si>
  <si>
    <t>125 GR</t>
  </si>
  <si>
    <t>TIRA</t>
  </si>
  <si>
    <t>GRAPA ESTÁNDAR TIRA</t>
  </si>
  <si>
    <t>CON RECIPIENTE</t>
  </si>
  <si>
    <t>BOLIGRAFO</t>
  </si>
  <si>
    <t>REGLA METAL</t>
  </si>
  <si>
    <t>PAUTADO</t>
  </si>
  <si>
    <t>MUSICA</t>
  </si>
  <si>
    <t>GRAPA</t>
  </si>
  <si>
    <t>GLOBO</t>
  </si>
  <si>
    <t>PAYASO</t>
  </si>
  <si>
    <t>MONOGRAFIA</t>
  </si>
  <si>
    <t>RAF</t>
  </si>
  <si>
    <t>PAPEL PICADO</t>
  </si>
  <si>
    <t>CARTA 1/4</t>
  </si>
  <si>
    <t>CLIP GIGANTE</t>
  </si>
  <si>
    <t>AIRLINE</t>
  </si>
  <si>
    <t>EK159</t>
  </si>
  <si>
    <t>GOTERITO</t>
  </si>
  <si>
    <t>SOBRE PLASTICO CARTA</t>
  </si>
  <si>
    <t>POST IT 3*3</t>
  </si>
  <si>
    <t>BARAJA AMERICANA</t>
  </si>
  <si>
    <t xml:space="preserve">LAPICERO </t>
  </si>
  <si>
    <t>SUJETA DOCUMENTO</t>
  </si>
  <si>
    <t>BD-25</t>
  </si>
  <si>
    <t>1"</t>
  </si>
  <si>
    <t>CUTTER CH</t>
  </si>
  <si>
    <t>ALIAMEX</t>
  </si>
  <si>
    <t>CONFETTI</t>
  </si>
  <si>
    <t>300 GR</t>
  </si>
  <si>
    <t>MARCADOR AGUA</t>
  </si>
  <si>
    <t>MOÑO ESTRELLA</t>
  </si>
  <si>
    <t>VERBATIN</t>
  </si>
  <si>
    <t>LIMPIAPIPAS</t>
  </si>
  <si>
    <t>MIGUEL</t>
  </si>
  <si>
    <t>LEDGER</t>
  </si>
  <si>
    <t>SELECTO</t>
  </si>
  <si>
    <t>500 GR</t>
  </si>
  <si>
    <t>VARIOS</t>
  </si>
  <si>
    <t>PLANILLA</t>
  </si>
  <si>
    <t>CALCOMANIA MATERIA</t>
  </si>
  <si>
    <t>CORDON AGUJETA</t>
  </si>
  <si>
    <t>MAPAS Y ESQUEMAS</t>
  </si>
  <si>
    <t>T CARTA</t>
  </si>
  <si>
    <t>6 PZ.</t>
  </si>
  <si>
    <t>T LEGAL</t>
  </si>
  <si>
    <t>#1</t>
  </si>
  <si>
    <t>BOLIGRAFO GEL</t>
  </si>
  <si>
    <t>A-INK</t>
  </si>
  <si>
    <t>SOBRE MANILA LEGAL</t>
  </si>
  <si>
    <t>LEGAL</t>
  </si>
  <si>
    <t>BACOIRIS</t>
  </si>
  <si>
    <t>TUKSONORA</t>
  </si>
  <si>
    <t>C/10</t>
  </si>
  <si>
    <t>#2 PERSONAJES</t>
  </si>
  <si>
    <t>PAPEL METALICO</t>
  </si>
  <si>
    <t>PAPEL HOLOGRAFICO</t>
  </si>
  <si>
    <t>HOLOGRAFICO</t>
  </si>
  <si>
    <t>METALICO</t>
  </si>
  <si>
    <t>PARA LAPIZ</t>
  </si>
  <si>
    <t>TRASNSPORTADOR</t>
  </si>
  <si>
    <t>TRANSPORTADOR</t>
  </si>
  <si>
    <t>12 CM</t>
  </si>
  <si>
    <t>CUENTOS</t>
  </si>
  <si>
    <t>BOLIGRAFO MEDIO</t>
  </si>
  <si>
    <t>MEA</t>
  </si>
  <si>
    <t>GRUESO</t>
  </si>
  <si>
    <t>DINERO</t>
  </si>
  <si>
    <t>POMPONES DECORAR POM POMS</t>
  </si>
  <si>
    <t>MYLIN</t>
  </si>
  <si>
    <t>PEQUEÑOS DE COLORES</t>
  </si>
  <si>
    <t>FRANCES</t>
  </si>
  <si>
    <t>colorea y apende</t>
  </si>
  <si>
    <t>estrella</t>
  </si>
  <si>
    <t xml:space="preserve">100 hojas </t>
  </si>
  <si>
    <t>LIMPIAPIPAS METALICAS</t>
  </si>
  <si>
    <t>METALICAS (ORO Y PLATA)</t>
  </si>
  <si>
    <t>14/08//2018</t>
  </si>
  <si>
    <t>CRAYOLA</t>
  </si>
  <si>
    <t>BOLSA DE REGALO CHICA</t>
  </si>
  <si>
    <t>VARIADO</t>
  </si>
  <si>
    <t>SOBRE PLASTICO OFICIO</t>
  </si>
  <si>
    <t>PARA EMPAQUE</t>
  </si>
  <si>
    <t>CUADERNO FRANCES RAYA</t>
  </si>
  <si>
    <t xml:space="preserve">RESORTE </t>
  </si>
  <si>
    <t>CUADERNO ITALIANO CHICO</t>
  </si>
  <si>
    <t>APUNTES</t>
  </si>
  <si>
    <t>CUADERNO  CHICO APUNTES</t>
  </si>
  <si>
    <t>scribe</t>
  </si>
  <si>
    <t>PASTA GRUESA</t>
  </si>
  <si>
    <t>FRANCESA</t>
  </si>
  <si>
    <t>80 HOJAS</t>
  </si>
  <si>
    <t>MT5-R</t>
  </si>
  <si>
    <t>5" CHICA</t>
  </si>
  <si>
    <t>GIRNALDA (ADORNO NAVIDADA)</t>
  </si>
  <si>
    <t>PUNTAS PLATAS</t>
  </si>
  <si>
    <t>DELGADA</t>
  </si>
  <si>
    <t>baco</t>
  </si>
  <si>
    <t>adorno navideño grande</t>
  </si>
  <si>
    <t>pin point</t>
  </si>
  <si>
    <t>medio</t>
  </si>
  <si>
    <t>personajes</t>
  </si>
  <si>
    <t>royo completo</t>
  </si>
  <si>
    <t>metro</t>
  </si>
  <si>
    <t>bolsa de regalo botella</t>
  </si>
  <si>
    <t>GRANDES</t>
  </si>
  <si>
    <t>LISTON TELA</t>
  </si>
  <si>
    <t>45.70 MTS</t>
  </si>
  <si>
    <t>LISTON DELGADO TELA</t>
  </si>
  <si>
    <t>18 MM</t>
  </si>
  <si>
    <t>OJITOS</t>
  </si>
  <si>
    <t>HOJA DE BALANCE BLOCKE</t>
  </si>
  <si>
    <t>PAGARE BLOCKE</t>
  </si>
  <si>
    <t>delgado</t>
  </si>
  <si>
    <t>ESFERA #3</t>
  </si>
  <si>
    <t>ESFERA #5</t>
  </si>
  <si>
    <t>ESFERA #8</t>
  </si>
  <si>
    <t>SOBRE PARA CARTA</t>
  </si>
  <si>
    <t>CORTA</t>
  </si>
  <si>
    <t>APAD-12E</t>
  </si>
  <si>
    <t>LISTON COLA DE RATA</t>
  </si>
  <si>
    <t>100 MTS</t>
  </si>
  <si>
    <t>NEGRO-BLANCO</t>
  </si>
  <si>
    <t>ELASTICO</t>
  </si>
  <si>
    <t>10 CDO</t>
  </si>
  <si>
    <t>ESFERA #0</t>
  </si>
  <si>
    <t>parisina</t>
  </si>
  <si>
    <t>PASCUA</t>
  </si>
  <si>
    <t>PALITOS DE MADERA CILINDRICOS CADA UNO</t>
  </si>
  <si>
    <t>ESTRIADA</t>
  </si>
  <si>
    <t>STD KRISTAL</t>
  </si>
  <si>
    <t>EXPRESIONS</t>
  </si>
  <si>
    <t>CINTA MASKING</t>
  </si>
  <si>
    <t>BORRADOR BLANCO</t>
  </si>
  <si>
    <t>WS 30</t>
  </si>
  <si>
    <t>0.5 Y 0.7</t>
  </si>
  <si>
    <t>DOS CARAS</t>
  </si>
  <si>
    <t>3g</t>
  </si>
  <si>
    <t>bolsa de regalo mini</t>
  </si>
  <si>
    <t>fomy</t>
  </si>
  <si>
    <t>cuaderno italiano 50h</t>
  </si>
  <si>
    <t>grapa</t>
  </si>
  <si>
    <t>cuadrado</t>
  </si>
  <si>
    <t>ROMEPECABEZA DE MADERA</t>
  </si>
  <si>
    <t>SILVA</t>
  </si>
  <si>
    <t>20 PZA</t>
  </si>
  <si>
    <t>CADA UNO</t>
  </si>
  <si>
    <t>FORRO PARA FOLDER CARTA</t>
  </si>
  <si>
    <t>FORRO PARA FOLDER OFICIO</t>
  </si>
  <si>
    <t>GODETE</t>
  </si>
  <si>
    <t>FOMU MOLDEABLE</t>
  </si>
  <si>
    <t>PASTA DE FOMI C/10</t>
  </si>
  <si>
    <t>BANDERIN TRICOLOR</t>
  </si>
  <si>
    <t>MTRS.</t>
  </si>
  <si>
    <t>TRICOLOR</t>
  </si>
  <si>
    <t>pasta gruesa</t>
  </si>
  <si>
    <t>FOLDER PASTA GRUESA</t>
  </si>
  <si>
    <t>garpa</t>
  </si>
  <si>
    <t>cuadro ALEMAN</t>
  </si>
  <si>
    <t>papel crepe metalico</t>
  </si>
  <si>
    <t>PINIROLA</t>
  </si>
  <si>
    <t>TOMA TODO</t>
  </si>
  <si>
    <t>ARZA</t>
  </si>
  <si>
    <t>COLOR VERDE</t>
  </si>
  <si>
    <t>de colores pastel</t>
  </si>
  <si>
    <t>caja  carton cuadrada</t>
  </si>
  <si>
    <t>PAPEL METALICO ROLLO</t>
  </si>
  <si>
    <t>CUADRADA</t>
  </si>
  <si>
    <t>HOJA BLANCA OFICIO</t>
  </si>
  <si>
    <t>PIEZAS</t>
  </si>
  <si>
    <t xml:space="preserve">FINO </t>
  </si>
  <si>
    <t>DE COLOR</t>
  </si>
  <si>
    <t>tuk</t>
  </si>
  <si>
    <t>notas de remision</t>
  </si>
  <si>
    <t>organiformas</t>
  </si>
  <si>
    <t>jumbo</t>
  </si>
  <si>
    <t xml:space="preserve">MOÑO GIGANTE </t>
  </si>
  <si>
    <t>canicas</t>
  </si>
  <si>
    <t>TABLA COBRADOR</t>
  </si>
  <si>
    <t>MADERA</t>
  </si>
  <si>
    <t>GRUESA</t>
  </si>
  <si>
    <t>CUADERNO PROFESIONAL  90 H</t>
  </si>
  <si>
    <t>pen gear</t>
  </si>
  <si>
    <t>LIBRO PARA COLOREAR DELGADO</t>
  </si>
  <si>
    <t>16 PAG</t>
  </si>
  <si>
    <t>CHAYO</t>
  </si>
  <si>
    <t>LIBRO MANDALA</t>
  </si>
  <si>
    <t>wow, scribe rokita</t>
  </si>
  <si>
    <t>CUADERNO PROFESIONAL 100 H ECONOMICO</t>
  </si>
  <si>
    <t>sharpie</t>
  </si>
  <si>
    <t>varios colores</t>
  </si>
  <si>
    <t xml:space="preserve">CORRECTOR PLUMA </t>
  </si>
  <si>
    <t>dixon</t>
  </si>
  <si>
    <t>BOLIGRADO PUNTO FINO</t>
  </si>
  <si>
    <t>BOLIGRAFO PUNTO MEDIO</t>
  </si>
  <si>
    <t>delta</t>
  </si>
  <si>
    <t>COMPAS</t>
  </si>
  <si>
    <t>PAQUETE DE  4</t>
  </si>
  <si>
    <t>PINTURA ACRILICA 237 ML</t>
  </si>
  <si>
    <t>top</t>
  </si>
  <si>
    <t>grande</t>
  </si>
  <si>
    <t>chico</t>
  </si>
  <si>
    <t>12*50</t>
  </si>
  <si>
    <t>VETICAL Y HORIZONTAL</t>
  </si>
  <si>
    <t>norma</t>
  </si>
  <si>
    <t xml:space="preserve">cocido </t>
  </si>
  <si>
    <t>CUADERNO ITALIANO CHICO doble raya</t>
  </si>
  <si>
    <t>opalina gruesa carta</t>
  </si>
  <si>
    <t>opalina delgada carta</t>
  </si>
  <si>
    <t>barrilito</t>
  </si>
  <si>
    <t>CUADERNO PROFESIONAL 100 H pasta gruesa</t>
  </si>
  <si>
    <t>peper mate</t>
  </si>
  <si>
    <t>MARCADOR agua con 8</t>
  </si>
  <si>
    <t>bacolor</t>
  </si>
  <si>
    <t>paquete con 8</t>
  </si>
  <si>
    <t>PAPEL BOUND</t>
  </si>
  <si>
    <t>metal</t>
  </si>
  <si>
    <t>traingular</t>
  </si>
  <si>
    <t>protectores de hoja</t>
  </si>
  <si>
    <t>office depott</t>
  </si>
  <si>
    <t>libro destrezas</t>
  </si>
  <si>
    <t>BEROKY</t>
  </si>
  <si>
    <t>CREMA</t>
  </si>
  <si>
    <t>LIBRO DESTREZA 2</t>
  </si>
  <si>
    <t>GLOBO BOLSA</t>
  </si>
  <si>
    <t>DE 50</t>
  </si>
  <si>
    <t>DICCIONARIO ingles basico</t>
  </si>
  <si>
    <t>vivedel</t>
  </si>
  <si>
    <t>largos</t>
  </si>
  <si>
    <t>cuaderno profesional 90 h</t>
  </si>
  <si>
    <t>pelikan</t>
  </si>
  <si>
    <t>125g</t>
  </si>
  <si>
    <t xml:space="preserve">BROCHE GAFETE </t>
  </si>
  <si>
    <t>tizapen</t>
  </si>
  <si>
    <t>vinci</t>
  </si>
  <si>
    <t>libro sopa de letras</t>
  </si>
  <si>
    <t>120g</t>
  </si>
  <si>
    <t>diamantina y figuras</t>
  </si>
  <si>
    <t>scarchas</t>
  </si>
  <si>
    <t>mea</t>
  </si>
  <si>
    <t>bandera</t>
  </si>
  <si>
    <t>plastico</t>
  </si>
  <si>
    <t>CUADERNO PROFESIONAL 100 HOJAS DOBLE RAYA</t>
  </si>
  <si>
    <t>STARKID</t>
  </si>
  <si>
    <t>LUPA</t>
  </si>
  <si>
    <t>1 SOLO COLOR BARRA</t>
  </si>
  <si>
    <t>BARRA CON VARIOS COLORES</t>
  </si>
  <si>
    <t>CON 10</t>
  </si>
  <si>
    <t>PEPERMATE</t>
  </si>
  <si>
    <t>DESENGRAPADOR</t>
  </si>
  <si>
    <t>LIBRO LAROUSSE PREESCOLAR 1</t>
  </si>
  <si>
    <t>LIBRO DESTREZA 3 Y 1</t>
  </si>
  <si>
    <t xml:space="preserve">LIBRO </t>
  </si>
  <si>
    <t>BORRADOR PIZARRON</t>
  </si>
  <si>
    <t>PORTAGLOBOS CHICOS</t>
  </si>
  <si>
    <t>BLANCOS</t>
  </si>
  <si>
    <t>G</t>
  </si>
  <si>
    <t>confetti bolsa chica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</si>
  <si>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</si>
  <si>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60gr</t>
  </si>
  <si>
    <t>bolsa de regalo jumbo</t>
  </si>
  <si>
    <t>navideña</t>
  </si>
  <si>
    <t>kimoto</t>
  </si>
  <si>
    <t xml:space="preserve">caja navideña </t>
  </si>
  <si>
    <t>DELGADA chica</t>
  </si>
  <si>
    <t xml:space="preserve"> </t>
  </si>
  <si>
    <t>pascua</t>
  </si>
  <si>
    <t>CUADERNO PROFESIONAL 100 H SCRIBE</t>
  </si>
  <si>
    <t>CUADERNO ITALIANO CHICO 100 H</t>
  </si>
  <si>
    <t>CUADERNO CHICO APUNTES</t>
  </si>
  <si>
    <t>gruesos 60cm*6</t>
  </si>
  <si>
    <t>PALITOS DE MADERA gruesos</t>
  </si>
  <si>
    <t>acco</t>
  </si>
  <si>
    <t>pepermate</t>
  </si>
  <si>
    <t>GLOBO DECORADO SAN VALENTIN</t>
  </si>
  <si>
    <t>#7</t>
  </si>
  <si>
    <t>DE COLORES</t>
  </si>
  <si>
    <t>GLOBO SENSASIONAL</t>
  </si>
  <si>
    <t>SUELTO</t>
  </si>
  <si>
    <t>GLOBO ESPIRAL</t>
  </si>
  <si>
    <t>CURLING METALICO</t>
  </si>
  <si>
    <t>100M</t>
  </si>
  <si>
    <t>CURLING METALICO ROLLO</t>
  </si>
  <si>
    <t>60*4</t>
  </si>
  <si>
    <t>BASE PARA FLOR</t>
  </si>
  <si>
    <t>OASIS</t>
  </si>
  <si>
    <t>GRANDE</t>
  </si>
  <si>
    <t>CORTINA METALICA</t>
  </si>
  <si>
    <t>1M*2M</t>
  </si>
  <si>
    <t>IMPORTACIONES</t>
  </si>
  <si>
    <t>PAPEL DE REGALO CROMADO (PLASTICO)</t>
  </si>
  <si>
    <t>alfa</t>
  </si>
  <si>
    <t xml:space="preserve">hoja </t>
  </si>
  <si>
    <t>30 ML</t>
  </si>
  <si>
    <t>PALITOS DE MADERA para brocheta</t>
  </si>
  <si>
    <t>30cm/25cm</t>
  </si>
  <si>
    <t>PALITOS DE MADERApara brocheta paquete</t>
  </si>
  <si>
    <t>con 100</t>
  </si>
  <si>
    <t>raya grande</t>
  </si>
  <si>
    <t>PALITOS DE MADERA delgado 60 cm *4</t>
  </si>
  <si>
    <t>berol</t>
  </si>
  <si>
    <t>lisa</t>
  </si>
  <si>
    <t>bolsita</t>
  </si>
  <si>
    <t>pastel</t>
  </si>
  <si>
    <t>mirado</t>
  </si>
  <si>
    <t>metalica carta</t>
  </si>
  <si>
    <t>LIBRo para colorear</t>
  </si>
  <si>
    <t>80 hojas</t>
  </si>
  <si>
    <t>greath1892so</t>
  </si>
  <si>
    <t>acme</t>
  </si>
  <si>
    <t>90*135</t>
  </si>
  <si>
    <t>credencial</t>
  </si>
  <si>
    <t>plumas acme colores</t>
  </si>
  <si>
    <t>ave</t>
  </si>
  <si>
    <t>paquete</t>
  </si>
  <si>
    <t>sueltas</t>
  </si>
  <si>
    <t>leoncito</t>
  </si>
  <si>
    <t>pincel</t>
  </si>
  <si>
    <t>paquete con 25</t>
  </si>
  <si>
    <t>topper feliz cumpleaños</t>
  </si>
  <si>
    <t>importacioens</t>
  </si>
  <si>
    <t>vela 5 pzas</t>
  </si>
  <si>
    <t>vela chica de colores</t>
  </si>
  <si>
    <t>importaciones</t>
  </si>
  <si>
    <t>vela revelacion de sexo</t>
  </si>
  <si>
    <t>vela chispas</t>
  </si>
  <si>
    <t>clip gigante caja</t>
  </si>
  <si>
    <t>p1700</t>
  </si>
  <si>
    <t>boligrafo ounto fino bic</t>
  </si>
  <si>
    <t>EL METRO</t>
  </si>
  <si>
    <t>TRIANGULAR</t>
  </si>
  <si>
    <t>TARJETA BLANCA 4*6</t>
  </si>
  <si>
    <t>DIPAO</t>
  </si>
  <si>
    <t>4*6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</si>
  <si>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</si>
  <si>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diadema</t>
  </si>
  <si>
    <t>blanca</t>
  </si>
  <si>
    <t>w004</t>
  </si>
  <si>
    <t>barrilitos</t>
  </si>
  <si>
    <t>palillos abatalengua  jumbno paquete con 40</t>
  </si>
  <si>
    <t>palillos abatalengua  jumbno cada uno</t>
  </si>
  <si>
    <t>w005</t>
  </si>
  <si>
    <t>con 40</t>
  </si>
  <si>
    <t>CUADERNO profesional</t>
  </si>
  <si>
    <t>PERFORADORA</t>
  </si>
  <si>
    <t>MINI</t>
  </si>
  <si>
    <t>PAPEL CONTAC mea</t>
  </si>
  <si>
    <t>4 colores</t>
  </si>
  <si>
    <t>lentejuela</t>
  </si>
  <si>
    <t>creaty</t>
  </si>
  <si>
    <t>whalmart</t>
  </si>
  <si>
    <t>carta</t>
  </si>
  <si>
    <t xml:space="preserve">DICCIONARIO BASICO </t>
  </si>
  <si>
    <t>CAJA BLANCA</t>
  </si>
  <si>
    <t>CAJAS PACK</t>
  </si>
  <si>
    <t>CAJA NEGRA</t>
  </si>
  <si>
    <t>60 ML</t>
  </si>
  <si>
    <t>LAPIZ  CERA #2</t>
  </si>
  <si>
    <t>EVOLUTION</t>
  </si>
  <si>
    <t>#2</t>
  </si>
  <si>
    <t>variado</t>
  </si>
  <si>
    <t>del bote</t>
  </si>
  <si>
    <t>PINTURA ACRILICA 20 ML baco paquete con 6</t>
  </si>
  <si>
    <t>paquete con 6</t>
  </si>
  <si>
    <t>#9 VARIOS COLORES, 280</t>
  </si>
  <si>
    <t>PINTURA CARTEL 20 ML</t>
  </si>
  <si>
    <t>PINTURA ACRIL  POLITEC 20ML</t>
  </si>
  <si>
    <t>POLITEC</t>
  </si>
  <si>
    <t>PLANTILLA CON 10</t>
  </si>
  <si>
    <t>PLASTILINA  BACO-DOH</t>
  </si>
  <si>
    <t>PLATILINA PLEY</t>
  </si>
  <si>
    <t>DIEM</t>
  </si>
  <si>
    <t>ESENCIAL</t>
  </si>
  <si>
    <t>GOBA</t>
  </si>
  <si>
    <t>PUNTA CINCEL</t>
  </si>
  <si>
    <t>4 PIEZAS</t>
  </si>
  <si>
    <t>DECORADO</t>
  </si>
  <si>
    <t>ARTLINE</t>
  </si>
  <si>
    <t>LIBRO PARA COLOREAR DELGADO GRARMARK</t>
  </si>
  <si>
    <t>DINOSAURIO</t>
  </si>
  <si>
    <t>CAJA CON 12</t>
  </si>
  <si>
    <t>GIS CJ SUELTO</t>
  </si>
  <si>
    <t>LIGA</t>
  </si>
  <si>
    <t>AGUILA #18</t>
  </si>
  <si>
    <t>PAPEL CONTAC JUMBO</t>
  </si>
  <si>
    <t>papel coreano</t>
  </si>
  <si>
    <t>pliego</t>
  </si>
  <si>
    <t>merceria chihuahua</t>
  </si>
  <si>
    <t>RAYA serie 3 9650</t>
  </si>
  <si>
    <t>esp c7 #7973</t>
  </si>
  <si>
    <t>cuadro</t>
  </si>
  <si>
    <t>CUADERNO PROFESIONAL 100 H estrella</t>
  </si>
  <si>
    <t>CUADERNO ITALIANO CHICO COCIDO</t>
  </si>
  <si>
    <t>CUADERNO ITALIANO CHICO cocido CUADRO</t>
  </si>
  <si>
    <t>NORMA</t>
  </si>
  <si>
    <t>CUADRO 7</t>
  </si>
  <si>
    <t>crayola</t>
  </si>
  <si>
    <t>237ml</t>
  </si>
  <si>
    <t>bsac</t>
  </si>
  <si>
    <t>sacapuntas metal doble</t>
  </si>
  <si>
    <t>doble</t>
  </si>
  <si>
    <t>hoja blanca oficio paquete 500</t>
  </si>
  <si>
    <t>9g</t>
  </si>
  <si>
    <t>LAPIZ duo</t>
  </si>
  <si>
    <t>lap/rojo</t>
  </si>
  <si>
    <t>fino MEA</t>
  </si>
  <si>
    <t>rojo #10</t>
  </si>
  <si>
    <t>PD11</t>
  </si>
  <si>
    <t>MORADO</t>
  </si>
  <si>
    <t>PD9</t>
  </si>
  <si>
    <t>CORDON PARA GAFETE GRUESO</t>
  </si>
  <si>
    <t>cordon para gafet g</t>
  </si>
  <si>
    <t>ESCOLAR 250</t>
  </si>
  <si>
    <t>CON ABECEDARIO</t>
  </si>
  <si>
    <t>1/8 ESP C IND 100 H 0206</t>
  </si>
  <si>
    <t>ETIQUETA BLANCA CARTA</t>
  </si>
  <si>
    <t>13*38</t>
  </si>
  <si>
    <t>GRANDES CUADRO</t>
  </si>
  <si>
    <t>ESTRELLAS ADHESIVAS PARA PRECIO</t>
  </si>
  <si>
    <t>PEQUEÑAS</t>
  </si>
  <si>
    <t xml:space="preserve">  </t>
  </si>
  <si>
    <t>color</t>
  </si>
  <si>
    <t>negra</t>
  </si>
  <si>
    <t>doble cara</t>
  </si>
  <si>
    <t>lapiz mirado #2</t>
  </si>
  <si>
    <t>mirado #2</t>
  </si>
  <si>
    <t>elastik 5490</t>
  </si>
  <si>
    <t>PASTEL C5</t>
  </si>
  <si>
    <t>SURTIDO C5</t>
  </si>
  <si>
    <t>MEA26</t>
  </si>
  <si>
    <t>SIN GRAPA</t>
  </si>
  <si>
    <t>MAPDED</t>
  </si>
  <si>
    <t>21G</t>
  </si>
  <si>
    <t>COLORES 12 PZA</t>
  </si>
  <si>
    <t>LEONCITO</t>
  </si>
  <si>
    <t>CALCAMONIA</t>
  </si>
  <si>
    <t>GRANMACK</t>
  </si>
  <si>
    <t>LIBRITO PERSONAJES</t>
  </si>
  <si>
    <t xml:space="preserve">acme </t>
  </si>
  <si>
    <t>resorte</t>
  </si>
  <si>
    <t>CUADERNO frances raya</t>
  </si>
  <si>
    <t>resorter</t>
  </si>
  <si>
    <t>sellos 2cm</t>
  </si>
  <si>
    <t>sellos para invitacion</t>
  </si>
  <si>
    <t>cartera</t>
  </si>
  <si>
    <t xml:space="preserve">SACAPUNTAS </t>
  </si>
  <si>
    <t>DOBLE 088</t>
  </si>
  <si>
    <t>HOJA REPUESTO</t>
  </si>
  <si>
    <t>PAQUETE</t>
  </si>
  <si>
    <t>kole</t>
  </si>
  <si>
    <t>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</si>
</sst>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"/>
    <numFmt numFmtId="165" formatCode="_(&quot;$&quot;* #,##0.00_);_(&quot;$&quot;* \(#,##0.00\);_(&quot;$&quot;* &quot;-&quot;??_);_(@_)"/>
    <numFmt numFmtId="166" formatCode="&quot;$&quot;#,##0.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0" fontId="7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164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5" fillId="0" borderId="0" xfId="0" applyNumberFormat="1" applyFont="1"/>
    <xf numFmtId="10" fontId="5" fillId="0" borderId="0" xfId="0" applyNumberFormat="1" applyFont="1"/>
    <xf numFmtId="16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2" fontId="0" fillId="2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10" fontId="0" fillId="3" borderId="0" xfId="0" applyNumberFormat="1" applyFill="1"/>
    <xf numFmtId="16" fontId="0" fillId="2" borderId="0" xfId="0" applyNumberFormat="1" applyFill="1"/>
    <xf numFmtId="164" fontId="5" fillId="2" borderId="0" xfId="0" applyNumberFormat="1" applyFont="1" applyFill="1"/>
  </cellXfs>
  <cellStyles count="21">
    <cellStyle name="Moneda 12 2" xfId="1" xr:uid="{00000000-0005-0000-0000-000000000000}"/>
    <cellStyle name="Moneda 12 2 2 9" xfId="2" xr:uid="{00000000-0005-0000-0000-000001000000}"/>
    <cellStyle name="Moneda 3 2 2 3" xfId="3" xr:uid="{00000000-0005-0000-0000-000002000000}"/>
    <cellStyle name="Moneda 3 2 2 3 2" xfId="4" xr:uid="{00000000-0005-0000-0000-000003000000}"/>
    <cellStyle name="Moneda 5 2" xfId="5" xr:uid="{00000000-0005-0000-0000-000004000000}"/>
    <cellStyle name="Moneda 8 2 2 2 2 2 2" xfId="6" xr:uid="{00000000-0005-0000-0000-000005000000}"/>
    <cellStyle name="Normal" xfId="0" builtinId="0"/>
    <cellStyle name="Normal 10" xfId="7" xr:uid="{00000000-0005-0000-0000-000007000000}"/>
    <cellStyle name="Normal 15 2 2 2 2 2 2 2 2 2 2 2 2 2 2 2 2 2 2 2 2 2 2 2 2 2 2 2 2 2 2 2 2 2 2 4 2 2 2 2 2 2 2 2 2 2 2 2 2 2 2 2 2 2 2 2 2 2 2 2 2 2 2 2 2 2 2 2 2 2 2 2 2 2 9 2" xfId="8" xr:uid="{00000000-0005-0000-0000-000008000000}"/>
    <cellStyle name="Normal 16 2 2 2 2 2 2" xfId="9" xr:uid="{00000000-0005-0000-0000-000009000000}"/>
    <cellStyle name="Normal 2 16" xfId="10" xr:uid="{00000000-0005-0000-0000-00000A000000}"/>
    <cellStyle name="Normal 24" xfId="11" xr:uid="{00000000-0005-0000-0000-00000B000000}"/>
    <cellStyle name="Normal 5 3 2 2 2 2 2 2 2 2 2 2" xfId="12" xr:uid="{00000000-0005-0000-0000-00000C000000}"/>
    <cellStyle name="Normal 5 3 2 2 2 2 2 2 2 2 2 2 2 2 2 2 2 2 2 2 2 2 2 3 3 3 2 3 2 2 2 2 2 2 2 2 3" xfId="13" xr:uid="{00000000-0005-0000-0000-00000D000000}"/>
    <cellStyle name="Normal 5 3 2 2 2 2 2 2 2 2 2 2 2 2 2 2 2 2 2 2 2 2 2 3 3 3 2 3 2 2 2 2 2 2 2 2 3 2" xfId="14" xr:uid="{00000000-0005-0000-0000-00000E000000}"/>
    <cellStyle name="Normal 5 3 2 2 2 2 2 2 2 2 2 2 2 2 2 2 2 3 2 2 2 2 2 2 2 2 2 2 2 2 2 2 2 2 2 2 2 2 2 2 2 4 2 2 2 2 2" xfId="15" xr:uid="{00000000-0005-0000-0000-00000F000000}"/>
    <cellStyle name="Normal 5 3 2 2 2 2 2 2 2 2 2 2 2 2 2 2 2 3 2 2 2 2 2 2 2 2 2 2 2 2 2 2 2 2 2 2 2 2 2 2 2 4 2 2 2 2 2 2 2 2 2 2 2 2 2 2 2 2 2 2 2 2 2 2 2 2 2 2" xfId="16" xr:uid="{00000000-0005-0000-0000-000010000000}"/>
    <cellStyle name="Normal 5 3 2 2 2 2 2 2 2 2 2 2 2 2 2 2 2 3 2 2 2 2 2 2 2 2 2 2 2 2 2 2 2 2 2 2 2 2 2 2 2 4 2 2 2 2 2 2 2 2 2 2 2 2 2 2 2 2 2 2 2 2 2 2 2 2 2 2 2 2 2 2 2" xfId="17" xr:uid="{00000000-0005-0000-0000-000011000000}"/>
    <cellStyle name="Normal 5 3 2 2 2 2 2 2 2 2 2 2 2 2 2 2 2 3 2 2 2 2 2 2 2 2 2 2 2 2 2 2 2 2 2 2 2 2 2 2 2 4 2 2 2 2 2 2 2 2 2 2 2 2 2 2 2 2 2 2 2 2 2 2 2 2 2 2 2 2 2 2 2 2" xfId="18" xr:uid="{00000000-0005-0000-0000-000012000000}"/>
    <cellStyle name="Normal 5 3 2 2 2 2 2 2 2 2 2 2 2 2 2 2 2 3 2 2 2 2 2 2 2 2 2 2 2 2 2 2 2 2 2 2 2 2 2 2 2 4 2 2 2 2 2 2 2 2 2 2 2 2 2 2 2 2 2 2 2 2 2 2 2 2 2 2 2 2 2 2 2 2 2 2 2 2 2 2 9 2 2 2 2 2 2 2 2 2 2 2" xfId="19" xr:uid="{00000000-0005-0000-0000-000013000000}"/>
    <cellStyle name="Normal 5 3 2 2 2 2 2 2 2 2 2 2 2 2 2 2 2 3 2 2 2 2 3 3 2 2 2 2 2 2 2 2 2 2 2 2 2 2 2 2 2 4 2 2 2 2 2 2 2 2 2 2 2 2 2 2 2 2 2 2 2 2 2 2 2 2 2 2 2 2 2 2 2 2 2 2 2 2 2 2 9 2 2 2 2 2 2 2 2 2 2 2" xfId="20" xr:uid="{00000000-0005-0000-0000-000014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7"/>
  <sheetViews>
    <sheetView tabSelected="1" topLeftCell="A4" workbookViewId="0">
      <pane xSplit="4" ySplit="7" topLeftCell="K11" activePane="bottomRight" state="frozen"/>
      <selection activeCell="A4" sqref="A4"/>
      <selection pane="topRight" activeCell="E4" sqref="E4"/>
      <selection pane="bottomLeft" activeCell="A11" sqref="A11"/>
      <selection pane="bottomRight" activeCell="L6" sqref="L6"/>
    </sheetView>
  </sheetViews>
  <sheetFormatPr baseColWidth="10" defaultRowHeight="13.2" x14ac:dyDescent="0.25"/>
  <cols>
    <col min="1" max="1" width="13.33203125" bestFit="1" customWidth="1"/>
    <col min="4" max="4" width="52.88671875" bestFit="1" customWidth="1"/>
    <col min="5" max="5" width="16.33203125" customWidth="1"/>
    <col min="6" max="6" width="16.109375" bestFit="1" customWidth="1"/>
    <col min="7" max="7" width="26.88671875" customWidth="1"/>
    <col min="8" max="8" width="13.109375" style="11" customWidth="1"/>
    <col min="9" max="9" width="19.6640625" bestFit="1" customWidth="1"/>
    <col min="10" max="10" width="12.5546875" style="1" customWidth="1"/>
    <col min="11" max="11" width="7.33203125" style="1" customWidth="1"/>
    <col min="12" max="12" width="17.33203125" style="1" bestFit="1" customWidth="1"/>
    <col min="13" max="13" width="11.44140625" style="1"/>
    <col min="14" max="14" width="13.88671875" customWidth="1"/>
    <col min="15" max="15" width="13.5546875" style="12" customWidth="1"/>
    <col min="16" max="16" width="12.6640625" bestFit="1" customWidth="1"/>
  </cols>
  <sheetData>
    <row r="1" spans="1:17" ht="20.100000000000001" customHeight="1" x14ac:dyDescent="0.25">
      <c r="H1"/>
      <c r="J1"/>
      <c r="K1"/>
      <c r="L1"/>
      <c r="M1"/>
      <c r="O1"/>
    </row>
    <row r="2" spans="1:17" ht="20.100000000000001" customHeight="1" x14ac:dyDescent="0.25">
      <c r="E2" s="4" t="s">
        <v>41</v>
      </c>
      <c r="H2"/>
      <c r="J2"/>
      <c r="K2"/>
      <c r="L2"/>
      <c r="M2"/>
      <c r="O2" t="s">
        <v>47</v>
      </c>
      <c r="Q2" s="1">
        <f>SUM(P11:P595)</f>
        <v>151109.75190000003</v>
      </c>
    </row>
    <row r="3" spans="1:17" ht="20.100000000000001" customHeight="1" x14ac:dyDescent="0.25">
      <c r="E3" s="4" t="s">
        <v>0</v>
      </c>
      <c r="H3"/>
      <c r="J3"/>
      <c r="K3"/>
      <c r="L3"/>
      <c r="M3"/>
      <c r="O3" t="s">
        <v>48</v>
      </c>
      <c r="Q3" s="1">
        <f>SUM(Q11:Q595)</f>
        <v>241327.5</v>
      </c>
    </row>
    <row r="4" spans="1:17" ht="20.100000000000001" customHeight="1" x14ac:dyDescent="0.25">
      <c r="E4" s="4" t="s">
        <v>42</v>
      </c>
      <c r="H4"/>
      <c r="J4"/>
      <c r="K4"/>
      <c r="L4"/>
      <c r="M4"/>
      <c r="O4"/>
      <c r="Q4" s="5"/>
    </row>
    <row r="5" spans="1:17" ht="20.100000000000001" customHeight="1" x14ac:dyDescent="0.25">
      <c r="E5" s="4" t="s">
        <v>43</v>
      </c>
      <c r="H5"/>
      <c r="J5"/>
      <c r="K5"/>
      <c r="L5"/>
      <c r="M5"/>
      <c r="O5"/>
    </row>
    <row r="6" spans="1:17" ht="20.100000000000001" customHeight="1" x14ac:dyDescent="0.25">
      <c r="H6"/>
      <c r="J6"/>
      <c r="K6"/>
      <c r="L6"/>
      <c r="M6"/>
      <c r="O6"/>
    </row>
    <row r="7" spans="1:17" ht="20.100000000000001" customHeight="1" x14ac:dyDescent="0.25">
      <c r="H7"/>
      <c r="J7"/>
      <c r="K7"/>
      <c r="L7"/>
      <c r="M7"/>
      <c r="O7"/>
    </row>
    <row r="8" spans="1:17" ht="20.100000000000001" customHeight="1" x14ac:dyDescent="0.25">
      <c r="D8" s="6"/>
      <c r="H8"/>
      <c r="J8"/>
      <c r="K8"/>
      <c r="L8"/>
      <c r="M8"/>
      <c r="O8"/>
    </row>
    <row r="9" spans="1:17" ht="20.100000000000001" customHeight="1" x14ac:dyDescent="0.25">
      <c r="H9"/>
      <c r="J9"/>
      <c r="K9"/>
      <c r="L9"/>
      <c r="M9"/>
      <c r="O9"/>
    </row>
    <row r="10" spans="1:17" ht="31.2" x14ac:dyDescent="0.25">
      <c r="A10" s="7" t="s">
        <v>1</v>
      </c>
      <c r="B10" s="7" t="s">
        <v>2</v>
      </c>
      <c r="C10" s="7" t="s">
        <v>44</v>
      </c>
      <c r="D10" s="8" t="s">
        <v>3</v>
      </c>
      <c r="E10" s="7" t="s">
        <v>4</v>
      </c>
      <c r="F10" s="7" t="s">
        <v>5</v>
      </c>
      <c r="G10" s="7" t="s">
        <v>45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9" t="s">
        <v>46</v>
      </c>
      <c r="P10" s="10" t="s">
        <v>47</v>
      </c>
      <c r="Q10" s="9" t="s">
        <v>48</v>
      </c>
    </row>
    <row r="11" spans="1:17" x14ac:dyDescent="0.25">
      <c r="D11" t="s">
        <v>636</v>
      </c>
      <c r="E11" t="s">
        <v>407</v>
      </c>
      <c r="H11" s="11">
        <v>43452</v>
      </c>
      <c r="I11" t="s">
        <v>37</v>
      </c>
      <c r="J11" s="1">
        <v>0.22</v>
      </c>
      <c r="K11" s="1">
        <f>(J11*0.16)</f>
        <v>3.5200000000000002E-2</v>
      </c>
      <c r="L11" s="1">
        <f t="shared" ref="L11:L19" si="0">(J11*1.16)</f>
        <v>0.25519999999999998</v>
      </c>
      <c r="M11" s="1">
        <v>0.5</v>
      </c>
      <c r="N11" s="1">
        <f t="shared" ref="N11:N54" si="1">(M11-L11)</f>
        <v>0.24480000000000002</v>
      </c>
      <c r="O11" s="12">
        <f t="shared" ref="O11:O54" si="2">(N11/L11)</f>
        <v>0.95924764890282144</v>
      </c>
    </row>
    <row r="12" spans="1:17" x14ac:dyDescent="0.25">
      <c r="A12">
        <v>6</v>
      </c>
      <c r="B12" t="s">
        <v>13</v>
      </c>
      <c r="D12" t="s">
        <v>145</v>
      </c>
      <c r="E12" t="s">
        <v>69</v>
      </c>
      <c r="F12">
        <v>1005</v>
      </c>
      <c r="G12" t="s">
        <v>146</v>
      </c>
      <c r="I12" t="s">
        <v>354</v>
      </c>
      <c r="J12" s="1">
        <v>26.54</v>
      </c>
      <c r="K12" s="1" t="s">
        <v>558</v>
      </c>
      <c r="L12" s="1">
        <f t="shared" si="0"/>
        <v>30.786399999999997</v>
      </c>
      <c r="M12" s="1">
        <v>40</v>
      </c>
      <c r="N12" s="1">
        <f t="shared" si="1"/>
        <v>9.2136000000000031</v>
      </c>
      <c r="O12" s="12">
        <f t="shared" si="2"/>
        <v>0.29927500454746264</v>
      </c>
      <c r="P12" s="1">
        <f t="shared" ref="P12:P18" si="3">(L12*A12)</f>
        <v>184.71839999999997</v>
      </c>
      <c r="Q12" s="1">
        <f t="shared" ref="Q12:Q18" si="4">(M12*A12)</f>
        <v>240</v>
      </c>
    </row>
    <row r="13" spans="1:17" x14ac:dyDescent="0.25">
      <c r="A13">
        <v>100</v>
      </c>
      <c r="B13" t="s">
        <v>13</v>
      </c>
      <c r="D13" t="s">
        <v>233</v>
      </c>
      <c r="E13" t="s">
        <v>234</v>
      </c>
      <c r="F13" t="s">
        <v>116</v>
      </c>
      <c r="H13" s="11">
        <v>42481</v>
      </c>
      <c r="I13" t="s">
        <v>75</v>
      </c>
      <c r="J13" s="1">
        <v>1.28</v>
      </c>
      <c r="K13" s="1">
        <f t="shared" ref="K13:K19" si="5">(J13*0.16)</f>
        <v>0.20480000000000001</v>
      </c>
      <c r="L13" s="1">
        <f t="shared" si="0"/>
        <v>1.4847999999999999</v>
      </c>
      <c r="M13" s="1">
        <v>2.5</v>
      </c>
      <c r="N13" s="1">
        <f t="shared" si="1"/>
        <v>1.0152000000000001</v>
      </c>
      <c r="O13" s="12">
        <f t="shared" si="2"/>
        <v>0.68372844827586221</v>
      </c>
      <c r="P13">
        <f t="shared" si="3"/>
        <v>148.47999999999999</v>
      </c>
      <c r="Q13">
        <f t="shared" si="4"/>
        <v>250</v>
      </c>
    </row>
    <row r="14" spans="1:17" x14ac:dyDescent="0.25">
      <c r="A14">
        <v>0</v>
      </c>
      <c r="B14" t="s">
        <v>13</v>
      </c>
      <c r="D14" t="s">
        <v>130</v>
      </c>
      <c r="E14" t="s">
        <v>69</v>
      </c>
      <c r="G14" t="s">
        <v>132</v>
      </c>
      <c r="H14" s="11">
        <v>42481</v>
      </c>
      <c r="I14" t="s">
        <v>75</v>
      </c>
      <c r="J14" s="1">
        <v>10.78</v>
      </c>
      <c r="K14" s="1">
        <f t="shared" si="5"/>
        <v>1.7247999999999999</v>
      </c>
      <c r="L14" s="1">
        <f t="shared" si="0"/>
        <v>12.504799999999998</v>
      </c>
      <c r="M14" s="1">
        <v>13</v>
      </c>
      <c r="N14" s="1">
        <f t="shared" si="1"/>
        <v>0.49520000000000231</v>
      </c>
      <c r="O14" s="12">
        <f t="shared" si="2"/>
        <v>3.9600793295374768E-2</v>
      </c>
      <c r="P14">
        <f t="shared" si="3"/>
        <v>0</v>
      </c>
      <c r="Q14">
        <f t="shared" si="4"/>
        <v>0</v>
      </c>
    </row>
    <row r="15" spans="1:17" x14ac:dyDescent="0.25">
      <c r="A15">
        <v>2</v>
      </c>
      <c r="B15" t="s">
        <v>13</v>
      </c>
      <c r="D15" t="s">
        <v>130</v>
      </c>
      <c r="E15" t="s">
        <v>69</v>
      </c>
      <c r="G15" t="s">
        <v>134</v>
      </c>
      <c r="H15" s="11">
        <v>42345</v>
      </c>
      <c r="I15" t="s">
        <v>75</v>
      </c>
      <c r="J15" s="1">
        <v>4.87</v>
      </c>
      <c r="K15" s="1">
        <f t="shared" si="5"/>
        <v>0.7792</v>
      </c>
      <c r="L15" s="1">
        <f t="shared" si="0"/>
        <v>5.6491999999999996</v>
      </c>
      <c r="M15" s="1">
        <v>8</v>
      </c>
      <c r="N15" s="1">
        <f t="shared" si="1"/>
        <v>2.3508000000000004</v>
      </c>
      <c r="O15" s="12">
        <f t="shared" si="2"/>
        <v>0.41612971748212146</v>
      </c>
      <c r="P15">
        <f t="shared" si="3"/>
        <v>11.298399999999999</v>
      </c>
      <c r="Q15">
        <f t="shared" si="4"/>
        <v>16</v>
      </c>
    </row>
    <row r="16" spans="1:17" x14ac:dyDescent="0.25">
      <c r="A16">
        <v>10</v>
      </c>
      <c r="B16" t="s">
        <v>13</v>
      </c>
      <c r="D16" t="s">
        <v>130</v>
      </c>
      <c r="E16" t="s">
        <v>69</v>
      </c>
      <c r="G16" t="s">
        <v>355</v>
      </c>
      <c r="H16" s="11">
        <v>43067</v>
      </c>
      <c r="I16" t="s">
        <v>354</v>
      </c>
      <c r="J16" s="1">
        <v>6.9</v>
      </c>
      <c r="K16" s="1">
        <f t="shared" si="5"/>
        <v>1.1040000000000001</v>
      </c>
      <c r="L16" s="1">
        <f t="shared" si="0"/>
        <v>8.0039999999999996</v>
      </c>
      <c r="M16" s="1">
        <v>14</v>
      </c>
      <c r="N16" s="1">
        <f t="shared" si="1"/>
        <v>5.9960000000000004</v>
      </c>
      <c r="O16" s="12">
        <f t="shared" si="2"/>
        <v>0.74912543728135939</v>
      </c>
      <c r="P16">
        <f t="shared" si="3"/>
        <v>80.039999999999992</v>
      </c>
      <c r="Q16">
        <f t="shared" si="4"/>
        <v>140</v>
      </c>
    </row>
    <row r="17" spans="1:17" x14ac:dyDescent="0.25">
      <c r="A17">
        <v>12</v>
      </c>
      <c r="B17" t="s">
        <v>13</v>
      </c>
      <c r="D17" t="s">
        <v>130</v>
      </c>
      <c r="E17" t="s">
        <v>536</v>
      </c>
      <c r="G17" t="s">
        <v>134</v>
      </c>
      <c r="H17" s="11">
        <v>43461</v>
      </c>
      <c r="I17" t="s">
        <v>37</v>
      </c>
      <c r="J17" s="1">
        <v>6.18</v>
      </c>
      <c r="K17" s="1">
        <f t="shared" si="5"/>
        <v>0.98880000000000001</v>
      </c>
      <c r="L17" s="1">
        <f t="shared" si="0"/>
        <v>7.1687999999999992</v>
      </c>
      <c r="M17" s="1">
        <v>13</v>
      </c>
      <c r="N17" s="1">
        <f t="shared" si="1"/>
        <v>5.8312000000000008</v>
      </c>
      <c r="O17" s="12">
        <f t="shared" si="2"/>
        <v>0.81341368150876037</v>
      </c>
      <c r="P17">
        <f t="shared" si="3"/>
        <v>86.025599999999997</v>
      </c>
      <c r="Q17">
        <f t="shared" si="4"/>
        <v>156</v>
      </c>
    </row>
    <row r="18" spans="1:17" x14ac:dyDescent="0.25">
      <c r="A18">
        <v>12</v>
      </c>
      <c r="B18" t="s">
        <v>13</v>
      </c>
      <c r="D18" t="s">
        <v>130</v>
      </c>
      <c r="E18" t="s">
        <v>536</v>
      </c>
      <c r="G18" t="s">
        <v>132</v>
      </c>
      <c r="H18" s="11">
        <v>42972</v>
      </c>
      <c r="I18" t="s">
        <v>37</v>
      </c>
      <c r="J18" s="1">
        <v>8.98</v>
      </c>
      <c r="K18" s="1">
        <f t="shared" si="5"/>
        <v>1.4368000000000001</v>
      </c>
      <c r="L18" s="1">
        <f t="shared" si="0"/>
        <v>10.4168</v>
      </c>
      <c r="M18" s="1">
        <v>19</v>
      </c>
      <c r="N18" s="1">
        <f t="shared" si="1"/>
        <v>8.5831999999999997</v>
      </c>
      <c r="O18" s="12">
        <f t="shared" si="2"/>
        <v>0.82397665309884027</v>
      </c>
      <c r="P18">
        <f t="shared" si="3"/>
        <v>125.0016</v>
      </c>
      <c r="Q18">
        <f t="shared" si="4"/>
        <v>228</v>
      </c>
    </row>
    <row r="19" spans="1:17" x14ac:dyDescent="0.25">
      <c r="D19" t="s">
        <v>400</v>
      </c>
      <c r="H19" s="11">
        <v>43421</v>
      </c>
      <c r="I19" t="s">
        <v>37</v>
      </c>
      <c r="J19" s="1">
        <v>8.6199999999999992</v>
      </c>
      <c r="K19" s="1">
        <f t="shared" si="5"/>
        <v>1.3792</v>
      </c>
      <c r="L19" s="1">
        <f t="shared" si="0"/>
        <v>9.9991999999999983</v>
      </c>
      <c r="M19" s="1">
        <v>16</v>
      </c>
      <c r="N19" s="1">
        <f t="shared" si="1"/>
        <v>6.0008000000000017</v>
      </c>
      <c r="O19" s="12">
        <f t="shared" si="2"/>
        <v>0.60012801024081952</v>
      </c>
    </row>
    <row r="20" spans="1:17" x14ac:dyDescent="0.25">
      <c r="A20">
        <v>50</v>
      </c>
      <c r="B20" t="s">
        <v>13</v>
      </c>
      <c r="D20" t="s">
        <v>226</v>
      </c>
      <c r="E20" t="s">
        <v>227</v>
      </c>
      <c r="F20" t="s">
        <v>230</v>
      </c>
      <c r="L20" s="1">
        <v>5.4</v>
      </c>
      <c r="M20" s="1">
        <v>8</v>
      </c>
      <c r="N20" s="1">
        <f t="shared" si="1"/>
        <v>2.5999999999999996</v>
      </c>
      <c r="O20" s="12">
        <f t="shared" si="2"/>
        <v>0.4814814814814814</v>
      </c>
      <c r="P20">
        <f t="shared" ref="P20:P32" si="6">(L20*A20)</f>
        <v>270</v>
      </c>
      <c r="Q20">
        <f t="shared" ref="Q20:Q32" si="7">(M20*A20)</f>
        <v>400</v>
      </c>
    </row>
    <row r="21" spans="1:17" x14ac:dyDescent="0.25">
      <c r="A21">
        <v>50</v>
      </c>
      <c r="B21" t="s">
        <v>13</v>
      </c>
      <c r="D21" t="s">
        <v>226</v>
      </c>
      <c r="E21" t="s">
        <v>153</v>
      </c>
      <c r="F21" t="s">
        <v>254</v>
      </c>
      <c r="H21" s="11">
        <v>42523</v>
      </c>
      <c r="I21" t="s">
        <v>37</v>
      </c>
      <c r="J21" s="1">
        <v>10.78</v>
      </c>
      <c r="K21" s="1">
        <f t="shared" ref="K21:K27" si="8">(J21*0.16)</f>
        <v>1.7247999999999999</v>
      </c>
      <c r="L21" s="1">
        <f t="shared" ref="L21:L27" si="9">(J21*1.16)</f>
        <v>12.504799999999998</v>
      </c>
      <c r="M21" s="1">
        <v>19</v>
      </c>
      <c r="N21" s="1">
        <f t="shared" si="1"/>
        <v>6.4952000000000023</v>
      </c>
      <c r="O21" s="12">
        <f t="shared" si="2"/>
        <v>0.51941654404708615</v>
      </c>
      <c r="P21">
        <f t="shared" si="6"/>
        <v>625.2399999999999</v>
      </c>
      <c r="Q21">
        <f t="shared" si="7"/>
        <v>950</v>
      </c>
    </row>
    <row r="22" spans="1:17" x14ac:dyDescent="0.25">
      <c r="A22">
        <v>50</v>
      </c>
      <c r="B22" t="s">
        <v>13</v>
      </c>
      <c r="D22" t="s">
        <v>226</v>
      </c>
      <c r="E22" t="s">
        <v>227</v>
      </c>
      <c r="F22" t="s">
        <v>231</v>
      </c>
      <c r="H22" s="11">
        <v>43047</v>
      </c>
      <c r="I22" t="s">
        <v>37</v>
      </c>
      <c r="J22" s="1">
        <v>1.03</v>
      </c>
      <c r="K22" s="1">
        <f t="shared" si="8"/>
        <v>0.1648</v>
      </c>
      <c r="L22" s="1">
        <f t="shared" si="9"/>
        <v>1.1947999999999999</v>
      </c>
      <c r="M22" s="1">
        <v>2</v>
      </c>
      <c r="N22" s="1">
        <f t="shared" si="1"/>
        <v>0.80520000000000014</v>
      </c>
      <c r="O22" s="12">
        <f t="shared" si="2"/>
        <v>0.67392032139270186</v>
      </c>
      <c r="P22">
        <f t="shared" si="6"/>
        <v>59.739999999999995</v>
      </c>
      <c r="Q22">
        <f t="shared" si="7"/>
        <v>100</v>
      </c>
    </row>
    <row r="23" spans="1:17" x14ac:dyDescent="0.25">
      <c r="A23">
        <v>50</v>
      </c>
      <c r="B23" t="s">
        <v>13</v>
      </c>
      <c r="D23" t="s">
        <v>226</v>
      </c>
      <c r="E23" t="s">
        <v>227</v>
      </c>
      <c r="F23" t="s">
        <v>228</v>
      </c>
      <c r="H23" s="11">
        <v>43047</v>
      </c>
      <c r="I23" t="s">
        <v>37</v>
      </c>
      <c r="J23" s="1">
        <v>2</v>
      </c>
      <c r="K23" s="1">
        <f t="shared" si="8"/>
        <v>0.32</v>
      </c>
      <c r="L23" s="1">
        <f t="shared" si="9"/>
        <v>2.3199999999999998</v>
      </c>
      <c r="M23" s="1">
        <v>4</v>
      </c>
      <c r="N23" s="1">
        <f t="shared" si="1"/>
        <v>1.6800000000000002</v>
      </c>
      <c r="O23" s="12">
        <f t="shared" si="2"/>
        <v>0.72413793103448287</v>
      </c>
      <c r="P23">
        <f t="shared" si="6"/>
        <v>115.99999999999999</v>
      </c>
      <c r="Q23">
        <f t="shared" si="7"/>
        <v>200</v>
      </c>
    </row>
    <row r="24" spans="1:17" x14ac:dyDescent="0.25">
      <c r="A24">
        <v>50</v>
      </c>
      <c r="B24" t="s">
        <v>13</v>
      </c>
      <c r="D24" t="s">
        <v>226</v>
      </c>
      <c r="E24" t="s">
        <v>251</v>
      </c>
      <c r="F24" t="s">
        <v>252</v>
      </c>
      <c r="H24" s="11">
        <v>42523</v>
      </c>
      <c r="I24" t="s">
        <v>37</v>
      </c>
      <c r="J24" s="1">
        <v>2.1</v>
      </c>
      <c r="K24" s="1">
        <f t="shared" si="8"/>
        <v>0.33600000000000002</v>
      </c>
      <c r="L24" s="1">
        <f t="shared" si="9"/>
        <v>2.4359999999999999</v>
      </c>
      <c r="M24" s="1">
        <v>6</v>
      </c>
      <c r="N24" s="1">
        <f t="shared" si="1"/>
        <v>3.5640000000000001</v>
      </c>
      <c r="O24" s="12">
        <f t="shared" si="2"/>
        <v>1.4630541871921183</v>
      </c>
      <c r="P24">
        <f t="shared" si="6"/>
        <v>121.8</v>
      </c>
      <c r="Q24">
        <f t="shared" si="7"/>
        <v>300</v>
      </c>
    </row>
    <row r="25" spans="1:17" x14ac:dyDescent="0.25">
      <c r="A25">
        <v>50</v>
      </c>
      <c r="B25" t="s">
        <v>13</v>
      </c>
      <c r="D25" t="s">
        <v>226</v>
      </c>
      <c r="E25" t="s">
        <v>227</v>
      </c>
      <c r="F25" t="s">
        <v>229</v>
      </c>
      <c r="H25" s="11">
        <v>42481</v>
      </c>
      <c r="I25" t="s">
        <v>75</v>
      </c>
      <c r="J25" s="1">
        <v>0.99</v>
      </c>
      <c r="K25" s="1">
        <f t="shared" si="8"/>
        <v>0.15840000000000001</v>
      </c>
      <c r="L25" s="1">
        <f t="shared" si="9"/>
        <v>1.1483999999999999</v>
      </c>
      <c r="M25" s="1">
        <v>3</v>
      </c>
      <c r="N25" s="1">
        <f t="shared" si="1"/>
        <v>1.8516000000000001</v>
      </c>
      <c r="O25" s="12">
        <f t="shared" si="2"/>
        <v>1.6123301985370955</v>
      </c>
      <c r="P25">
        <f t="shared" si="6"/>
        <v>57.419999999999995</v>
      </c>
      <c r="Q25">
        <f t="shared" si="7"/>
        <v>150</v>
      </c>
    </row>
    <row r="26" spans="1:17" x14ac:dyDescent="0.25">
      <c r="A26">
        <v>50</v>
      </c>
      <c r="B26" t="s">
        <v>13</v>
      </c>
      <c r="D26" t="s">
        <v>226</v>
      </c>
      <c r="E26" t="s">
        <v>153</v>
      </c>
      <c r="F26" t="s">
        <v>253</v>
      </c>
      <c r="H26" s="11">
        <v>42523</v>
      </c>
      <c r="I26" t="s">
        <v>37</v>
      </c>
      <c r="J26" s="1">
        <v>1.81</v>
      </c>
      <c r="K26" s="1">
        <f t="shared" si="8"/>
        <v>0.28960000000000002</v>
      </c>
      <c r="L26" s="1">
        <f t="shared" si="9"/>
        <v>2.0996000000000001</v>
      </c>
      <c r="M26" s="1">
        <v>7</v>
      </c>
      <c r="N26" s="1">
        <f t="shared" si="1"/>
        <v>4.9003999999999994</v>
      </c>
      <c r="O26" s="12">
        <f t="shared" si="2"/>
        <v>2.3339683749285576</v>
      </c>
      <c r="P26">
        <f t="shared" si="6"/>
        <v>104.98</v>
      </c>
      <c r="Q26">
        <f t="shared" si="7"/>
        <v>350</v>
      </c>
    </row>
    <row r="27" spans="1:17" x14ac:dyDescent="0.25">
      <c r="A27">
        <v>50</v>
      </c>
      <c r="B27" t="s">
        <v>13</v>
      </c>
      <c r="D27" t="s">
        <v>226</v>
      </c>
      <c r="E27" t="s">
        <v>153</v>
      </c>
      <c r="F27" t="s">
        <v>316</v>
      </c>
      <c r="H27" s="11">
        <v>42634</v>
      </c>
      <c r="I27" t="s">
        <v>37</v>
      </c>
      <c r="J27" s="1">
        <v>0.43099999999999999</v>
      </c>
      <c r="K27" s="1">
        <f t="shared" si="8"/>
        <v>6.8960000000000007E-2</v>
      </c>
      <c r="L27" s="1">
        <f t="shared" si="9"/>
        <v>0.49995999999999996</v>
      </c>
      <c r="M27" s="1">
        <v>2</v>
      </c>
      <c r="N27" s="1">
        <f t="shared" si="1"/>
        <v>1.50004</v>
      </c>
      <c r="O27" s="12">
        <f t="shared" si="2"/>
        <v>3.0003200256020484</v>
      </c>
      <c r="P27">
        <f t="shared" si="6"/>
        <v>24.997999999999998</v>
      </c>
      <c r="Q27">
        <f t="shared" si="7"/>
        <v>100</v>
      </c>
    </row>
    <row r="28" spans="1:17" x14ac:dyDescent="0.25">
      <c r="A28">
        <v>16</v>
      </c>
      <c r="B28" t="s">
        <v>455</v>
      </c>
      <c r="D28" t="s">
        <v>454</v>
      </c>
      <c r="E28" t="s">
        <v>542</v>
      </c>
      <c r="F28" t="s">
        <v>456</v>
      </c>
      <c r="G28" t="s">
        <v>543</v>
      </c>
      <c r="I28" t="s">
        <v>37</v>
      </c>
      <c r="L28" s="1">
        <v>3.2</v>
      </c>
      <c r="M28" s="1">
        <v>5</v>
      </c>
      <c r="N28" s="1">
        <f t="shared" si="1"/>
        <v>1.7999999999999998</v>
      </c>
      <c r="O28" s="12">
        <f t="shared" si="2"/>
        <v>0.56249999999999989</v>
      </c>
      <c r="P28">
        <f t="shared" si="6"/>
        <v>51.2</v>
      </c>
      <c r="Q28">
        <f t="shared" si="7"/>
        <v>80</v>
      </c>
    </row>
    <row r="29" spans="1:17" x14ac:dyDescent="0.25">
      <c r="A29">
        <v>7</v>
      </c>
      <c r="B29" t="s">
        <v>13</v>
      </c>
      <c r="D29" t="s">
        <v>323</v>
      </c>
      <c r="H29" s="11">
        <v>43326</v>
      </c>
      <c r="I29" t="s">
        <v>37</v>
      </c>
      <c r="J29" s="1">
        <v>5.39</v>
      </c>
      <c r="K29" s="1">
        <f>(J29*0.16)</f>
        <v>0.86239999999999994</v>
      </c>
      <c r="L29" s="1">
        <f>(J29*1.16)</f>
        <v>6.2523999999999988</v>
      </c>
      <c r="M29" s="1">
        <v>12</v>
      </c>
      <c r="N29" s="1">
        <f t="shared" si="1"/>
        <v>5.7476000000000012</v>
      </c>
      <c r="O29" s="12">
        <f t="shared" si="2"/>
        <v>0.91926300300684571</v>
      </c>
      <c r="P29">
        <f t="shared" si="6"/>
        <v>43.766799999999989</v>
      </c>
      <c r="Q29">
        <f t="shared" si="7"/>
        <v>84</v>
      </c>
    </row>
    <row r="30" spans="1:17" x14ac:dyDescent="0.25">
      <c r="A30">
        <v>0</v>
      </c>
      <c r="B30" t="s">
        <v>13</v>
      </c>
      <c r="D30" t="s">
        <v>222</v>
      </c>
      <c r="E30" t="s">
        <v>367</v>
      </c>
      <c r="G30" t="s">
        <v>221</v>
      </c>
      <c r="H30" s="11">
        <v>43615</v>
      </c>
      <c r="I30" t="s">
        <v>37</v>
      </c>
      <c r="J30" s="1">
        <v>1.1399999999999999</v>
      </c>
      <c r="K30" s="1">
        <f>(J30*0.16)</f>
        <v>0.18239999999999998</v>
      </c>
      <c r="L30" s="1">
        <f>(J30*1.16)</f>
        <v>1.3223999999999998</v>
      </c>
      <c r="M30" s="1">
        <v>2</v>
      </c>
      <c r="N30" s="1">
        <f t="shared" si="1"/>
        <v>0.6776000000000002</v>
      </c>
      <c r="O30" s="12">
        <f t="shared" si="2"/>
        <v>0.51240169388989742</v>
      </c>
      <c r="P30">
        <f t="shared" si="6"/>
        <v>0</v>
      </c>
      <c r="Q30">
        <f t="shared" si="7"/>
        <v>0</v>
      </c>
    </row>
    <row r="31" spans="1:17" x14ac:dyDescent="0.25">
      <c r="A31">
        <v>99</v>
      </c>
      <c r="D31" t="s">
        <v>222</v>
      </c>
      <c r="E31" t="s">
        <v>420</v>
      </c>
      <c r="G31" t="s">
        <v>221</v>
      </c>
      <c r="I31" t="s">
        <v>354</v>
      </c>
      <c r="J31" s="1">
        <v>1.42</v>
      </c>
      <c r="K31" s="1">
        <f>(J31*0.16)</f>
        <v>0.22719999999999999</v>
      </c>
      <c r="L31" s="1">
        <f>(J31*1.16)</f>
        <v>1.6471999999999998</v>
      </c>
      <c r="M31" s="1">
        <v>2.5</v>
      </c>
      <c r="N31" s="1">
        <f t="shared" si="1"/>
        <v>0.85280000000000022</v>
      </c>
      <c r="O31" s="12">
        <f t="shared" si="2"/>
        <v>0.51772705196697444</v>
      </c>
      <c r="P31">
        <f t="shared" si="6"/>
        <v>163.07279999999997</v>
      </c>
      <c r="Q31">
        <f t="shared" si="7"/>
        <v>247.5</v>
      </c>
    </row>
    <row r="32" spans="1:17" x14ac:dyDescent="0.25">
      <c r="A32">
        <v>99</v>
      </c>
      <c r="B32" t="s">
        <v>13</v>
      </c>
      <c r="D32" t="s">
        <v>222</v>
      </c>
      <c r="E32" t="s">
        <v>367</v>
      </c>
      <c r="G32" t="s">
        <v>368</v>
      </c>
      <c r="I32" t="s">
        <v>354</v>
      </c>
      <c r="J32" s="1">
        <v>2.2000000000000002</v>
      </c>
      <c r="K32" s="1">
        <f>(J32*0.16)</f>
        <v>0.35200000000000004</v>
      </c>
      <c r="L32" s="1">
        <f>(J32*1.16)</f>
        <v>2.552</v>
      </c>
      <c r="M32" s="1">
        <v>5.5</v>
      </c>
      <c r="N32" s="1">
        <f t="shared" si="1"/>
        <v>2.948</v>
      </c>
      <c r="O32" s="12">
        <f t="shared" si="2"/>
        <v>1.1551724137931034</v>
      </c>
      <c r="P32">
        <f t="shared" si="6"/>
        <v>252.648</v>
      </c>
      <c r="Q32">
        <f t="shared" si="7"/>
        <v>544.5</v>
      </c>
    </row>
    <row r="33" spans="1:17" x14ac:dyDescent="0.25">
      <c r="D33" t="s">
        <v>586</v>
      </c>
      <c r="E33" t="s">
        <v>587</v>
      </c>
      <c r="F33" t="s">
        <v>588</v>
      </c>
      <c r="G33" t="s">
        <v>88</v>
      </c>
      <c r="L33" s="1">
        <v>8.4</v>
      </c>
      <c r="M33" s="1">
        <v>14</v>
      </c>
      <c r="N33" s="1">
        <f t="shared" si="1"/>
        <v>5.6</v>
      </c>
      <c r="O33" s="12">
        <f t="shared" si="2"/>
        <v>0.66666666666666663</v>
      </c>
    </row>
    <row r="34" spans="1:17" x14ac:dyDescent="0.25">
      <c r="A34">
        <v>69</v>
      </c>
      <c r="B34" t="s">
        <v>13</v>
      </c>
      <c r="D34" t="s">
        <v>495</v>
      </c>
      <c r="G34" t="s">
        <v>50</v>
      </c>
      <c r="I34" t="s">
        <v>354</v>
      </c>
      <c r="J34" s="1">
        <v>2.7</v>
      </c>
      <c r="K34" s="1">
        <f t="shared" ref="K34:K45" si="10">(J34*0.16)</f>
        <v>0.43200000000000005</v>
      </c>
      <c r="L34" s="1">
        <f t="shared" ref="L34:L45" si="11">(J34*1.16)</f>
        <v>3.1320000000000001</v>
      </c>
      <c r="M34" s="1">
        <v>6</v>
      </c>
      <c r="N34" s="1">
        <f t="shared" si="1"/>
        <v>2.8679999999999999</v>
      </c>
      <c r="O34" s="12">
        <f t="shared" si="2"/>
        <v>0.91570881226053635</v>
      </c>
      <c r="P34">
        <f>(L34*A34)</f>
        <v>216.108</v>
      </c>
      <c r="Q34">
        <f>(M34*A34)</f>
        <v>414</v>
      </c>
    </row>
    <row r="35" spans="1:17" x14ac:dyDescent="0.25">
      <c r="A35">
        <v>20</v>
      </c>
      <c r="B35" t="s">
        <v>13</v>
      </c>
      <c r="D35" t="s">
        <v>306</v>
      </c>
      <c r="E35" t="s">
        <v>401</v>
      </c>
      <c r="F35" t="s">
        <v>465</v>
      </c>
      <c r="H35" s="11">
        <v>43769</v>
      </c>
      <c r="I35" t="s">
        <v>37</v>
      </c>
      <c r="J35" s="1">
        <v>3.45</v>
      </c>
      <c r="K35" s="1">
        <f t="shared" si="10"/>
        <v>0.55200000000000005</v>
      </c>
      <c r="L35" s="1">
        <f t="shared" si="11"/>
        <v>4.0019999999999998</v>
      </c>
      <c r="M35" s="1">
        <v>6</v>
      </c>
      <c r="N35" s="1">
        <f t="shared" si="1"/>
        <v>1.9980000000000002</v>
      </c>
      <c r="O35" s="12">
        <f t="shared" si="2"/>
        <v>0.49925037481259377</v>
      </c>
      <c r="P35">
        <f>(L35*A35)</f>
        <v>80.039999999999992</v>
      </c>
      <c r="Q35">
        <f>(M35*A35)</f>
        <v>120</v>
      </c>
    </row>
    <row r="36" spans="1:17" x14ac:dyDescent="0.25">
      <c r="A36">
        <v>9</v>
      </c>
      <c r="B36" t="s">
        <v>13</v>
      </c>
      <c r="D36" t="s">
        <v>215</v>
      </c>
      <c r="E36" t="s">
        <v>550</v>
      </c>
      <c r="F36" t="s">
        <v>649</v>
      </c>
      <c r="J36" s="1">
        <v>22.76</v>
      </c>
      <c r="K36" s="1">
        <f t="shared" si="10"/>
        <v>3.6416000000000004</v>
      </c>
      <c r="L36" s="1">
        <f t="shared" si="11"/>
        <v>26.401599999999998</v>
      </c>
      <c r="M36" s="1">
        <v>40</v>
      </c>
      <c r="N36" s="1">
        <f t="shared" si="1"/>
        <v>13.598400000000002</v>
      </c>
      <c r="O36" s="12">
        <f t="shared" si="2"/>
        <v>0.51505969335191815</v>
      </c>
      <c r="P36">
        <f>(L36*A36)</f>
        <v>237.61439999999999</v>
      </c>
      <c r="Q36">
        <f>(M36*A36)</f>
        <v>360</v>
      </c>
    </row>
    <row r="37" spans="1:17" x14ac:dyDescent="0.25">
      <c r="D37" t="s">
        <v>349</v>
      </c>
      <c r="E37" t="s">
        <v>350</v>
      </c>
      <c r="H37" s="11">
        <v>43046</v>
      </c>
      <c r="I37" t="s">
        <v>37</v>
      </c>
      <c r="J37" s="1">
        <v>5.75</v>
      </c>
      <c r="K37" s="1">
        <f t="shared" si="10"/>
        <v>0.92</v>
      </c>
      <c r="L37" s="1">
        <f t="shared" si="11"/>
        <v>6.67</v>
      </c>
      <c r="M37" s="1">
        <v>11</v>
      </c>
      <c r="N37" s="1">
        <f t="shared" si="1"/>
        <v>4.33</v>
      </c>
      <c r="O37" s="12">
        <f t="shared" si="2"/>
        <v>0.64917541229385312</v>
      </c>
    </row>
    <row r="38" spans="1:17" x14ac:dyDescent="0.25">
      <c r="A38">
        <v>21</v>
      </c>
      <c r="B38" t="s">
        <v>13</v>
      </c>
      <c r="D38" t="s">
        <v>125</v>
      </c>
      <c r="E38" t="s">
        <v>550</v>
      </c>
      <c r="I38" t="s">
        <v>354</v>
      </c>
      <c r="J38" s="1">
        <v>5.6</v>
      </c>
      <c r="K38" s="1">
        <f t="shared" si="10"/>
        <v>0.89599999999999991</v>
      </c>
      <c r="L38" s="1">
        <f t="shared" si="11"/>
        <v>6.4959999999999996</v>
      </c>
      <c r="M38" s="1">
        <v>10</v>
      </c>
      <c r="N38" s="1">
        <f t="shared" si="1"/>
        <v>3.5040000000000004</v>
      </c>
      <c r="O38" s="12">
        <f t="shared" si="2"/>
        <v>0.53940886699507395</v>
      </c>
      <c r="P38">
        <f>(L38*A38)</f>
        <v>136.416</v>
      </c>
      <c r="Q38">
        <f>(M38*A38)</f>
        <v>210</v>
      </c>
    </row>
    <row r="39" spans="1:17" x14ac:dyDescent="0.25">
      <c r="D39" t="s">
        <v>366</v>
      </c>
      <c r="E39" t="s">
        <v>69</v>
      </c>
      <c r="H39" s="11">
        <v>43164</v>
      </c>
      <c r="I39" t="s">
        <v>37</v>
      </c>
      <c r="J39" s="1">
        <v>2.5099999999999998</v>
      </c>
      <c r="K39" s="1">
        <f t="shared" si="10"/>
        <v>0.40159999999999996</v>
      </c>
      <c r="L39" s="1">
        <f t="shared" si="11"/>
        <v>2.9115999999999995</v>
      </c>
      <c r="M39" s="1">
        <v>5</v>
      </c>
      <c r="N39" s="1">
        <f t="shared" si="1"/>
        <v>2.0884000000000005</v>
      </c>
      <c r="O39" s="12">
        <f t="shared" si="2"/>
        <v>0.71726885561203491</v>
      </c>
    </row>
    <row r="40" spans="1:17" x14ac:dyDescent="0.25">
      <c r="D40" t="s">
        <v>630</v>
      </c>
      <c r="J40" s="1">
        <v>3.81</v>
      </c>
      <c r="K40" s="1">
        <f t="shared" si="10"/>
        <v>0.60960000000000003</v>
      </c>
      <c r="L40" s="1">
        <f t="shared" si="11"/>
        <v>4.4196</v>
      </c>
      <c r="M40" s="1">
        <v>7</v>
      </c>
      <c r="N40" s="1">
        <f t="shared" si="1"/>
        <v>2.5804</v>
      </c>
      <c r="O40" s="12">
        <f t="shared" si="2"/>
        <v>0.58385374242012855</v>
      </c>
    </row>
    <row r="41" spans="1:17" x14ac:dyDescent="0.25">
      <c r="A41">
        <v>28</v>
      </c>
      <c r="B41" t="s">
        <v>13</v>
      </c>
      <c r="D41" t="s">
        <v>94</v>
      </c>
      <c r="E41" t="s">
        <v>49</v>
      </c>
      <c r="F41" t="s">
        <v>50</v>
      </c>
      <c r="G41" t="s">
        <v>62</v>
      </c>
      <c r="H41" s="11">
        <v>43145</v>
      </c>
      <c r="I41" t="s">
        <v>37</v>
      </c>
      <c r="J41" s="1">
        <v>2.5142000000000002</v>
      </c>
      <c r="K41" s="1">
        <f t="shared" si="10"/>
        <v>0.40227200000000002</v>
      </c>
      <c r="L41" s="1">
        <f t="shared" si="11"/>
        <v>2.9164720000000002</v>
      </c>
      <c r="M41" s="1">
        <v>5.5</v>
      </c>
      <c r="N41" s="1">
        <f t="shared" si="1"/>
        <v>2.5835279999999998</v>
      </c>
      <c r="O41" s="12">
        <f t="shared" si="2"/>
        <v>0.88584015207414979</v>
      </c>
      <c r="P41">
        <f>(L41*A41)</f>
        <v>81.66121600000001</v>
      </c>
      <c r="Q41">
        <f>(M41*A41)</f>
        <v>154</v>
      </c>
    </row>
    <row r="42" spans="1:17" x14ac:dyDescent="0.25">
      <c r="A42">
        <v>79</v>
      </c>
      <c r="B42" t="s">
        <v>13</v>
      </c>
      <c r="D42" t="s">
        <v>496</v>
      </c>
      <c r="E42" t="s">
        <v>401</v>
      </c>
      <c r="F42">
        <v>1</v>
      </c>
      <c r="G42" t="s">
        <v>402</v>
      </c>
      <c r="J42" s="1">
        <v>2.8</v>
      </c>
      <c r="K42" s="1">
        <f t="shared" si="10"/>
        <v>0.44799999999999995</v>
      </c>
      <c r="L42" s="1">
        <f t="shared" si="11"/>
        <v>3.2479999999999998</v>
      </c>
      <c r="M42" s="1">
        <v>8</v>
      </c>
      <c r="N42" s="1">
        <f t="shared" si="1"/>
        <v>4.7520000000000007</v>
      </c>
      <c r="O42" s="12">
        <f t="shared" si="2"/>
        <v>1.4630541871921185</v>
      </c>
      <c r="P42">
        <f>(L42*A42)</f>
        <v>256.59199999999998</v>
      </c>
      <c r="Q42">
        <f>(M42*A42)</f>
        <v>632</v>
      </c>
    </row>
    <row r="43" spans="1:17" x14ac:dyDescent="0.25">
      <c r="A43">
        <v>12</v>
      </c>
      <c r="B43" t="s">
        <v>13</v>
      </c>
      <c r="D43" t="s">
        <v>39</v>
      </c>
      <c r="E43" t="s">
        <v>700</v>
      </c>
      <c r="G43" t="s">
        <v>62</v>
      </c>
      <c r="I43" t="s">
        <v>354</v>
      </c>
      <c r="J43" s="1">
        <v>2.91</v>
      </c>
      <c r="K43" s="1">
        <f t="shared" si="10"/>
        <v>0.46560000000000001</v>
      </c>
      <c r="L43" s="1">
        <f t="shared" si="11"/>
        <v>3.3755999999999999</v>
      </c>
      <c r="M43" s="1">
        <v>6</v>
      </c>
      <c r="N43" s="1">
        <f t="shared" si="1"/>
        <v>2.6244000000000001</v>
      </c>
      <c r="O43" s="12">
        <f t="shared" si="2"/>
        <v>0.77746178457163173</v>
      </c>
      <c r="P43">
        <f>(L43*A43)</f>
        <v>40.507199999999997</v>
      </c>
      <c r="Q43">
        <f>(M43*A43)</f>
        <v>72</v>
      </c>
    </row>
    <row r="44" spans="1:17" x14ac:dyDescent="0.25">
      <c r="A44">
        <v>9</v>
      </c>
      <c r="B44" t="s">
        <v>13</v>
      </c>
      <c r="D44" t="s">
        <v>39</v>
      </c>
      <c r="E44" t="s">
        <v>34</v>
      </c>
      <c r="F44" t="s">
        <v>40</v>
      </c>
      <c r="G44" t="s">
        <v>62</v>
      </c>
      <c r="H44" s="11">
        <v>42339</v>
      </c>
      <c r="I44" t="s">
        <v>37</v>
      </c>
      <c r="J44" s="1">
        <v>1.94</v>
      </c>
      <c r="K44" s="1">
        <f t="shared" si="10"/>
        <v>0.31040000000000001</v>
      </c>
      <c r="L44" s="1">
        <f t="shared" si="11"/>
        <v>2.2504</v>
      </c>
      <c r="M44" s="1">
        <v>4</v>
      </c>
      <c r="N44" s="1">
        <f t="shared" si="1"/>
        <v>1.7496</v>
      </c>
      <c r="O44" s="12">
        <f t="shared" si="2"/>
        <v>0.77746178457163173</v>
      </c>
      <c r="P44">
        <f>(L44*A44)</f>
        <v>20.253599999999999</v>
      </c>
      <c r="Q44">
        <f>(M44*A44)</f>
        <v>36</v>
      </c>
    </row>
    <row r="45" spans="1:17" x14ac:dyDescent="0.25">
      <c r="D45" t="s">
        <v>406</v>
      </c>
      <c r="H45" s="11">
        <v>43421</v>
      </c>
      <c r="I45" t="s">
        <v>37</v>
      </c>
      <c r="J45" s="1">
        <v>9.34</v>
      </c>
      <c r="K45" s="1">
        <f t="shared" si="10"/>
        <v>1.4944</v>
      </c>
      <c r="L45" s="1">
        <f t="shared" si="11"/>
        <v>10.834399999999999</v>
      </c>
      <c r="M45" s="1">
        <v>17</v>
      </c>
      <c r="N45" s="1">
        <f t="shared" si="1"/>
        <v>6.1656000000000013</v>
      </c>
      <c r="O45" s="12">
        <f t="shared" si="2"/>
        <v>0.56907627556671359</v>
      </c>
    </row>
    <row r="46" spans="1:17" x14ac:dyDescent="0.25">
      <c r="D46" t="s">
        <v>381</v>
      </c>
      <c r="G46" t="s">
        <v>382</v>
      </c>
      <c r="H46" s="11">
        <v>43421</v>
      </c>
      <c r="I46" t="s">
        <v>37</v>
      </c>
      <c r="L46" s="1">
        <v>10</v>
      </c>
      <c r="M46" s="1">
        <v>15</v>
      </c>
      <c r="N46" s="1">
        <f t="shared" si="1"/>
        <v>5</v>
      </c>
      <c r="O46" s="12">
        <f t="shared" si="2"/>
        <v>0.5</v>
      </c>
    </row>
    <row r="47" spans="1:17" x14ac:dyDescent="0.25">
      <c r="A47">
        <v>6</v>
      </c>
      <c r="B47" t="s">
        <v>13</v>
      </c>
      <c r="D47" t="s">
        <v>56</v>
      </c>
      <c r="E47" t="s">
        <v>403</v>
      </c>
      <c r="G47" t="s">
        <v>57</v>
      </c>
      <c r="H47" s="11">
        <v>43421</v>
      </c>
      <c r="I47" t="s">
        <v>37</v>
      </c>
      <c r="J47" s="1">
        <v>11.49</v>
      </c>
      <c r="K47" s="1">
        <f>(J47*0.16)</f>
        <v>1.8384</v>
      </c>
      <c r="L47" s="1">
        <v>18.329999999999998</v>
      </c>
      <c r="M47" s="1">
        <v>27.5</v>
      </c>
      <c r="N47" s="1">
        <f t="shared" si="1"/>
        <v>9.1700000000000017</v>
      </c>
      <c r="O47" s="12">
        <f t="shared" si="2"/>
        <v>0.50027277686852167</v>
      </c>
      <c r="P47">
        <f>(L47*A47)</f>
        <v>109.97999999999999</v>
      </c>
      <c r="Q47">
        <f>(M47*A47)</f>
        <v>165</v>
      </c>
    </row>
    <row r="48" spans="1:17" x14ac:dyDescent="0.25">
      <c r="D48" t="s">
        <v>562</v>
      </c>
      <c r="E48" t="s">
        <v>563</v>
      </c>
      <c r="I48" t="s">
        <v>564</v>
      </c>
      <c r="L48" s="1">
        <v>34.17</v>
      </c>
      <c r="M48" s="1">
        <v>51.5</v>
      </c>
      <c r="N48" s="1">
        <f t="shared" si="1"/>
        <v>17.329999999999998</v>
      </c>
      <c r="O48" s="12">
        <f t="shared" si="2"/>
        <v>0.5071700321919812</v>
      </c>
    </row>
    <row r="49" spans="1:17" x14ac:dyDescent="0.25">
      <c r="A49">
        <v>24</v>
      </c>
      <c r="B49" t="s">
        <v>13</v>
      </c>
      <c r="D49" t="s">
        <v>58</v>
      </c>
      <c r="E49" t="s">
        <v>403</v>
      </c>
      <c r="G49" t="s">
        <v>356</v>
      </c>
      <c r="H49" s="11">
        <v>43421</v>
      </c>
      <c r="I49" t="s">
        <v>37</v>
      </c>
      <c r="L49" s="1">
        <v>13.33</v>
      </c>
      <c r="M49" s="1">
        <v>20</v>
      </c>
      <c r="N49" s="1">
        <f t="shared" si="1"/>
        <v>6.67</v>
      </c>
      <c r="O49" s="12">
        <f t="shared" si="2"/>
        <v>0.50037509377344336</v>
      </c>
      <c r="P49">
        <f>(L49*A49)</f>
        <v>319.92</v>
      </c>
      <c r="Q49">
        <f>(M49*A49)</f>
        <v>480</v>
      </c>
    </row>
    <row r="50" spans="1:17" x14ac:dyDescent="0.25">
      <c r="D50" t="s">
        <v>440</v>
      </c>
      <c r="L50" s="1">
        <v>8.33</v>
      </c>
      <c r="M50" s="1">
        <v>12.5</v>
      </c>
      <c r="N50" s="1">
        <f t="shared" si="1"/>
        <v>4.17</v>
      </c>
      <c r="O50" s="12">
        <f t="shared" si="2"/>
        <v>0.50060024009603843</v>
      </c>
    </row>
    <row r="51" spans="1:17" x14ac:dyDescent="0.25">
      <c r="D51" t="s">
        <v>214</v>
      </c>
      <c r="E51" t="s">
        <v>361</v>
      </c>
      <c r="I51" t="s">
        <v>75</v>
      </c>
      <c r="J51" s="1">
        <v>0.28999999999999998</v>
      </c>
      <c r="K51" s="1">
        <f>(J51*0.16)</f>
        <v>4.6399999999999997E-2</v>
      </c>
      <c r="L51" s="1">
        <f>(J51*1.16)</f>
        <v>0.33639999999999998</v>
      </c>
      <c r="M51" s="1">
        <v>1</v>
      </c>
      <c r="N51" s="1">
        <f t="shared" si="1"/>
        <v>0.66359999999999997</v>
      </c>
      <c r="O51" s="12">
        <f t="shared" si="2"/>
        <v>1.9726516052318668</v>
      </c>
    </row>
    <row r="52" spans="1:17" ht="12" customHeight="1" x14ac:dyDescent="0.25">
      <c r="A52">
        <v>30</v>
      </c>
      <c r="D52" t="s">
        <v>435</v>
      </c>
      <c r="E52" t="s">
        <v>131</v>
      </c>
      <c r="F52" t="s">
        <v>436</v>
      </c>
      <c r="I52" t="s">
        <v>354</v>
      </c>
      <c r="J52" s="1">
        <v>2.8</v>
      </c>
      <c r="K52" s="1">
        <f>(J52*0.16)</f>
        <v>0.44799999999999995</v>
      </c>
      <c r="L52" s="1">
        <f>(J52*1.16)</f>
        <v>3.2479999999999998</v>
      </c>
      <c r="M52" s="1">
        <v>5</v>
      </c>
      <c r="N52" s="1">
        <f t="shared" si="1"/>
        <v>1.7520000000000002</v>
      </c>
      <c r="O52" s="12">
        <f t="shared" si="2"/>
        <v>0.53940886699507395</v>
      </c>
    </row>
    <row r="53" spans="1:17" x14ac:dyDescent="0.25">
      <c r="A53">
        <v>20</v>
      </c>
      <c r="B53" t="s">
        <v>13</v>
      </c>
      <c r="D53" t="s">
        <v>126</v>
      </c>
      <c r="F53" t="s">
        <v>128</v>
      </c>
      <c r="G53" t="s">
        <v>502</v>
      </c>
      <c r="I53" t="s">
        <v>354</v>
      </c>
      <c r="J53" s="1">
        <v>4.22</v>
      </c>
      <c r="K53" s="1">
        <f>(J53*0.16)</f>
        <v>0.67520000000000002</v>
      </c>
      <c r="L53" s="1">
        <f>(J53*1.16)</f>
        <v>4.8951999999999991</v>
      </c>
      <c r="M53" s="1">
        <v>7</v>
      </c>
      <c r="N53" s="1">
        <f t="shared" si="1"/>
        <v>2.1048000000000009</v>
      </c>
      <c r="O53" s="12">
        <f t="shared" si="2"/>
        <v>0.42997221768262817</v>
      </c>
      <c r="P53">
        <f>(L53*A53)</f>
        <v>97.903999999999982</v>
      </c>
      <c r="Q53">
        <f>(M53*A53)</f>
        <v>140</v>
      </c>
    </row>
    <row r="54" spans="1:17" x14ac:dyDescent="0.25">
      <c r="A54">
        <v>40</v>
      </c>
      <c r="B54" t="s">
        <v>13</v>
      </c>
      <c r="D54" t="s">
        <v>126</v>
      </c>
      <c r="E54" t="s">
        <v>127</v>
      </c>
      <c r="F54" t="s">
        <v>129</v>
      </c>
      <c r="G54" t="s">
        <v>503</v>
      </c>
      <c r="I54" t="s">
        <v>354</v>
      </c>
      <c r="J54" s="1">
        <v>2</v>
      </c>
      <c r="K54" s="1">
        <f>(J54*0.16)</f>
        <v>0.32</v>
      </c>
      <c r="L54" s="1">
        <f>(J54*1.16)</f>
        <v>2.3199999999999998</v>
      </c>
      <c r="M54" s="1">
        <v>4</v>
      </c>
      <c r="N54" s="1">
        <f t="shared" si="1"/>
        <v>1.6800000000000002</v>
      </c>
      <c r="O54" s="12">
        <f t="shared" si="2"/>
        <v>0.72413793103448287</v>
      </c>
      <c r="P54">
        <f>(L54*A54)</f>
        <v>92.8</v>
      </c>
      <c r="Q54">
        <f>(M54*A54)</f>
        <v>160</v>
      </c>
    </row>
    <row r="55" spans="1:17" x14ac:dyDescent="0.25">
      <c r="D55" t="s">
        <v>555</v>
      </c>
      <c r="N55" s="1"/>
    </row>
    <row r="56" spans="1:17" x14ac:dyDescent="0.25">
      <c r="A56">
        <v>87</v>
      </c>
      <c r="B56" t="s">
        <v>13</v>
      </c>
      <c r="D56" t="s">
        <v>534</v>
      </c>
      <c r="E56" t="s">
        <v>477</v>
      </c>
      <c r="J56" s="1">
        <v>1.7</v>
      </c>
      <c r="K56" s="1">
        <f t="shared" ref="K56:K62" si="12">(J56*0.16)</f>
        <v>0.27200000000000002</v>
      </c>
      <c r="L56" s="1">
        <f t="shared" ref="L56:L62" si="13">(J56*1.16)</f>
        <v>1.9719999999999998</v>
      </c>
      <c r="M56" s="1">
        <v>3</v>
      </c>
      <c r="N56" s="1">
        <f t="shared" ref="N56:N86" si="14">(M56-L56)</f>
        <v>1.0280000000000002</v>
      </c>
      <c r="O56" s="12">
        <f t="shared" ref="O56:O87" si="15">(N56/L56)</f>
        <v>0.52129817444219084</v>
      </c>
      <c r="P56">
        <f t="shared" ref="P56:P61" si="16">(L56*A56)</f>
        <v>171.56399999999996</v>
      </c>
      <c r="Q56">
        <f t="shared" ref="Q56:Q61" si="17">(M56*A56)</f>
        <v>261</v>
      </c>
    </row>
    <row r="57" spans="1:17" x14ac:dyDescent="0.25">
      <c r="A57">
        <v>25</v>
      </c>
      <c r="B57" t="s">
        <v>13</v>
      </c>
      <c r="D57" t="s">
        <v>197</v>
      </c>
      <c r="E57" t="s">
        <v>69</v>
      </c>
      <c r="F57" t="s">
        <v>198</v>
      </c>
      <c r="H57" s="11">
        <v>43454</v>
      </c>
      <c r="I57" t="s">
        <v>37</v>
      </c>
      <c r="J57" s="1">
        <v>0.63</v>
      </c>
      <c r="K57" s="1">
        <f t="shared" si="12"/>
        <v>0.1008</v>
      </c>
      <c r="L57" s="1">
        <f t="shared" si="13"/>
        <v>0.73080000000000001</v>
      </c>
      <c r="M57" s="1">
        <v>1.5</v>
      </c>
      <c r="N57" s="1">
        <f t="shared" si="14"/>
        <v>0.76919999999999999</v>
      </c>
      <c r="O57" s="12">
        <f t="shared" si="15"/>
        <v>1.0525451559934318</v>
      </c>
      <c r="P57">
        <f t="shared" si="16"/>
        <v>18.27</v>
      </c>
      <c r="Q57">
        <f t="shared" si="17"/>
        <v>37.5</v>
      </c>
    </row>
    <row r="58" spans="1:17" x14ac:dyDescent="0.25">
      <c r="A58">
        <v>0</v>
      </c>
      <c r="B58" t="s">
        <v>13</v>
      </c>
      <c r="D58" t="s">
        <v>212</v>
      </c>
      <c r="E58" t="s">
        <v>210</v>
      </c>
      <c r="H58" s="11">
        <v>42422</v>
      </c>
      <c r="I58" t="s">
        <v>95</v>
      </c>
      <c r="J58" s="1">
        <v>21.1</v>
      </c>
      <c r="K58" s="1">
        <f t="shared" si="12"/>
        <v>3.3760000000000003</v>
      </c>
      <c r="L58" s="1">
        <f t="shared" si="13"/>
        <v>24.475999999999999</v>
      </c>
      <c r="M58" s="1">
        <v>35</v>
      </c>
      <c r="N58" s="1">
        <f t="shared" si="14"/>
        <v>10.524000000000001</v>
      </c>
      <c r="O58" s="12">
        <f t="shared" si="15"/>
        <v>0.42997221768262794</v>
      </c>
      <c r="P58">
        <f t="shared" si="16"/>
        <v>0</v>
      </c>
      <c r="Q58">
        <f t="shared" si="17"/>
        <v>0</v>
      </c>
    </row>
    <row r="59" spans="1:17" x14ac:dyDescent="0.25">
      <c r="A59">
        <v>0</v>
      </c>
      <c r="B59" t="s">
        <v>13</v>
      </c>
      <c r="D59" t="s">
        <v>207</v>
      </c>
      <c r="E59" t="s">
        <v>208</v>
      </c>
      <c r="F59" t="s">
        <v>209</v>
      </c>
      <c r="H59" s="11">
        <v>42422</v>
      </c>
      <c r="I59" t="s">
        <v>95</v>
      </c>
      <c r="J59" s="1">
        <v>12.79</v>
      </c>
      <c r="K59" s="1">
        <f t="shared" si="12"/>
        <v>2.0463999999999998</v>
      </c>
      <c r="L59" s="1">
        <f t="shared" si="13"/>
        <v>14.836399999999998</v>
      </c>
      <c r="M59" s="1">
        <v>21</v>
      </c>
      <c r="N59" s="1">
        <f t="shared" si="14"/>
        <v>6.1636000000000024</v>
      </c>
      <c r="O59" s="12">
        <f t="shared" si="15"/>
        <v>0.41543770726052165</v>
      </c>
      <c r="P59">
        <f t="shared" si="16"/>
        <v>0</v>
      </c>
      <c r="Q59">
        <f t="shared" si="17"/>
        <v>0</v>
      </c>
    </row>
    <row r="60" spans="1:17" x14ac:dyDescent="0.25">
      <c r="A60">
        <v>10</v>
      </c>
      <c r="B60" t="s">
        <v>13</v>
      </c>
      <c r="D60" t="s">
        <v>207</v>
      </c>
      <c r="E60" t="s">
        <v>210</v>
      </c>
      <c r="F60" t="s">
        <v>211</v>
      </c>
      <c r="H60" s="11">
        <v>42948</v>
      </c>
      <c r="I60" t="s">
        <v>95</v>
      </c>
      <c r="J60" s="1">
        <v>19.62</v>
      </c>
      <c r="K60" s="1">
        <f t="shared" si="12"/>
        <v>3.1392000000000002</v>
      </c>
      <c r="L60" s="1">
        <f t="shared" si="13"/>
        <v>22.7592</v>
      </c>
      <c r="M60" s="1">
        <v>38</v>
      </c>
      <c r="N60" s="1">
        <f t="shared" si="14"/>
        <v>15.2408</v>
      </c>
      <c r="O60" s="12">
        <f t="shared" si="15"/>
        <v>0.66965446940138496</v>
      </c>
      <c r="P60">
        <f t="shared" si="16"/>
        <v>227.59199999999998</v>
      </c>
      <c r="Q60">
        <f t="shared" si="17"/>
        <v>380</v>
      </c>
    </row>
    <row r="61" spans="1:17" x14ac:dyDescent="0.25">
      <c r="A61">
        <v>1</v>
      </c>
      <c r="B61" t="s">
        <v>13</v>
      </c>
      <c r="D61" t="s">
        <v>262</v>
      </c>
      <c r="E61" t="s">
        <v>263</v>
      </c>
      <c r="F61">
        <v>333412</v>
      </c>
      <c r="G61" t="s">
        <v>264</v>
      </c>
      <c r="H61" s="11">
        <v>42553</v>
      </c>
      <c r="I61" t="s">
        <v>95</v>
      </c>
      <c r="J61" s="1">
        <v>25.32</v>
      </c>
      <c r="K61" s="1">
        <f t="shared" si="12"/>
        <v>4.0511999999999997</v>
      </c>
      <c r="L61" s="1">
        <f t="shared" si="13"/>
        <v>29.371199999999998</v>
      </c>
      <c r="M61" s="1">
        <v>45</v>
      </c>
      <c r="N61" s="1">
        <f t="shared" si="14"/>
        <v>15.628800000000002</v>
      </c>
      <c r="O61" s="12">
        <f t="shared" si="15"/>
        <v>0.53211309037424426</v>
      </c>
      <c r="P61">
        <f t="shared" si="16"/>
        <v>29.371199999999998</v>
      </c>
      <c r="Q61">
        <f t="shared" si="17"/>
        <v>45</v>
      </c>
    </row>
    <row r="62" spans="1:17" x14ac:dyDescent="0.25">
      <c r="D62" t="s">
        <v>467</v>
      </c>
      <c r="J62" s="1">
        <v>8.33</v>
      </c>
      <c r="K62" s="1">
        <f t="shared" si="12"/>
        <v>1.3328</v>
      </c>
      <c r="L62" s="1">
        <f t="shared" si="13"/>
        <v>9.6627999999999989</v>
      </c>
      <c r="M62" s="1">
        <v>15</v>
      </c>
      <c r="N62" s="1">
        <f t="shared" si="14"/>
        <v>5.3372000000000011</v>
      </c>
      <c r="O62" s="12">
        <f t="shared" si="15"/>
        <v>0.55234507596141924</v>
      </c>
    </row>
    <row r="63" spans="1:17" x14ac:dyDescent="0.25">
      <c r="D63" t="s">
        <v>655</v>
      </c>
      <c r="E63" t="s">
        <v>656</v>
      </c>
      <c r="I63" t="s">
        <v>656</v>
      </c>
      <c r="L63" s="1">
        <v>38.5</v>
      </c>
      <c r="M63" s="1">
        <v>57</v>
      </c>
      <c r="N63" s="1">
        <f t="shared" si="14"/>
        <v>18.5</v>
      </c>
      <c r="O63" s="12">
        <f t="shared" si="15"/>
        <v>0.48051948051948051</v>
      </c>
    </row>
    <row r="64" spans="1:17" x14ac:dyDescent="0.25">
      <c r="D64" t="s">
        <v>168</v>
      </c>
      <c r="E64" t="s">
        <v>469</v>
      </c>
      <c r="J64" s="1">
        <v>8.3000000000000007</v>
      </c>
      <c r="K64" s="1">
        <f>(J64*0.16)</f>
        <v>1.3280000000000001</v>
      </c>
      <c r="L64" s="1">
        <f>(J64*1.16)</f>
        <v>9.6280000000000001</v>
      </c>
      <c r="M64" s="1">
        <v>15</v>
      </c>
      <c r="N64" s="1">
        <f t="shared" si="14"/>
        <v>5.3719999999999999</v>
      </c>
      <c r="O64" s="12">
        <f t="shared" si="15"/>
        <v>0.5579559617781471</v>
      </c>
    </row>
    <row r="65" spans="1:17" x14ac:dyDescent="0.25">
      <c r="A65">
        <v>25</v>
      </c>
      <c r="B65" t="s">
        <v>13</v>
      </c>
      <c r="D65" t="s">
        <v>168</v>
      </c>
      <c r="E65" t="s">
        <v>169</v>
      </c>
      <c r="G65" t="s">
        <v>170</v>
      </c>
      <c r="H65" s="11">
        <v>42348</v>
      </c>
      <c r="I65" t="s">
        <v>37</v>
      </c>
      <c r="J65" s="1">
        <v>4.8276000000000003</v>
      </c>
      <c r="K65" s="1">
        <f>(J65*0.16)</f>
        <v>0.7724160000000001</v>
      </c>
      <c r="L65" s="1">
        <f>(J65*1.16)</f>
        <v>5.6000160000000001</v>
      </c>
      <c r="M65" s="1">
        <v>10</v>
      </c>
      <c r="N65" s="1">
        <f t="shared" si="14"/>
        <v>4.3999839999999999</v>
      </c>
      <c r="O65" s="12">
        <f t="shared" si="15"/>
        <v>0.78570918368804654</v>
      </c>
      <c r="P65">
        <f>(L65*A65)</f>
        <v>140.00040000000001</v>
      </c>
      <c r="Q65">
        <f>(M65*A65)</f>
        <v>250</v>
      </c>
    </row>
    <row r="66" spans="1:17" x14ac:dyDescent="0.25">
      <c r="A66">
        <v>25</v>
      </c>
      <c r="B66" t="s">
        <v>13</v>
      </c>
      <c r="D66" t="s">
        <v>168</v>
      </c>
      <c r="E66" t="s">
        <v>169</v>
      </c>
      <c r="G66" t="s">
        <v>171</v>
      </c>
      <c r="H66" s="11">
        <v>42348</v>
      </c>
      <c r="I66" t="s">
        <v>37</v>
      </c>
      <c r="J66" s="1">
        <v>3.7932000000000001</v>
      </c>
      <c r="K66" s="1">
        <f>(J66*0.16)</f>
        <v>0.60691200000000001</v>
      </c>
      <c r="L66" s="1">
        <f>(J66*1.16)</f>
        <v>4.400112</v>
      </c>
      <c r="M66" s="1">
        <v>8</v>
      </c>
      <c r="N66" s="1">
        <f t="shared" si="14"/>
        <v>3.599888</v>
      </c>
      <c r="O66" s="12">
        <f t="shared" si="15"/>
        <v>0.81813553836811426</v>
      </c>
      <c r="P66">
        <f>(L66*A66)</f>
        <v>110.00280000000001</v>
      </c>
      <c r="Q66">
        <f>(M66*A66)</f>
        <v>200</v>
      </c>
    </row>
    <row r="67" spans="1:17" x14ac:dyDescent="0.25">
      <c r="D67" t="s">
        <v>565</v>
      </c>
      <c r="L67" s="1">
        <v>9.17</v>
      </c>
      <c r="M67" s="1">
        <v>15</v>
      </c>
      <c r="N67" s="1">
        <f t="shared" si="14"/>
        <v>5.83</v>
      </c>
      <c r="O67" s="12">
        <f t="shared" si="15"/>
        <v>0.63576881134133045</v>
      </c>
    </row>
    <row r="68" spans="1:17" x14ac:dyDescent="0.25">
      <c r="D68" t="s">
        <v>657</v>
      </c>
      <c r="I68" t="s">
        <v>656</v>
      </c>
      <c r="L68" s="1">
        <v>44.5</v>
      </c>
      <c r="M68" s="1">
        <v>65</v>
      </c>
      <c r="N68" s="1">
        <f t="shared" si="14"/>
        <v>20.5</v>
      </c>
      <c r="O68" s="12">
        <f t="shared" si="15"/>
        <v>0.4606741573033708</v>
      </c>
    </row>
    <row r="69" spans="1:17" x14ac:dyDescent="0.25">
      <c r="A69">
        <v>25</v>
      </c>
      <c r="B69" t="s">
        <v>13</v>
      </c>
      <c r="D69" t="s">
        <v>213</v>
      </c>
      <c r="H69" s="11">
        <v>42468</v>
      </c>
      <c r="I69" t="s">
        <v>37</v>
      </c>
      <c r="J69" s="1">
        <v>2.0699999999999998</v>
      </c>
      <c r="K69" s="1">
        <f>(J69*0.16)</f>
        <v>0.33119999999999999</v>
      </c>
      <c r="L69" s="1">
        <f>(J69*1.16)</f>
        <v>2.4011999999999998</v>
      </c>
      <c r="M69" s="1">
        <v>4.5</v>
      </c>
      <c r="N69" s="1">
        <f t="shared" si="14"/>
        <v>2.0988000000000002</v>
      </c>
      <c r="O69" s="12">
        <f t="shared" si="15"/>
        <v>0.87406296851574228</v>
      </c>
      <c r="P69">
        <f>(L69*A69)</f>
        <v>60.029999999999994</v>
      </c>
      <c r="Q69">
        <f>(M69*A69)</f>
        <v>112.5</v>
      </c>
    </row>
    <row r="70" spans="1:17" x14ac:dyDescent="0.25">
      <c r="A70" s="2">
        <v>30</v>
      </c>
      <c r="B70" s="2" t="s">
        <v>13</v>
      </c>
      <c r="C70" s="2"/>
      <c r="D70" s="2" t="s">
        <v>342</v>
      </c>
      <c r="E70" s="2" t="s">
        <v>670</v>
      </c>
      <c r="F70" s="2" t="s">
        <v>341</v>
      </c>
      <c r="G70" s="2"/>
      <c r="H70" s="17">
        <v>45098</v>
      </c>
      <c r="I70" s="2" t="s">
        <v>19</v>
      </c>
      <c r="J70" s="18">
        <v>4.9610000000000003</v>
      </c>
      <c r="K70" s="18">
        <f>(J70*0.16)</f>
        <v>0.79376000000000002</v>
      </c>
      <c r="L70" s="18">
        <f>(J70*1.16)</f>
        <v>5.7547600000000001</v>
      </c>
      <c r="M70" s="18">
        <v>12</v>
      </c>
      <c r="N70" s="18">
        <f t="shared" si="14"/>
        <v>6.2452399999999999</v>
      </c>
      <c r="O70" s="19">
        <f t="shared" si="15"/>
        <v>1.0852303136881469</v>
      </c>
      <c r="P70" s="2">
        <f>(L70*A70)</f>
        <v>172.64279999999999</v>
      </c>
      <c r="Q70" s="2">
        <f>(M70*A70)</f>
        <v>360</v>
      </c>
    </row>
    <row r="71" spans="1:17" s="2" customFormat="1" x14ac:dyDescent="0.25">
      <c r="A71" s="2">
        <v>2</v>
      </c>
      <c r="B71" s="2" t="s">
        <v>13</v>
      </c>
      <c r="D71" s="2" t="s">
        <v>270</v>
      </c>
      <c r="E71" s="2" t="s">
        <v>511</v>
      </c>
      <c r="G71" s="2" t="s">
        <v>271</v>
      </c>
      <c r="H71" s="17"/>
      <c r="J71" s="18">
        <v>53.23</v>
      </c>
      <c r="K71" s="18">
        <f>(J71*0.16)</f>
        <v>8.5167999999999999</v>
      </c>
      <c r="L71" s="18">
        <f>(J71*1.16)</f>
        <v>61.746799999999993</v>
      </c>
      <c r="M71" s="18">
        <v>93</v>
      </c>
      <c r="N71" s="18">
        <f t="shared" si="14"/>
        <v>31.253200000000007</v>
      </c>
      <c r="O71" s="19">
        <f t="shared" si="15"/>
        <v>0.50615092603989209</v>
      </c>
      <c r="P71" s="2">
        <f>(L71*A71)</f>
        <v>123.49359999999999</v>
      </c>
      <c r="Q71" s="2">
        <f>(M71*A71)</f>
        <v>186</v>
      </c>
    </row>
    <row r="72" spans="1:17" s="2" customFormat="1" x14ac:dyDescent="0.25">
      <c r="A72" s="2">
        <v>1</v>
      </c>
      <c r="B72" s="2" t="s">
        <v>13</v>
      </c>
      <c r="D72" s="2" t="s">
        <v>270</v>
      </c>
      <c r="E72" s="2" t="s">
        <v>511</v>
      </c>
      <c r="F72" s="2" t="s">
        <v>740</v>
      </c>
      <c r="G72" s="2" t="s">
        <v>272</v>
      </c>
      <c r="H72" s="17"/>
      <c r="J72" s="18">
        <v>28.27</v>
      </c>
      <c r="K72" s="18">
        <f>(J72*0.16)</f>
        <v>4.5232000000000001</v>
      </c>
      <c r="L72" s="18">
        <f>(J72*1.16)</f>
        <v>32.793199999999999</v>
      </c>
      <c r="M72" s="18">
        <v>49.5</v>
      </c>
      <c r="N72" s="18">
        <f t="shared" si="14"/>
        <v>16.706800000000001</v>
      </c>
      <c r="O72" s="19">
        <f t="shared" si="15"/>
        <v>0.50945927814302971</v>
      </c>
      <c r="P72" s="2">
        <f>(L72*A72)</f>
        <v>32.793199999999999</v>
      </c>
      <c r="Q72" s="2">
        <f>(M72*A72)</f>
        <v>49.5</v>
      </c>
    </row>
    <row r="73" spans="1:17" x14ac:dyDescent="0.25">
      <c r="D73" t="s">
        <v>479</v>
      </c>
      <c r="L73" s="1">
        <v>19.5</v>
      </c>
      <c r="M73" s="1">
        <v>29.5</v>
      </c>
      <c r="N73" s="1">
        <f t="shared" si="14"/>
        <v>10</v>
      </c>
      <c r="O73" s="12">
        <f t="shared" si="15"/>
        <v>0.51282051282051277</v>
      </c>
    </row>
    <row r="74" spans="1:17" x14ac:dyDescent="0.25">
      <c r="A74">
        <v>45</v>
      </c>
      <c r="B74" t="s">
        <v>13</v>
      </c>
      <c r="D74" t="s">
        <v>105</v>
      </c>
      <c r="F74" t="s">
        <v>107</v>
      </c>
      <c r="G74" t="s">
        <v>62</v>
      </c>
      <c r="H74" s="11">
        <v>42999</v>
      </c>
      <c r="I74" t="s">
        <v>37</v>
      </c>
      <c r="J74" s="1">
        <v>2.0699999999999998</v>
      </c>
      <c r="K74" s="1">
        <f>(J74*0.16)</f>
        <v>0.33119999999999999</v>
      </c>
      <c r="L74" s="1">
        <f>(J74*1.16)</f>
        <v>2.4011999999999998</v>
      </c>
      <c r="M74" s="1">
        <v>4</v>
      </c>
      <c r="N74" s="1">
        <f t="shared" si="14"/>
        <v>1.5988000000000002</v>
      </c>
      <c r="O74" s="12">
        <f t="shared" si="15"/>
        <v>0.6658337497917709</v>
      </c>
      <c r="P74">
        <f t="shared" ref="P74:P84" si="18">(L74*A74)</f>
        <v>108.05399999999999</v>
      </c>
      <c r="Q74">
        <f t="shared" ref="Q74:Q84" si="19">(M74*A74)</f>
        <v>180</v>
      </c>
    </row>
    <row r="75" spans="1:17" s="2" customFormat="1" x14ac:dyDescent="0.25">
      <c r="A75" s="2">
        <v>58</v>
      </c>
      <c r="B75" s="2" t="s">
        <v>13</v>
      </c>
      <c r="D75" s="2" t="s">
        <v>160</v>
      </c>
      <c r="E75" s="2" t="s">
        <v>161</v>
      </c>
      <c r="G75" s="2" t="s">
        <v>62</v>
      </c>
      <c r="H75" s="17"/>
      <c r="J75" s="18">
        <v>5.91</v>
      </c>
      <c r="K75" s="18">
        <f>(J75*0.16)</f>
        <v>0.9456</v>
      </c>
      <c r="L75" s="18">
        <f>(J75*1.16)</f>
        <v>6.8555999999999999</v>
      </c>
      <c r="M75" s="18">
        <v>10.5</v>
      </c>
      <c r="N75" s="18">
        <f t="shared" si="14"/>
        <v>3.6444000000000001</v>
      </c>
      <c r="O75" s="19">
        <f t="shared" si="15"/>
        <v>0.53159460878697706</v>
      </c>
      <c r="P75" s="2">
        <f t="shared" si="18"/>
        <v>397.62479999999999</v>
      </c>
      <c r="Q75" s="2">
        <f t="shared" si="19"/>
        <v>609</v>
      </c>
    </row>
    <row r="76" spans="1:17" s="2" customFormat="1" x14ac:dyDescent="0.25">
      <c r="A76" s="2">
        <v>25</v>
      </c>
      <c r="B76" s="2" t="s">
        <v>13</v>
      </c>
      <c r="D76" s="2" t="s">
        <v>109</v>
      </c>
      <c r="E76" s="2" t="s">
        <v>438</v>
      </c>
      <c r="F76" s="2" t="s">
        <v>723</v>
      </c>
      <c r="H76" s="17"/>
      <c r="J76" s="18"/>
      <c r="K76" s="18"/>
      <c r="L76" s="18">
        <v>8</v>
      </c>
      <c r="M76" s="18">
        <v>12</v>
      </c>
      <c r="N76" s="18">
        <f t="shared" si="14"/>
        <v>4</v>
      </c>
      <c r="O76" s="19">
        <f t="shared" si="15"/>
        <v>0.5</v>
      </c>
      <c r="P76" s="2">
        <f t="shared" si="18"/>
        <v>200</v>
      </c>
      <c r="Q76" s="2">
        <f t="shared" si="19"/>
        <v>300</v>
      </c>
    </row>
    <row r="77" spans="1:17" s="2" customFormat="1" x14ac:dyDescent="0.25">
      <c r="A77" s="2">
        <v>24</v>
      </c>
      <c r="B77" s="2" t="s">
        <v>13</v>
      </c>
      <c r="D77" s="2" t="s">
        <v>109</v>
      </c>
      <c r="G77" s="2" t="s">
        <v>466</v>
      </c>
      <c r="H77" s="17"/>
      <c r="I77" s="2" t="s">
        <v>37</v>
      </c>
      <c r="J77" s="18"/>
      <c r="K77" s="18"/>
      <c r="L77" s="18">
        <v>3.9</v>
      </c>
      <c r="M77" s="18">
        <v>6</v>
      </c>
      <c r="N77" s="18">
        <f t="shared" si="14"/>
        <v>2.1</v>
      </c>
      <c r="O77" s="19">
        <f t="shared" si="15"/>
        <v>0.53846153846153855</v>
      </c>
      <c r="P77" s="2">
        <f t="shared" si="18"/>
        <v>93.6</v>
      </c>
      <c r="Q77" s="2">
        <f t="shared" si="19"/>
        <v>144</v>
      </c>
    </row>
    <row r="78" spans="1:17" s="2" customFormat="1" x14ac:dyDescent="0.25">
      <c r="A78" s="2">
        <v>100</v>
      </c>
      <c r="B78" s="2" t="s">
        <v>13</v>
      </c>
      <c r="D78" s="2" t="s">
        <v>109</v>
      </c>
      <c r="E78" s="2" t="s">
        <v>433</v>
      </c>
      <c r="G78" s="2" t="s">
        <v>110</v>
      </c>
      <c r="H78" s="17"/>
      <c r="I78" s="2" t="s">
        <v>354</v>
      </c>
      <c r="J78" s="18">
        <v>2.4</v>
      </c>
      <c r="K78" s="18">
        <f>(J78*0.16)</f>
        <v>0.38400000000000001</v>
      </c>
      <c r="L78" s="18">
        <f>(J78*1.16)</f>
        <v>2.7839999999999998</v>
      </c>
      <c r="M78" s="18">
        <v>5</v>
      </c>
      <c r="N78" s="18">
        <f t="shared" si="14"/>
        <v>2.2160000000000002</v>
      </c>
      <c r="O78" s="19">
        <f t="shared" si="15"/>
        <v>0.79597701149425304</v>
      </c>
      <c r="P78" s="2">
        <f t="shared" si="18"/>
        <v>278.39999999999998</v>
      </c>
      <c r="Q78" s="2">
        <f t="shared" si="19"/>
        <v>500</v>
      </c>
    </row>
    <row r="79" spans="1:17" s="2" customFormat="1" x14ac:dyDescent="0.25">
      <c r="A79" s="2">
        <v>25</v>
      </c>
      <c r="B79" s="2" t="s">
        <v>13</v>
      </c>
      <c r="D79" s="2" t="s">
        <v>109</v>
      </c>
      <c r="E79" s="2" t="s">
        <v>724</v>
      </c>
      <c r="F79" s="2" t="s">
        <v>725</v>
      </c>
      <c r="H79" s="17"/>
      <c r="J79" s="18">
        <v>7.94</v>
      </c>
      <c r="K79" s="18">
        <f>(J79*0.16)</f>
        <v>1.2704000000000002</v>
      </c>
      <c r="L79" s="18">
        <f>J79+K79</f>
        <v>9.2103999999999999</v>
      </c>
      <c r="M79" s="18">
        <v>14</v>
      </c>
      <c r="N79" s="18">
        <f t="shared" si="14"/>
        <v>4.7896000000000001</v>
      </c>
      <c r="O79" s="19">
        <f t="shared" si="15"/>
        <v>0.52002084600017373</v>
      </c>
      <c r="P79" s="2">
        <f t="shared" si="18"/>
        <v>230.26</v>
      </c>
      <c r="Q79" s="2">
        <f t="shared" si="19"/>
        <v>350</v>
      </c>
    </row>
    <row r="80" spans="1:17" x14ac:dyDescent="0.25">
      <c r="A80">
        <v>25</v>
      </c>
      <c r="B80" t="s">
        <v>13</v>
      </c>
      <c r="D80" t="s">
        <v>109</v>
      </c>
      <c r="G80" t="s">
        <v>35</v>
      </c>
      <c r="H80" s="11">
        <v>42339</v>
      </c>
      <c r="I80" t="s">
        <v>37</v>
      </c>
      <c r="J80" s="1">
        <v>1.21</v>
      </c>
      <c r="K80" s="1">
        <f>(J80*0.16)</f>
        <v>0.19359999999999999</v>
      </c>
      <c r="L80" s="1">
        <v>1.41</v>
      </c>
      <c r="M80" s="1">
        <v>4</v>
      </c>
      <c r="N80" s="1">
        <f t="shared" si="14"/>
        <v>2.59</v>
      </c>
      <c r="O80" s="12">
        <f t="shared" si="15"/>
        <v>1.8368794326241136</v>
      </c>
      <c r="P80">
        <f t="shared" si="18"/>
        <v>35.25</v>
      </c>
      <c r="Q80">
        <f t="shared" si="19"/>
        <v>100</v>
      </c>
    </row>
    <row r="81" spans="1:17" x14ac:dyDescent="0.25">
      <c r="A81">
        <v>27</v>
      </c>
      <c r="B81" t="s">
        <v>13</v>
      </c>
      <c r="D81" t="s">
        <v>109</v>
      </c>
      <c r="G81" t="s">
        <v>111</v>
      </c>
      <c r="H81" s="11">
        <v>42339</v>
      </c>
      <c r="I81" t="s">
        <v>37</v>
      </c>
      <c r="J81" s="1">
        <v>1.21</v>
      </c>
      <c r="K81" s="1">
        <f>(J81*0.16)</f>
        <v>0.19359999999999999</v>
      </c>
      <c r="L81" s="1">
        <v>1.41</v>
      </c>
      <c r="M81" s="1">
        <v>4</v>
      </c>
      <c r="N81" s="1">
        <f t="shared" si="14"/>
        <v>2.59</v>
      </c>
      <c r="O81" s="12">
        <f t="shared" si="15"/>
        <v>1.8368794326241136</v>
      </c>
      <c r="P81">
        <f t="shared" si="18"/>
        <v>38.07</v>
      </c>
      <c r="Q81">
        <f t="shared" si="19"/>
        <v>108</v>
      </c>
    </row>
    <row r="82" spans="1:17" x14ac:dyDescent="0.25">
      <c r="A82">
        <v>9</v>
      </c>
      <c r="B82" t="s">
        <v>13</v>
      </c>
      <c r="D82" t="s">
        <v>24</v>
      </c>
      <c r="E82" t="s">
        <v>23</v>
      </c>
      <c r="G82" t="s">
        <v>26</v>
      </c>
      <c r="H82" s="11">
        <v>42339</v>
      </c>
      <c r="I82" t="s">
        <v>17</v>
      </c>
      <c r="J82" s="1">
        <v>3.45</v>
      </c>
      <c r="K82" s="1">
        <v>0.55000000000000004</v>
      </c>
      <c r="L82" s="1">
        <v>4</v>
      </c>
      <c r="M82" s="1">
        <v>6</v>
      </c>
      <c r="N82" s="1">
        <f t="shared" si="14"/>
        <v>2</v>
      </c>
      <c r="O82" s="12">
        <f t="shared" si="15"/>
        <v>0.5</v>
      </c>
      <c r="P82">
        <f t="shared" si="18"/>
        <v>36</v>
      </c>
      <c r="Q82">
        <f t="shared" si="19"/>
        <v>54</v>
      </c>
    </row>
    <row r="83" spans="1:17" x14ac:dyDescent="0.25">
      <c r="A83">
        <v>90</v>
      </c>
      <c r="B83" t="s">
        <v>13</v>
      </c>
      <c r="D83" t="s">
        <v>295</v>
      </c>
      <c r="G83" t="s">
        <v>106</v>
      </c>
      <c r="H83" s="11">
        <v>42601</v>
      </c>
      <c r="I83" t="s">
        <v>37</v>
      </c>
      <c r="J83" s="1">
        <v>1.98</v>
      </c>
      <c r="K83" s="1">
        <f t="shared" ref="K83:K88" si="20">(J83*0.16)</f>
        <v>0.31680000000000003</v>
      </c>
      <c r="L83" s="1">
        <f t="shared" ref="L83:L88" si="21">(J83*1.16)</f>
        <v>2.2967999999999997</v>
      </c>
      <c r="M83" s="1">
        <v>5</v>
      </c>
      <c r="N83" s="1">
        <f t="shared" si="14"/>
        <v>2.7032000000000003</v>
      </c>
      <c r="O83" s="12">
        <f t="shared" si="15"/>
        <v>1.1769418321142462</v>
      </c>
      <c r="P83">
        <f t="shared" si="18"/>
        <v>206.71199999999999</v>
      </c>
      <c r="Q83">
        <f t="shared" si="19"/>
        <v>450</v>
      </c>
    </row>
    <row r="84" spans="1:17" x14ac:dyDescent="0.25">
      <c r="A84">
        <v>0</v>
      </c>
      <c r="B84" t="s">
        <v>13</v>
      </c>
      <c r="D84" t="s">
        <v>186</v>
      </c>
      <c r="E84" t="s">
        <v>187</v>
      </c>
      <c r="F84" t="s">
        <v>188</v>
      </c>
      <c r="H84" s="11">
        <v>42375</v>
      </c>
      <c r="I84" t="s">
        <v>189</v>
      </c>
      <c r="J84" s="1">
        <v>0.44900000000000001</v>
      </c>
      <c r="K84" s="1">
        <f t="shared" si="20"/>
        <v>7.1840000000000001E-2</v>
      </c>
      <c r="L84" s="1">
        <f t="shared" si="21"/>
        <v>0.52083999999999997</v>
      </c>
      <c r="M84" s="1">
        <v>1</v>
      </c>
      <c r="N84" s="1">
        <f t="shared" si="14"/>
        <v>0.47916000000000003</v>
      </c>
      <c r="O84" s="12">
        <f t="shared" si="15"/>
        <v>0.91997542431456891</v>
      </c>
      <c r="P84">
        <f t="shared" si="18"/>
        <v>0</v>
      </c>
      <c r="Q84">
        <f t="shared" si="19"/>
        <v>0</v>
      </c>
    </row>
    <row r="85" spans="1:17" s="2" customFormat="1" x14ac:dyDescent="0.25">
      <c r="D85" s="2" t="s">
        <v>737</v>
      </c>
      <c r="E85" s="2" t="s">
        <v>738</v>
      </c>
      <c r="F85" s="2" t="s">
        <v>739</v>
      </c>
      <c r="H85" s="17"/>
      <c r="J85" s="18">
        <v>18.399999999999999</v>
      </c>
      <c r="K85" s="18">
        <f t="shared" si="20"/>
        <v>2.944</v>
      </c>
      <c r="L85" s="18">
        <f t="shared" si="21"/>
        <v>21.343999999999998</v>
      </c>
      <c r="M85" s="18">
        <v>31.5</v>
      </c>
      <c r="N85" s="18">
        <f t="shared" si="14"/>
        <v>10.156000000000002</v>
      </c>
      <c r="O85" s="19">
        <f t="shared" si="15"/>
        <v>0.47582458770614711</v>
      </c>
    </row>
    <row r="86" spans="1:17" s="2" customFormat="1" x14ac:dyDescent="0.25">
      <c r="D86" s="2" t="s">
        <v>162</v>
      </c>
      <c r="E86" s="2" t="s">
        <v>19</v>
      </c>
      <c r="F86" s="2" t="s">
        <v>384</v>
      </c>
      <c r="H86" s="17"/>
      <c r="I86" s="2" t="s">
        <v>354</v>
      </c>
      <c r="J86" s="18">
        <v>12.06</v>
      </c>
      <c r="K86" s="18">
        <f t="shared" si="20"/>
        <v>1.9296000000000002</v>
      </c>
      <c r="L86" s="18">
        <f t="shared" si="21"/>
        <v>13.989599999999999</v>
      </c>
      <c r="M86" s="18">
        <v>30</v>
      </c>
      <c r="N86" s="18">
        <f t="shared" si="14"/>
        <v>16.010400000000001</v>
      </c>
      <c r="O86" s="19">
        <f t="shared" si="15"/>
        <v>1.1444501629782124</v>
      </c>
    </row>
    <row r="87" spans="1:17" x14ac:dyDescent="0.25">
      <c r="A87">
        <v>50</v>
      </c>
      <c r="B87" t="s">
        <v>13</v>
      </c>
      <c r="D87" t="s">
        <v>162</v>
      </c>
      <c r="E87" t="s">
        <v>19</v>
      </c>
      <c r="F87">
        <v>200</v>
      </c>
      <c r="G87" t="s">
        <v>482</v>
      </c>
      <c r="I87" t="s">
        <v>354</v>
      </c>
      <c r="J87" s="1">
        <v>6</v>
      </c>
      <c r="K87" s="1">
        <f t="shared" si="20"/>
        <v>0.96</v>
      </c>
      <c r="L87" s="1">
        <f t="shared" si="21"/>
        <v>6.9599999999999991</v>
      </c>
      <c r="M87" s="1">
        <v>10.5</v>
      </c>
      <c r="N87" s="1">
        <f>(M87-L87)</f>
        <v>3.5400000000000009</v>
      </c>
      <c r="O87" s="12">
        <f t="shared" si="15"/>
        <v>0.5086206896551726</v>
      </c>
      <c r="P87">
        <f>(L87*A87)</f>
        <v>347.99999999999994</v>
      </c>
      <c r="Q87">
        <f>(M87*A87)</f>
        <v>525</v>
      </c>
    </row>
    <row r="88" spans="1:17" s="2" customFormat="1" x14ac:dyDescent="0.25">
      <c r="D88" s="2" t="s">
        <v>162</v>
      </c>
      <c r="E88" s="2" t="s">
        <v>474</v>
      </c>
      <c r="F88" s="2">
        <v>200</v>
      </c>
      <c r="G88" s="2" t="s">
        <v>566</v>
      </c>
      <c r="H88" s="17"/>
      <c r="I88" s="2" t="s">
        <v>354</v>
      </c>
      <c r="J88" s="18">
        <v>1.61</v>
      </c>
      <c r="K88" s="18">
        <f t="shared" si="20"/>
        <v>0.2576</v>
      </c>
      <c r="L88" s="18">
        <f t="shared" si="21"/>
        <v>1.8675999999999999</v>
      </c>
      <c r="M88" s="18">
        <v>3</v>
      </c>
      <c r="N88" s="18">
        <f t="shared" ref="N88:N120" si="22">(M88-L88)</f>
        <v>1.1324000000000001</v>
      </c>
      <c r="O88" s="19">
        <f t="shared" ref="O88:O120" si="23">(N88/L88)</f>
        <v>0.60633968729920762</v>
      </c>
    </row>
    <row r="89" spans="1:17" x14ac:dyDescent="0.25">
      <c r="A89">
        <v>8</v>
      </c>
      <c r="B89" t="s">
        <v>13</v>
      </c>
      <c r="D89" t="s">
        <v>268</v>
      </c>
      <c r="G89" t="s">
        <v>21</v>
      </c>
      <c r="H89" s="11">
        <v>43110</v>
      </c>
      <c r="I89" t="s">
        <v>37</v>
      </c>
      <c r="J89" s="1">
        <v>25.86</v>
      </c>
      <c r="K89" s="1">
        <f t="shared" ref="K89:K106" si="24">(J89*0.16)</f>
        <v>4.1375999999999999</v>
      </c>
      <c r="L89" s="1">
        <f t="shared" ref="L89:L106" si="25">(J89*1.16)</f>
        <v>29.997599999999998</v>
      </c>
      <c r="M89" s="1">
        <v>40</v>
      </c>
      <c r="N89" s="1">
        <f t="shared" si="22"/>
        <v>10.002400000000002</v>
      </c>
      <c r="O89" s="12">
        <f t="shared" si="23"/>
        <v>0.33344000853401612</v>
      </c>
      <c r="P89">
        <f>(L89*A89)</f>
        <v>239.98079999999999</v>
      </c>
      <c r="Q89">
        <f>(M89*A89)</f>
        <v>320</v>
      </c>
    </row>
    <row r="90" spans="1:17" x14ac:dyDescent="0.25">
      <c r="A90">
        <v>3</v>
      </c>
      <c r="D90" t="s">
        <v>434</v>
      </c>
      <c r="E90" t="s">
        <v>19</v>
      </c>
      <c r="F90" t="s">
        <v>504</v>
      </c>
      <c r="I90" t="s">
        <v>19</v>
      </c>
      <c r="J90" s="1">
        <v>25.87</v>
      </c>
      <c r="K90" s="1">
        <f t="shared" si="24"/>
        <v>4.1392000000000007</v>
      </c>
      <c r="L90" s="1">
        <f t="shared" si="25"/>
        <v>30.0092</v>
      </c>
      <c r="M90" s="1">
        <v>45</v>
      </c>
      <c r="N90" s="1">
        <f t="shared" si="22"/>
        <v>14.9908</v>
      </c>
      <c r="O90" s="12">
        <f t="shared" si="23"/>
        <v>0.49954014102341948</v>
      </c>
    </row>
    <row r="91" spans="1:17" x14ac:dyDescent="0.25">
      <c r="A91">
        <v>10</v>
      </c>
      <c r="B91" t="s">
        <v>27</v>
      </c>
      <c r="D91" t="s">
        <v>28</v>
      </c>
      <c r="E91" t="s">
        <v>574</v>
      </c>
      <c r="G91" t="s">
        <v>348</v>
      </c>
      <c r="J91" s="1">
        <v>5.69</v>
      </c>
      <c r="K91" s="1">
        <f t="shared" si="24"/>
        <v>0.9104000000000001</v>
      </c>
      <c r="L91" s="1">
        <f t="shared" si="25"/>
        <v>6.6003999999999996</v>
      </c>
      <c r="M91" s="1">
        <v>11</v>
      </c>
      <c r="N91" s="1">
        <f t="shared" si="22"/>
        <v>4.3996000000000004</v>
      </c>
      <c r="O91" s="12">
        <f t="shared" si="23"/>
        <v>0.66656566268710993</v>
      </c>
      <c r="P91">
        <f>(L91*A91)</f>
        <v>66.003999999999991</v>
      </c>
      <c r="Q91">
        <f>(M91*A91)</f>
        <v>110</v>
      </c>
    </row>
    <row r="92" spans="1:17" x14ac:dyDescent="0.25">
      <c r="A92">
        <v>144</v>
      </c>
      <c r="B92" t="s">
        <v>27</v>
      </c>
      <c r="D92" t="s">
        <v>317</v>
      </c>
      <c r="G92" t="s">
        <v>348</v>
      </c>
      <c r="H92" s="11">
        <v>43046</v>
      </c>
      <c r="I92" t="s">
        <v>37</v>
      </c>
      <c r="J92" s="1">
        <v>0.68</v>
      </c>
      <c r="K92" s="1">
        <f t="shared" si="24"/>
        <v>0.10880000000000001</v>
      </c>
      <c r="L92" s="1">
        <f t="shared" si="25"/>
        <v>0.78880000000000006</v>
      </c>
      <c r="M92" s="1">
        <v>1</v>
      </c>
      <c r="N92" s="1">
        <f t="shared" si="22"/>
        <v>0.21119999999999994</v>
      </c>
      <c r="O92" s="12">
        <f t="shared" si="23"/>
        <v>0.26774847870182544</v>
      </c>
      <c r="P92">
        <f>(L92*A92)</f>
        <v>113.58720000000001</v>
      </c>
      <c r="Q92">
        <f>(M92*A92)</f>
        <v>144</v>
      </c>
    </row>
    <row r="93" spans="1:17" x14ac:dyDescent="0.25">
      <c r="A93">
        <v>279</v>
      </c>
      <c r="B93" t="s">
        <v>13</v>
      </c>
      <c r="D93" t="s">
        <v>317</v>
      </c>
      <c r="E93" t="s">
        <v>69</v>
      </c>
      <c r="F93">
        <v>2</v>
      </c>
      <c r="H93" s="11">
        <v>42667</v>
      </c>
      <c r="I93" t="s">
        <v>37</v>
      </c>
      <c r="J93" s="1">
        <v>0.28739999999999999</v>
      </c>
      <c r="K93" s="1">
        <f t="shared" si="24"/>
        <v>4.5983999999999997E-2</v>
      </c>
      <c r="L93" s="1">
        <f t="shared" si="25"/>
        <v>0.33338399999999996</v>
      </c>
      <c r="M93" s="1">
        <v>0.5</v>
      </c>
      <c r="N93" s="1">
        <f t="shared" si="22"/>
        <v>0.16661600000000004</v>
      </c>
      <c r="O93" s="12">
        <f t="shared" si="23"/>
        <v>0.49977203465073328</v>
      </c>
      <c r="P93">
        <f>(L93*A93)</f>
        <v>93.014135999999993</v>
      </c>
      <c r="Q93">
        <f>(M93*A93)</f>
        <v>139.5</v>
      </c>
    </row>
    <row r="94" spans="1:17" x14ac:dyDescent="0.25">
      <c r="D94" t="s">
        <v>628</v>
      </c>
      <c r="E94" t="s">
        <v>477</v>
      </c>
      <c r="F94" t="s">
        <v>629</v>
      </c>
      <c r="I94" t="s">
        <v>474</v>
      </c>
      <c r="J94" s="1">
        <v>25.6</v>
      </c>
      <c r="K94" s="1">
        <f t="shared" si="24"/>
        <v>4.0960000000000001</v>
      </c>
      <c r="L94" s="1">
        <f t="shared" si="25"/>
        <v>29.695999999999998</v>
      </c>
      <c r="M94" s="1">
        <v>44</v>
      </c>
      <c r="N94" s="1">
        <f t="shared" si="22"/>
        <v>14.304000000000002</v>
      </c>
      <c r="O94" s="12">
        <f t="shared" si="23"/>
        <v>0.48168103448275873</v>
      </c>
    </row>
    <row r="95" spans="1:17" s="2" customFormat="1" x14ac:dyDescent="0.25">
      <c r="A95" s="2">
        <v>6</v>
      </c>
      <c r="B95" s="2" t="s">
        <v>27</v>
      </c>
      <c r="D95" s="2" t="s">
        <v>82</v>
      </c>
      <c r="E95" s="2" t="s">
        <v>380</v>
      </c>
      <c r="F95" s="2" t="s">
        <v>632</v>
      </c>
      <c r="H95" s="17"/>
      <c r="I95" s="2" t="s">
        <v>19</v>
      </c>
      <c r="J95" s="18">
        <v>63.84</v>
      </c>
      <c r="K95" s="18">
        <f t="shared" si="24"/>
        <v>10.214400000000001</v>
      </c>
      <c r="L95" s="18">
        <f t="shared" si="25"/>
        <v>74.054400000000001</v>
      </c>
      <c r="M95" s="18">
        <v>99</v>
      </c>
      <c r="N95" s="18">
        <f t="shared" si="22"/>
        <v>24.945599999999999</v>
      </c>
      <c r="O95" s="19">
        <f t="shared" si="23"/>
        <v>0.33685506870624837</v>
      </c>
      <c r="P95" s="2">
        <f t="shared" ref="P95:P108" si="26">(L95*A95)</f>
        <v>444.32640000000004</v>
      </c>
      <c r="Q95" s="2">
        <f t="shared" ref="Q95:Q106" si="27">(M95*A95)</f>
        <v>594</v>
      </c>
    </row>
    <row r="96" spans="1:17" x14ac:dyDescent="0.25">
      <c r="A96" s="2">
        <v>6</v>
      </c>
      <c r="B96" s="2" t="s">
        <v>27</v>
      </c>
      <c r="C96" s="2"/>
      <c r="D96" s="2" t="s">
        <v>82</v>
      </c>
      <c r="E96" s="2" t="s">
        <v>529</v>
      </c>
      <c r="F96" s="2" t="s">
        <v>530</v>
      </c>
      <c r="G96" s="2"/>
      <c r="H96" s="17">
        <v>45098</v>
      </c>
      <c r="I96" s="2" t="s">
        <v>19</v>
      </c>
      <c r="J96" s="18">
        <v>49.03</v>
      </c>
      <c r="K96" s="18">
        <f t="shared" si="24"/>
        <v>7.8448000000000002</v>
      </c>
      <c r="L96" s="18">
        <f t="shared" si="25"/>
        <v>56.8748</v>
      </c>
      <c r="M96" s="18">
        <v>85.5</v>
      </c>
      <c r="N96" s="18">
        <f t="shared" si="22"/>
        <v>28.6252</v>
      </c>
      <c r="O96" s="19">
        <f t="shared" si="23"/>
        <v>0.50330198963337014</v>
      </c>
      <c r="P96" s="2">
        <f t="shared" si="26"/>
        <v>341.24880000000002</v>
      </c>
      <c r="Q96" s="2">
        <f t="shared" si="27"/>
        <v>513</v>
      </c>
    </row>
    <row r="97" spans="1:17" x14ac:dyDescent="0.25">
      <c r="A97" s="2">
        <v>6</v>
      </c>
      <c r="B97" s="2" t="s">
        <v>27</v>
      </c>
      <c r="C97" s="2"/>
      <c r="D97" s="2" t="s">
        <v>82</v>
      </c>
      <c r="E97" s="2" t="s">
        <v>506</v>
      </c>
      <c r="F97" s="2" t="s">
        <v>83</v>
      </c>
      <c r="G97" s="2"/>
      <c r="H97" s="17">
        <v>45098</v>
      </c>
      <c r="I97" s="2" t="s">
        <v>19</v>
      </c>
      <c r="J97" s="18">
        <v>69.33</v>
      </c>
      <c r="K97" s="18">
        <f t="shared" si="24"/>
        <v>11.0928</v>
      </c>
      <c r="L97" s="18">
        <f t="shared" si="25"/>
        <v>80.422799999999995</v>
      </c>
      <c r="M97" s="18">
        <v>121</v>
      </c>
      <c r="N97" s="18">
        <f t="shared" si="22"/>
        <v>40.577200000000005</v>
      </c>
      <c r="O97" s="19">
        <f t="shared" si="23"/>
        <v>0.50454846138159837</v>
      </c>
      <c r="P97" s="2">
        <f t="shared" si="26"/>
        <v>482.53679999999997</v>
      </c>
      <c r="Q97" s="2">
        <f t="shared" si="27"/>
        <v>726</v>
      </c>
    </row>
    <row r="98" spans="1:17" s="2" customFormat="1" x14ac:dyDescent="0.25">
      <c r="A98" s="2">
        <v>0</v>
      </c>
      <c r="B98" s="2" t="s">
        <v>27</v>
      </c>
      <c r="D98" s="2" t="s">
        <v>82</v>
      </c>
      <c r="E98" s="2" t="s">
        <v>159</v>
      </c>
      <c r="F98" s="2" t="s">
        <v>83</v>
      </c>
      <c r="H98" s="17">
        <v>45098</v>
      </c>
      <c r="I98" s="2" t="s">
        <v>19</v>
      </c>
      <c r="J98" s="18">
        <v>21.48</v>
      </c>
      <c r="K98" s="18">
        <f t="shared" si="24"/>
        <v>3.4368000000000003</v>
      </c>
      <c r="L98" s="18">
        <f t="shared" si="25"/>
        <v>24.916799999999999</v>
      </c>
      <c r="M98" s="18">
        <v>37.5</v>
      </c>
      <c r="N98" s="18">
        <f t="shared" si="22"/>
        <v>12.583200000000001</v>
      </c>
      <c r="O98" s="19">
        <f t="shared" si="23"/>
        <v>0.50500866884993267</v>
      </c>
      <c r="P98" s="2">
        <f t="shared" si="26"/>
        <v>0</v>
      </c>
      <c r="Q98" s="2">
        <f t="shared" si="27"/>
        <v>0</v>
      </c>
    </row>
    <row r="99" spans="1:17" s="2" customFormat="1" x14ac:dyDescent="0.25">
      <c r="A99" s="2">
        <v>2</v>
      </c>
      <c r="B99" s="2" t="s">
        <v>13</v>
      </c>
      <c r="D99" s="2" t="s">
        <v>82</v>
      </c>
      <c r="E99" s="2" t="s">
        <v>353</v>
      </c>
      <c r="F99" s="2" t="s">
        <v>175</v>
      </c>
      <c r="H99" s="17">
        <v>45098</v>
      </c>
      <c r="I99" s="2" t="s">
        <v>19</v>
      </c>
      <c r="J99" s="18">
        <v>11.7</v>
      </c>
      <c r="K99" s="18">
        <f t="shared" si="24"/>
        <v>1.8719999999999999</v>
      </c>
      <c r="L99" s="18">
        <f t="shared" si="25"/>
        <v>13.571999999999997</v>
      </c>
      <c r="M99" s="18">
        <v>20.5</v>
      </c>
      <c r="N99" s="18">
        <f t="shared" si="22"/>
        <v>6.9280000000000026</v>
      </c>
      <c r="O99" s="19">
        <f t="shared" si="23"/>
        <v>0.5104627173592694</v>
      </c>
      <c r="P99" s="2">
        <f t="shared" si="26"/>
        <v>27.143999999999995</v>
      </c>
      <c r="Q99" s="2">
        <f t="shared" si="27"/>
        <v>41</v>
      </c>
    </row>
    <row r="100" spans="1:17" x14ac:dyDescent="0.25">
      <c r="A100" s="2">
        <v>6</v>
      </c>
      <c r="B100" s="2" t="s">
        <v>27</v>
      </c>
      <c r="C100" s="2"/>
      <c r="D100" s="2" t="s">
        <v>82</v>
      </c>
      <c r="E100" s="2" t="s">
        <v>353</v>
      </c>
      <c r="F100" s="2" t="s">
        <v>83</v>
      </c>
      <c r="G100" s="2"/>
      <c r="H100" s="17">
        <v>45098</v>
      </c>
      <c r="I100" s="2" t="s">
        <v>19</v>
      </c>
      <c r="J100" s="18">
        <v>22.52</v>
      </c>
      <c r="K100" s="18">
        <f t="shared" si="24"/>
        <v>3.6032000000000002</v>
      </c>
      <c r="L100" s="18">
        <f t="shared" si="25"/>
        <v>26.123199999999997</v>
      </c>
      <c r="M100" s="18">
        <v>39.5</v>
      </c>
      <c r="N100" s="18">
        <f t="shared" si="22"/>
        <v>13.376800000000003</v>
      </c>
      <c r="O100" s="19">
        <f t="shared" si="23"/>
        <v>0.51206590310528588</v>
      </c>
      <c r="P100" s="2">
        <f t="shared" si="26"/>
        <v>156.73919999999998</v>
      </c>
      <c r="Q100" s="2">
        <f t="shared" si="27"/>
        <v>237</v>
      </c>
    </row>
    <row r="101" spans="1:17" s="2" customFormat="1" ht="12" customHeight="1" x14ac:dyDescent="0.25">
      <c r="A101" s="2">
        <v>1</v>
      </c>
      <c r="B101" s="2" t="s">
        <v>27</v>
      </c>
      <c r="D101" s="2" t="s">
        <v>84</v>
      </c>
      <c r="E101" s="2" t="s">
        <v>353</v>
      </c>
      <c r="F101" s="2" t="s">
        <v>83</v>
      </c>
      <c r="H101" s="17"/>
      <c r="J101" s="18">
        <v>50.16</v>
      </c>
      <c r="K101" s="18">
        <f t="shared" si="24"/>
        <v>8.025599999999999</v>
      </c>
      <c r="L101" s="18">
        <f t="shared" si="25"/>
        <v>58.185599999999994</v>
      </c>
      <c r="M101" s="18">
        <v>87.5</v>
      </c>
      <c r="N101" s="18">
        <f t="shared" si="22"/>
        <v>29.314400000000006</v>
      </c>
      <c r="O101" s="19">
        <f t="shared" si="23"/>
        <v>0.5038085024473411</v>
      </c>
      <c r="P101" s="2">
        <f t="shared" si="26"/>
        <v>58.185599999999994</v>
      </c>
      <c r="Q101" s="2">
        <f t="shared" si="27"/>
        <v>87.5</v>
      </c>
    </row>
    <row r="102" spans="1:17" s="2" customFormat="1" ht="12" customHeight="1" x14ac:dyDescent="0.25">
      <c r="D102" s="2" t="s">
        <v>735</v>
      </c>
      <c r="E102" s="2" t="s">
        <v>736</v>
      </c>
      <c r="F102" s="2" t="s">
        <v>530</v>
      </c>
      <c r="H102" s="17"/>
      <c r="J102" s="18">
        <v>16.77</v>
      </c>
      <c r="K102" s="18">
        <f t="shared" si="24"/>
        <v>2.6831999999999998</v>
      </c>
      <c r="L102" s="18">
        <f t="shared" si="25"/>
        <v>19.453199999999999</v>
      </c>
      <c r="M102" s="18">
        <v>29.5</v>
      </c>
      <c r="N102" s="18">
        <f t="shared" si="22"/>
        <v>10.046800000000001</v>
      </c>
      <c r="O102" s="19">
        <f t="shared" si="23"/>
        <v>0.5164600168609792</v>
      </c>
    </row>
    <row r="103" spans="1:17" s="2" customFormat="1" ht="12" customHeight="1" x14ac:dyDescent="0.25">
      <c r="A103">
        <v>4</v>
      </c>
      <c r="B103" t="s">
        <v>13</v>
      </c>
      <c r="C103"/>
      <c r="D103" t="s">
        <v>498</v>
      </c>
      <c r="E103" t="s">
        <v>124</v>
      </c>
      <c r="F103" s="2" t="s">
        <v>714</v>
      </c>
      <c r="G103"/>
      <c r="H103" s="11"/>
      <c r="I103" t="s">
        <v>19</v>
      </c>
      <c r="J103" s="1">
        <v>17.47</v>
      </c>
      <c r="K103" s="1">
        <f t="shared" si="24"/>
        <v>2.7951999999999999</v>
      </c>
      <c r="L103" s="1">
        <f t="shared" si="25"/>
        <v>20.265199999999997</v>
      </c>
      <c r="M103" s="1">
        <v>30.5</v>
      </c>
      <c r="N103" s="1">
        <f t="shared" si="22"/>
        <v>10.234800000000003</v>
      </c>
      <c r="O103" s="12">
        <f t="shared" si="23"/>
        <v>0.50504312812111429</v>
      </c>
      <c r="P103">
        <f t="shared" si="26"/>
        <v>81.060799999999986</v>
      </c>
      <c r="Q103">
        <f t="shared" si="27"/>
        <v>122</v>
      </c>
    </row>
    <row r="104" spans="1:17" s="2" customFormat="1" x14ac:dyDescent="0.25">
      <c r="A104">
        <v>3</v>
      </c>
      <c r="B104" t="s">
        <v>13</v>
      </c>
      <c r="C104"/>
      <c r="D104" t="s">
        <v>143</v>
      </c>
      <c r="E104" t="s">
        <v>69</v>
      </c>
      <c r="F104" t="s">
        <v>144</v>
      </c>
      <c r="G104"/>
      <c r="H104" s="11">
        <v>42345</v>
      </c>
      <c r="I104" t="s">
        <v>75</v>
      </c>
      <c r="J104" s="1">
        <v>9.52</v>
      </c>
      <c r="K104" s="1">
        <f t="shared" si="24"/>
        <v>1.5231999999999999</v>
      </c>
      <c r="L104" s="1">
        <f t="shared" si="25"/>
        <v>11.043199999999999</v>
      </c>
      <c r="M104" s="1">
        <v>15.5</v>
      </c>
      <c r="N104" s="1">
        <f t="shared" si="22"/>
        <v>4.4568000000000012</v>
      </c>
      <c r="O104" s="12">
        <f t="shared" si="23"/>
        <v>0.40357867284844989</v>
      </c>
      <c r="P104">
        <f t="shared" si="26"/>
        <v>33.129599999999996</v>
      </c>
      <c r="Q104">
        <f t="shared" si="27"/>
        <v>46.5</v>
      </c>
    </row>
    <row r="105" spans="1:17" x14ac:dyDescent="0.25">
      <c r="A105">
        <v>6</v>
      </c>
      <c r="B105" t="s">
        <v>13</v>
      </c>
      <c r="D105" t="s">
        <v>123</v>
      </c>
      <c r="E105" t="s">
        <v>69</v>
      </c>
      <c r="F105" t="s">
        <v>282</v>
      </c>
      <c r="H105" s="11">
        <v>42999</v>
      </c>
      <c r="I105" t="s">
        <v>37</v>
      </c>
      <c r="J105" s="1">
        <v>11.49</v>
      </c>
      <c r="K105" s="1">
        <f t="shared" si="24"/>
        <v>1.8384</v>
      </c>
      <c r="L105" s="1">
        <f t="shared" si="25"/>
        <v>13.328399999999998</v>
      </c>
      <c r="M105" s="1">
        <v>20</v>
      </c>
      <c r="N105" s="1">
        <f t="shared" si="22"/>
        <v>6.6716000000000015</v>
      </c>
      <c r="O105" s="12">
        <f t="shared" si="23"/>
        <v>0.50055520542600784</v>
      </c>
      <c r="P105">
        <f t="shared" si="26"/>
        <v>79.970399999999984</v>
      </c>
      <c r="Q105">
        <f t="shared" si="27"/>
        <v>120</v>
      </c>
    </row>
    <row r="106" spans="1:17" x14ac:dyDescent="0.25">
      <c r="A106">
        <v>8</v>
      </c>
      <c r="B106" t="s">
        <v>13</v>
      </c>
      <c r="D106" t="s">
        <v>330</v>
      </c>
      <c r="G106" t="s">
        <v>331</v>
      </c>
      <c r="J106" s="1">
        <v>27.37</v>
      </c>
      <c r="K106" s="1">
        <f t="shared" si="24"/>
        <v>4.3792</v>
      </c>
      <c r="L106" s="1">
        <f t="shared" si="25"/>
        <v>31.749199999999998</v>
      </c>
      <c r="M106" s="1">
        <v>48</v>
      </c>
      <c r="N106" s="1">
        <f t="shared" si="22"/>
        <v>16.250800000000002</v>
      </c>
      <c r="O106" s="12">
        <f t="shared" si="23"/>
        <v>0.51184911745807782</v>
      </c>
      <c r="P106">
        <f t="shared" si="26"/>
        <v>253.99359999999999</v>
      </c>
      <c r="Q106">
        <f t="shared" si="27"/>
        <v>384</v>
      </c>
    </row>
    <row r="107" spans="1:17" x14ac:dyDescent="0.25">
      <c r="D107" t="s">
        <v>559</v>
      </c>
      <c r="L107" s="1">
        <v>1.8</v>
      </c>
      <c r="M107" s="1">
        <v>7</v>
      </c>
      <c r="N107" s="1">
        <f t="shared" si="22"/>
        <v>5.2</v>
      </c>
      <c r="O107" s="12">
        <f t="shared" si="23"/>
        <v>2.8888888888888888</v>
      </c>
      <c r="P107">
        <f t="shared" si="26"/>
        <v>0</v>
      </c>
    </row>
    <row r="108" spans="1:17" x14ac:dyDescent="0.25">
      <c r="A108">
        <v>144</v>
      </c>
      <c r="B108" t="s">
        <v>13</v>
      </c>
      <c r="D108" t="s">
        <v>343</v>
      </c>
      <c r="E108" t="s">
        <v>448</v>
      </c>
      <c r="I108" t="s">
        <v>37</v>
      </c>
      <c r="L108" s="1">
        <v>0.79</v>
      </c>
      <c r="M108" s="1">
        <v>2</v>
      </c>
      <c r="N108" s="1">
        <f t="shared" si="22"/>
        <v>1.21</v>
      </c>
      <c r="O108" s="12">
        <f t="shared" si="23"/>
        <v>1.5316455696202531</v>
      </c>
      <c r="P108">
        <f t="shared" si="26"/>
        <v>113.76</v>
      </c>
      <c r="Q108">
        <f>(M108*A108)</f>
        <v>288</v>
      </c>
    </row>
    <row r="109" spans="1:17" s="2" customFormat="1" x14ac:dyDescent="0.25">
      <c r="D109" s="2" t="s">
        <v>713</v>
      </c>
      <c r="E109" s="2" t="s">
        <v>294</v>
      </c>
      <c r="H109" s="17"/>
      <c r="J109" s="18">
        <v>1.71</v>
      </c>
      <c r="K109" s="18">
        <f t="shared" ref="K109:K114" si="28">(J109*0.16)</f>
        <v>0.27360000000000001</v>
      </c>
      <c r="L109" s="18">
        <f t="shared" ref="L109:L114" si="29">(J109*1.16)</f>
        <v>1.9835999999999998</v>
      </c>
      <c r="M109" s="18">
        <v>4</v>
      </c>
      <c r="N109" s="18">
        <f t="shared" si="22"/>
        <v>2.0164</v>
      </c>
      <c r="O109" s="19">
        <f t="shared" si="23"/>
        <v>1.0165355918531962</v>
      </c>
    </row>
    <row r="110" spans="1:17" s="2" customFormat="1" x14ac:dyDescent="0.25">
      <c r="A110" s="2">
        <v>77</v>
      </c>
      <c r="B110" s="2" t="s">
        <v>13</v>
      </c>
      <c r="D110" s="2" t="s">
        <v>712</v>
      </c>
      <c r="E110" s="2" t="s">
        <v>678</v>
      </c>
      <c r="H110" s="17">
        <v>45098</v>
      </c>
      <c r="I110" s="2" t="s">
        <v>354</v>
      </c>
      <c r="J110" s="18">
        <v>14.59</v>
      </c>
      <c r="K110" s="18">
        <f t="shared" si="28"/>
        <v>2.3344</v>
      </c>
      <c r="L110" s="18">
        <f t="shared" si="29"/>
        <v>16.924399999999999</v>
      </c>
      <c r="M110" s="18">
        <v>25.5</v>
      </c>
      <c r="N110" s="18">
        <f t="shared" si="22"/>
        <v>8.5756000000000014</v>
      </c>
      <c r="O110" s="19">
        <f t="shared" si="23"/>
        <v>0.50670038524260841</v>
      </c>
      <c r="P110" s="2">
        <f>(L110*A110)</f>
        <v>1303.1787999999999</v>
      </c>
      <c r="Q110" s="2">
        <f>(M110*A110)</f>
        <v>1963.5</v>
      </c>
    </row>
    <row r="111" spans="1:17" x14ac:dyDescent="0.25">
      <c r="A111">
        <v>12</v>
      </c>
      <c r="B111" t="s">
        <v>13</v>
      </c>
      <c r="D111" t="s">
        <v>176</v>
      </c>
      <c r="E111" t="s">
        <v>159</v>
      </c>
      <c r="I111" t="s">
        <v>19</v>
      </c>
      <c r="J111" s="1">
        <v>9.1</v>
      </c>
      <c r="K111" s="1">
        <f t="shared" si="28"/>
        <v>1.456</v>
      </c>
      <c r="L111" s="1">
        <f t="shared" si="29"/>
        <v>10.555999999999999</v>
      </c>
      <c r="M111" s="1">
        <v>16</v>
      </c>
      <c r="N111" s="1">
        <f t="shared" si="22"/>
        <v>5.4440000000000008</v>
      </c>
      <c r="O111" s="12">
        <f t="shared" si="23"/>
        <v>0.51572565365668821</v>
      </c>
      <c r="P111">
        <f>(L111*A111)</f>
        <v>126.672</v>
      </c>
      <c r="Q111">
        <f>(M111*A111)</f>
        <v>192</v>
      </c>
    </row>
    <row r="112" spans="1:17" x14ac:dyDescent="0.25">
      <c r="A112">
        <v>0</v>
      </c>
      <c r="B112" t="s">
        <v>13</v>
      </c>
      <c r="D112" t="s">
        <v>136</v>
      </c>
      <c r="E112" t="s">
        <v>137</v>
      </c>
      <c r="F112" t="s">
        <v>138</v>
      </c>
      <c r="H112" s="11">
        <v>42345</v>
      </c>
      <c r="I112" t="s">
        <v>75</v>
      </c>
      <c r="J112" s="1">
        <v>11.84</v>
      </c>
      <c r="K112" s="1">
        <f t="shared" si="28"/>
        <v>1.8944000000000001</v>
      </c>
      <c r="L112" s="1">
        <f t="shared" si="29"/>
        <v>13.734399999999999</v>
      </c>
      <c r="M112" s="1">
        <v>21</v>
      </c>
      <c r="N112" s="1">
        <f t="shared" si="22"/>
        <v>7.2656000000000009</v>
      </c>
      <c r="O112" s="12">
        <f t="shared" si="23"/>
        <v>0.5290074557315938</v>
      </c>
      <c r="P112">
        <f>(L112*A112)</f>
        <v>0</v>
      </c>
      <c r="Q112">
        <f>(M112*A112)</f>
        <v>0</v>
      </c>
    </row>
    <row r="113" spans="1:17" s="2" customFormat="1" x14ac:dyDescent="0.25">
      <c r="A113" s="2">
        <v>12</v>
      </c>
      <c r="B113" s="2" t="s">
        <v>13</v>
      </c>
      <c r="D113" s="2" t="s">
        <v>135</v>
      </c>
      <c r="E113" s="2" t="s">
        <v>511</v>
      </c>
      <c r="H113" s="17"/>
      <c r="I113" s="2" t="s">
        <v>19</v>
      </c>
      <c r="J113" s="18">
        <v>12.61</v>
      </c>
      <c r="K113" s="18">
        <f t="shared" si="28"/>
        <v>2.0175999999999998</v>
      </c>
      <c r="L113" s="18">
        <f t="shared" si="29"/>
        <v>14.627599999999997</v>
      </c>
      <c r="M113" s="18">
        <v>22</v>
      </c>
      <c r="N113" s="18">
        <f t="shared" si="22"/>
        <v>7.3724000000000025</v>
      </c>
      <c r="O113" s="19">
        <f t="shared" si="23"/>
        <v>0.50400612540676559</v>
      </c>
      <c r="P113" s="2">
        <f>(L113*A113)</f>
        <v>175.53119999999996</v>
      </c>
      <c r="Q113" s="2">
        <f>(M113*A113)</f>
        <v>264</v>
      </c>
    </row>
    <row r="114" spans="1:17" x14ac:dyDescent="0.25">
      <c r="A114">
        <v>12</v>
      </c>
      <c r="B114" t="s">
        <v>13</v>
      </c>
      <c r="D114" t="s">
        <v>493</v>
      </c>
      <c r="E114" t="s">
        <v>513</v>
      </c>
      <c r="I114" t="s">
        <v>19</v>
      </c>
      <c r="J114" s="1">
        <v>20.75</v>
      </c>
      <c r="K114" s="1">
        <f t="shared" si="28"/>
        <v>3.3200000000000003</v>
      </c>
      <c r="L114" s="1">
        <f t="shared" si="29"/>
        <v>24.069999999999997</v>
      </c>
      <c r="M114" s="1">
        <v>36.5</v>
      </c>
      <c r="N114" s="1">
        <f t="shared" si="22"/>
        <v>12.430000000000003</v>
      </c>
      <c r="O114" s="12">
        <f t="shared" si="23"/>
        <v>0.51641046946406333</v>
      </c>
      <c r="P114">
        <f>(L114*A114)</f>
        <v>288.83999999999997</v>
      </c>
      <c r="Q114">
        <f>(M114*A114)</f>
        <v>438</v>
      </c>
    </row>
    <row r="115" spans="1:17" x14ac:dyDescent="0.25">
      <c r="D115" t="s">
        <v>589</v>
      </c>
      <c r="E115" t="s">
        <v>590</v>
      </c>
      <c r="I115" t="s">
        <v>591</v>
      </c>
      <c r="L115" s="1">
        <v>18</v>
      </c>
      <c r="M115" s="1">
        <v>27</v>
      </c>
      <c r="N115" s="1">
        <f t="shared" si="22"/>
        <v>9</v>
      </c>
      <c r="O115" s="12">
        <f t="shared" si="23"/>
        <v>0.5</v>
      </c>
    </row>
    <row r="116" spans="1:17" x14ac:dyDescent="0.25">
      <c r="A116">
        <v>33</v>
      </c>
      <c r="B116" t="s">
        <v>13</v>
      </c>
      <c r="D116" t="s">
        <v>244</v>
      </c>
      <c r="E116" t="s">
        <v>71</v>
      </c>
      <c r="H116" s="11">
        <v>42721</v>
      </c>
      <c r="I116" t="s">
        <v>37</v>
      </c>
      <c r="J116" s="1">
        <v>4.4800000000000004</v>
      </c>
      <c r="K116" s="1">
        <f t="shared" ref="K116:K138" si="30">(J116*0.16)</f>
        <v>0.7168000000000001</v>
      </c>
      <c r="L116" s="1">
        <f t="shared" ref="L116:L137" si="31">(J116*1.16)</f>
        <v>5.1968000000000005</v>
      </c>
      <c r="M116" s="1">
        <v>8</v>
      </c>
      <c r="N116" s="1">
        <f t="shared" si="22"/>
        <v>2.8031999999999995</v>
      </c>
      <c r="O116" s="12">
        <f t="shared" si="23"/>
        <v>0.53940886699507373</v>
      </c>
      <c r="P116">
        <f>(L116*A116)</f>
        <v>171.49440000000001</v>
      </c>
      <c r="Q116">
        <f>(M116*A116)</f>
        <v>264</v>
      </c>
    </row>
    <row r="117" spans="1:17" x14ac:dyDescent="0.25">
      <c r="A117">
        <v>4</v>
      </c>
      <c r="B117" t="s">
        <v>13</v>
      </c>
      <c r="D117" t="s">
        <v>291</v>
      </c>
      <c r="E117" t="s">
        <v>292</v>
      </c>
      <c r="G117" t="s">
        <v>293</v>
      </c>
      <c r="H117" s="11">
        <v>42601</v>
      </c>
      <c r="I117" t="s">
        <v>37</v>
      </c>
      <c r="J117" s="1">
        <v>18.32</v>
      </c>
      <c r="K117" s="1">
        <f t="shared" si="30"/>
        <v>2.9312</v>
      </c>
      <c r="L117" s="1">
        <f t="shared" si="31"/>
        <v>21.251199999999997</v>
      </c>
      <c r="M117" s="1">
        <v>30</v>
      </c>
      <c r="N117" s="1">
        <f t="shared" si="22"/>
        <v>8.7488000000000028</v>
      </c>
      <c r="O117" s="12">
        <f t="shared" si="23"/>
        <v>0.411684987200723</v>
      </c>
      <c r="P117">
        <f>(L117*A117)</f>
        <v>85.004799999999989</v>
      </c>
      <c r="Q117">
        <f>(M117*A117)</f>
        <v>120</v>
      </c>
    </row>
    <row r="118" spans="1:17" x14ac:dyDescent="0.25">
      <c r="A118">
        <v>0</v>
      </c>
      <c r="B118" t="s">
        <v>27</v>
      </c>
      <c r="D118" t="s">
        <v>74</v>
      </c>
      <c r="E118" t="s">
        <v>69</v>
      </c>
      <c r="F118" t="s">
        <v>221</v>
      </c>
      <c r="J118" s="1">
        <v>14.16</v>
      </c>
      <c r="K118" s="1">
        <f t="shared" si="30"/>
        <v>2.2656000000000001</v>
      </c>
      <c r="L118" s="1">
        <f t="shared" si="31"/>
        <v>16.425599999999999</v>
      </c>
      <c r="M118" s="1">
        <v>25</v>
      </c>
      <c r="N118" s="1">
        <f t="shared" si="22"/>
        <v>8.5744000000000007</v>
      </c>
      <c r="O118" s="12">
        <f t="shared" si="23"/>
        <v>0.52201441652055336</v>
      </c>
      <c r="P118">
        <f>(L118*A118)</f>
        <v>0</v>
      </c>
      <c r="Q118">
        <f>(M118*A118)</f>
        <v>0</v>
      </c>
    </row>
    <row r="119" spans="1:17" x14ac:dyDescent="0.25">
      <c r="A119">
        <v>12</v>
      </c>
      <c r="B119" t="s">
        <v>27</v>
      </c>
      <c r="D119" t="s">
        <v>74</v>
      </c>
      <c r="E119" t="s">
        <v>69</v>
      </c>
      <c r="F119" t="s">
        <v>415</v>
      </c>
      <c r="H119" s="11">
        <v>43644</v>
      </c>
      <c r="I119" t="s">
        <v>37</v>
      </c>
      <c r="J119" s="1">
        <v>7.9</v>
      </c>
      <c r="K119" s="1">
        <f t="shared" si="30"/>
        <v>1.264</v>
      </c>
      <c r="L119" s="1">
        <f t="shared" si="31"/>
        <v>9.1639999999999997</v>
      </c>
      <c r="M119" s="1">
        <v>14</v>
      </c>
      <c r="N119" s="1">
        <f t="shared" si="22"/>
        <v>4.8360000000000003</v>
      </c>
      <c r="O119" s="12">
        <f t="shared" si="23"/>
        <v>0.52771715408118736</v>
      </c>
      <c r="P119">
        <f>(L119*A119)</f>
        <v>109.96799999999999</v>
      </c>
      <c r="Q119">
        <f>(M119*A119)</f>
        <v>168</v>
      </c>
    </row>
    <row r="120" spans="1:17" s="2" customFormat="1" x14ac:dyDescent="0.25">
      <c r="D120" s="2" t="s">
        <v>77</v>
      </c>
      <c r="E120" s="2" t="s">
        <v>380</v>
      </c>
      <c r="H120" s="17"/>
      <c r="I120" s="2" t="s">
        <v>75</v>
      </c>
      <c r="J120" s="18">
        <v>36.840000000000003</v>
      </c>
      <c r="K120" s="18">
        <f t="shared" si="30"/>
        <v>5.894400000000001</v>
      </c>
      <c r="L120" s="18">
        <f t="shared" si="31"/>
        <v>42.734400000000001</v>
      </c>
      <c r="M120" s="18">
        <v>64.5</v>
      </c>
      <c r="N120" s="18">
        <f t="shared" si="22"/>
        <v>21.765599999999999</v>
      </c>
      <c r="O120" s="19">
        <f t="shared" si="23"/>
        <v>0.50932270021341119</v>
      </c>
    </row>
    <row r="121" spans="1:17" s="2" customFormat="1" x14ac:dyDescent="0.25">
      <c r="A121" s="2">
        <v>3</v>
      </c>
      <c r="B121" s="2" t="s">
        <v>27</v>
      </c>
      <c r="D121" s="2" t="s">
        <v>77</v>
      </c>
      <c r="E121" s="2" t="s">
        <v>69</v>
      </c>
      <c r="F121" s="2" t="s">
        <v>73</v>
      </c>
      <c r="H121" s="17">
        <v>45098</v>
      </c>
      <c r="I121" s="2" t="s">
        <v>474</v>
      </c>
      <c r="J121" s="18">
        <v>22.47</v>
      </c>
      <c r="K121" s="18">
        <f t="shared" si="30"/>
        <v>3.5951999999999997</v>
      </c>
      <c r="L121" s="18">
        <f t="shared" si="31"/>
        <v>26.065199999999997</v>
      </c>
      <c r="M121" s="18">
        <v>40</v>
      </c>
      <c r="N121" s="18">
        <f t="shared" ref="N121:N142" si="32">(M121-L121)</f>
        <v>13.934800000000003</v>
      </c>
      <c r="O121" s="19">
        <f t="shared" ref="O121:O142" si="33">(N121/L121)</f>
        <v>0.53461320074275298</v>
      </c>
      <c r="P121" s="2">
        <f>(L121*A121)</f>
        <v>78.195599999999985</v>
      </c>
      <c r="Q121" s="2">
        <f>(M121*A121)</f>
        <v>120</v>
      </c>
    </row>
    <row r="122" spans="1:17" x14ac:dyDescent="0.25">
      <c r="A122">
        <v>0</v>
      </c>
      <c r="B122" t="s">
        <v>27</v>
      </c>
      <c r="D122" t="s">
        <v>76</v>
      </c>
      <c r="E122" t="s">
        <v>380</v>
      </c>
      <c r="J122" s="1">
        <v>62.27</v>
      </c>
      <c r="K122" s="1">
        <f t="shared" si="30"/>
        <v>9.9632000000000005</v>
      </c>
      <c r="L122" s="1">
        <f t="shared" si="31"/>
        <v>72.233199999999997</v>
      </c>
      <c r="M122" s="1">
        <v>89</v>
      </c>
      <c r="N122" s="1">
        <f t="shared" si="32"/>
        <v>16.766800000000003</v>
      </c>
      <c r="O122" s="12">
        <f t="shared" si="33"/>
        <v>0.23212041000537156</v>
      </c>
      <c r="P122">
        <f>(L122*A122)</f>
        <v>0</v>
      </c>
      <c r="Q122">
        <f>(M122*A122)</f>
        <v>0</v>
      </c>
    </row>
    <row r="123" spans="1:17" x14ac:dyDescent="0.25">
      <c r="A123">
        <v>0</v>
      </c>
      <c r="B123" t="s">
        <v>13</v>
      </c>
      <c r="D123" t="s">
        <v>149</v>
      </c>
      <c r="E123" t="s">
        <v>66</v>
      </c>
      <c r="F123" t="s">
        <v>150</v>
      </c>
      <c r="G123" t="s">
        <v>151</v>
      </c>
      <c r="H123" s="11">
        <v>42345</v>
      </c>
      <c r="I123" t="s">
        <v>37</v>
      </c>
      <c r="J123" s="1">
        <v>6.9</v>
      </c>
      <c r="K123" s="1">
        <f t="shared" si="30"/>
        <v>1.1040000000000001</v>
      </c>
      <c r="L123" s="1">
        <f t="shared" si="31"/>
        <v>8.0039999999999996</v>
      </c>
      <c r="M123" s="1">
        <v>12</v>
      </c>
      <c r="N123" s="1">
        <f t="shared" si="32"/>
        <v>3.9960000000000004</v>
      </c>
      <c r="O123" s="12">
        <f t="shared" si="33"/>
        <v>0.49925037481259377</v>
      </c>
      <c r="P123">
        <f>(L123*A123)</f>
        <v>0</v>
      </c>
      <c r="Q123">
        <f>(M123*A123)</f>
        <v>0</v>
      </c>
    </row>
    <row r="124" spans="1:17" s="2" customFormat="1" x14ac:dyDescent="0.25">
      <c r="A124" s="2">
        <v>10</v>
      </c>
      <c r="B124" s="2" t="s">
        <v>13</v>
      </c>
      <c r="D124" s="2" t="s">
        <v>149</v>
      </c>
      <c r="E124" s="2" t="s">
        <v>308</v>
      </c>
      <c r="F124" s="2" t="s">
        <v>309</v>
      </c>
      <c r="H124" s="17">
        <v>42625</v>
      </c>
      <c r="I124" s="2" t="s">
        <v>37</v>
      </c>
      <c r="J124" s="18">
        <v>4.3099999999999996</v>
      </c>
      <c r="K124" s="18">
        <f t="shared" si="30"/>
        <v>0.68959999999999999</v>
      </c>
      <c r="L124" s="18">
        <f t="shared" si="31"/>
        <v>4.9995999999999992</v>
      </c>
      <c r="M124" s="18">
        <v>15</v>
      </c>
      <c r="N124" s="18">
        <f t="shared" si="32"/>
        <v>10.000400000000001</v>
      </c>
      <c r="O124" s="19">
        <f t="shared" si="33"/>
        <v>2.0002400192015366</v>
      </c>
      <c r="P124" s="2">
        <f>(L124*A124)</f>
        <v>49.995999999999995</v>
      </c>
      <c r="Q124" s="2">
        <f>(M124*A124)</f>
        <v>150</v>
      </c>
    </row>
    <row r="125" spans="1:17" s="2" customFormat="1" x14ac:dyDescent="0.25">
      <c r="D125" s="2" t="s">
        <v>389</v>
      </c>
      <c r="E125" s="2" t="s">
        <v>294</v>
      </c>
      <c r="F125" s="2" t="s">
        <v>392</v>
      </c>
      <c r="G125" s="2" t="s">
        <v>393</v>
      </c>
      <c r="H125" s="17">
        <v>43386</v>
      </c>
      <c r="I125" s="2" t="s">
        <v>37</v>
      </c>
      <c r="J125" s="18">
        <v>5.03</v>
      </c>
      <c r="K125" s="18">
        <f t="shared" si="30"/>
        <v>0.80480000000000007</v>
      </c>
      <c r="L125" s="18">
        <f t="shared" si="31"/>
        <v>5.8347999999999995</v>
      </c>
      <c r="M125" s="18">
        <v>9</v>
      </c>
      <c r="N125" s="18">
        <f t="shared" si="32"/>
        <v>3.1652000000000005</v>
      </c>
      <c r="O125" s="19">
        <f t="shared" si="33"/>
        <v>0.54246932199904041</v>
      </c>
    </row>
    <row r="126" spans="1:17" s="2" customFormat="1" x14ac:dyDescent="0.25">
      <c r="A126" s="2">
        <v>12</v>
      </c>
      <c r="B126" s="2" t="s">
        <v>13</v>
      </c>
      <c r="D126" s="2" t="s">
        <v>389</v>
      </c>
      <c r="E126" s="2" t="s">
        <v>236</v>
      </c>
      <c r="F126" s="2" t="s">
        <v>388</v>
      </c>
      <c r="G126" s="2" t="s">
        <v>715</v>
      </c>
      <c r="H126" s="17"/>
      <c r="J126" s="18">
        <v>22.08</v>
      </c>
      <c r="K126" s="18">
        <f t="shared" si="30"/>
        <v>3.5327999999999999</v>
      </c>
      <c r="L126" s="18">
        <f t="shared" si="31"/>
        <v>25.612799999999996</v>
      </c>
      <c r="M126" s="18">
        <v>38</v>
      </c>
      <c r="N126" s="18">
        <f t="shared" si="32"/>
        <v>12.387200000000004</v>
      </c>
      <c r="O126" s="19">
        <f t="shared" si="33"/>
        <v>0.48363318340829603</v>
      </c>
      <c r="P126" s="2">
        <f>(L126*A126)</f>
        <v>307.35359999999997</v>
      </c>
      <c r="Q126" s="2">
        <f>(M126*A126)</f>
        <v>456</v>
      </c>
    </row>
    <row r="127" spans="1:17" s="2" customFormat="1" x14ac:dyDescent="0.25">
      <c r="A127" s="2">
        <v>11</v>
      </c>
      <c r="B127" s="2" t="s">
        <v>13</v>
      </c>
      <c r="D127" s="2" t="s">
        <v>571</v>
      </c>
      <c r="E127" s="2" t="s">
        <v>236</v>
      </c>
      <c r="F127" s="2" t="s">
        <v>716</v>
      </c>
      <c r="G127" s="2" t="s">
        <v>393</v>
      </c>
      <c r="H127" s="17"/>
      <c r="J127" s="18">
        <v>11.14</v>
      </c>
      <c r="K127" s="18">
        <f t="shared" si="30"/>
        <v>1.7824000000000002</v>
      </c>
      <c r="L127" s="18">
        <f t="shared" si="31"/>
        <v>12.9224</v>
      </c>
      <c r="M127" s="18">
        <v>19.5</v>
      </c>
      <c r="N127" s="18">
        <f t="shared" si="32"/>
        <v>6.5776000000000003</v>
      </c>
      <c r="O127" s="19">
        <f t="shared" si="33"/>
        <v>0.50900761468457878</v>
      </c>
      <c r="P127" s="2">
        <f>(L127*A127)</f>
        <v>142.1464</v>
      </c>
      <c r="Q127" s="2">
        <f>(M127*A127)</f>
        <v>214.5</v>
      </c>
    </row>
    <row r="128" spans="1:17" s="2" customFormat="1" x14ac:dyDescent="0.25">
      <c r="D128" s="2" t="s">
        <v>385</v>
      </c>
      <c r="E128" s="2" t="s">
        <v>190</v>
      </c>
      <c r="F128" s="2" t="s">
        <v>373</v>
      </c>
      <c r="G128" s="2" t="s">
        <v>741</v>
      </c>
      <c r="H128" s="17"/>
      <c r="J128" s="18">
        <v>35.93</v>
      </c>
      <c r="K128" s="18">
        <f t="shared" si="30"/>
        <v>5.7488000000000001</v>
      </c>
      <c r="L128" s="18">
        <f t="shared" si="31"/>
        <v>41.678799999999995</v>
      </c>
      <c r="M128" s="18">
        <v>59</v>
      </c>
      <c r="N128" s="18">
        <f t="shared" si="32"/>
        <v>17.321200000000005</v>
      </c>
      <c r="O128" s="19">
        <f t="shared" si="33"/>
        <v>0.41558778083822007</v>
      </c>
    </row>
    <row r="129" spans="1:17" s="2" customFormat="1" x14ac:dyDescent="0.25">
      <c r="A129" s="2">
        <v>3</v>
      </c>
      <c r="B129" s="2" t="s">
        <v>13</v>
      </c>
      <c r="D129" s="2" t="s">
        <v>742</v>
      </c>
      <c r="E129" s="2" t="s">
        <v>338</v>
      </c>
      <c r="F129" s="2" t="s">
        <v>743</v>
      </c>
      <c r="G129" s="2" t="s">
        <v>163</v>
      </c>
      <c r="H129" s="17"/>
      <c r="J129" s="18">
        <v>14.25</v>
      </c>
      <c r="K129" s="18">
        <f t="shared" si="30"/>
        <v>2.2800000000000002</v>
      </c>
      <c r="L129" s="18">
        <f t="shared" si="31"/>
        <v>16.529999999999998</v>
      </c>
      <c r="M129" s="18">
        <v>25</v>
      </c>
      <c r="N129" s="18">
        <f t="shared" si="32"/>
        <v>8.4700000000000024</v>
      </c>
      <c r="O129" s="19">
        <f t="shared" si="33"/>
        <v>0.51240169388989742</v>
      </c>
      <c r="P129" s="2">
        <f>(L129*A129)</f>
        <v>49.589999999999989</v>
      </c>
      <c r="Q129" s="2">
        <f>(M129*A129)</f>
        <v>75</v>
      </c>
    </row>
    <row r="130" spans="1:17" s="2" customFormat="1" x14ac:dyDescent="0.25">
      <c r="D130" s="2" t="s">
        <v>442</v>
      </c>
      <c r="E130" s="2" t="s">
        <v>190</v>
      </c>
      <c r="F130" s="2" t="s">
        <v>443</v>
      </c>
      <c r="G130" s="2" t="s">
        <v>444</v>
      </c>
      <c r="H130" s="17">
        <v>43699</v>
      </c>
      <c r="I130" s="2" t="s">
        <v>37</v>
      </c>
      <c r="J130" s="18">
        <v>6.11</v>
      </c>
      <c r="K130" s="18">
        <f t="shared" si="30"/>
        <v>0.97760000000000002</v>
      </c>
      <c r="L130" s="18">
        <f t="shared" si="31"/>
        <v>7.0876000000000001</v>
      </c>
      <c r="M130" s="18">
        <v>12</v>
      </c>
      <c r="N130" s="18">
        <f t="shared" si="32"/>
        <v>4.9123999999999999</v>
      </c>
      <c r="O130" s="19">
        <f t="shared" si="33"/>
        <v>0.69309780461651327</v>
      </c>
    </row>
    <row r="131" spans="1:17" s="2" customFormat="1" x14ac:dyDescent="0.25">
      <c r="A131" s="2">
        <v>10</v>
      </c>
      <c r="B131" s="2" t="s">
        <v>13</v>
      </c>
      <c r="D131" s="2" t="s">
        <v>387</v>
      </c>
      <c r="E131" s="2" t="s">
        <v>459</v>
      </c>
      <c r="F131" s="2" t="s">
        <v>460</v>
      </c>
      <c r="H131" s="17">
        <v>42348</v>
      </c>
      <c r="I131" s="2" t="s">
        <v>37</v>
      </c>
      <c r="J131" s="18">
        <v>10</v>
      </c>
      <c r="K131" s="18">
        <f t="shared" si="30"/>
        <v>1.6</v>
      </c>
      <c r="L131" s="18">
        <f t="shared" si="31"/>
        <v>11.6</v>
      </c>
      <c r="M131" s="18">
        <v>20</v>
      </c>
      <c r="N131" s="18">
        <f t="shared" si="32"/>
        <v>8.4</v>
      </c>
      <c r="O131" s="19">
        <f t="shared" si="33"/>
        <v>0.72413793103448276</v>
      </c>
      <c r="P131" s="2">
        <f>(L131*A131)</f>
        <v>116</v>
      </c>
      <c r="Q131" s="2">
        <f>(M131*A131)</f>
        <v>200</v>
      </c>
    </row>
    <row r="132" spans="1:17" s="2" customFormat="1" x14ac:dyDescent="0.25">
      <c r="D132" s="2" t="s">
        <v>570</v>
      </c>
      <c r="E132" s="2" t="s">
        <v>190</v>
      </c>
      <c r="F132" s="2" t="s">
        <v>310</v>
      </c>
      <c r="H132" s="17"/>
      <c r="J132" s="18">
        <v>15.85</v>
      </c>
      <c r="K132" s="18">
        <f t="shared" si="30"/>
        <v>2.536</v>
      </c>
      <c r="L132" s="18">
        <f t="shared" si="31"/>
        <v>18.385999999999999</v>
      </c>
      <c r="M132" s="18">
        <v>28</v>
      </c>
      <c r="N132" s="18">
        <f t="shared" si="32"/>
        <v>9.6140000000000008</v>
      </c>
      <c r="O132" s="19">
        <f t="shared" si="33"/>
        <v>0.52289785706515834</v>
      </c>
    </row>
    <row r="133" spans="1:17" x14ac:dyDescent="0.25">
      <c r="A133">
        <v>4</v>
      </c>
      <c r="B133" t="s">
        <v>13</v>
      </c>
      <c r="D133" t="s">
        <v>695</v>
      </c>
      <c r="E133" t="s">
        <v>696</v>
      </c>
      <c r="F133" t="s">
        <v>507</v>
      </c>
      <c r="G133" t="s">
        <v>697</v>
      </c>
      <c r="J133" s="1">
        <v>32.68</v>
      </c>
      <c r="K133" s="1">
        <f t="shared" si="30"/>
        <v>5.2287999999999997</v>
      </c>
      <c r="L133" s="1">
        <f t="shared" si="31"/>
        <v>37.908799999999999</v>
      </c>
      <c r="M133" s="1">
        <v>57</v>
      </c>
      <c r="N133" s="1">
        <f t="shared" si="32"/>
        <v>19.091200000000001</v>
      </c>
      <c r="O133" s="12">
        <f t="shared" si="33"/>
        <v>0.50360866078588618</v>
      </c>
      <c r="P133">
        <f>(L133*A133)</f>
        <v>151.6352</v>
      </c>
      <c r="Q133">
        <f>(M133*A133)</f>
        <v>228</v>
      </c>
    </row>
    <row r="134" spans="1:17" x14ac:dyDescent="0.25">
      <c r="A134">
        <v>5</v>
      </c>
      <c r="B134" t="s">
        <v>13</v>
      </c>
      <c r="D134" t="s">
        <v>508</v>
      </c>
      <c r="E134" t="s">
        <v>375</v>
      </c>
      <c r="F134" t="s">
        <v>507</v>
      </c>
      <c r="I134" t="s">
        <v>474</v>
      </c>
      <c r="J134" s="1">
        <v>18.09</v>
      </c>
      <c r="K134" s="1">
        <f t="shared" si="30"/>
        <v>2.8944000000000001</v>
      </c>
      <c r="L134" s="1">
        <f t="shared" si="31"/>
        <v>20.984399999999997</v>
      </c>
      <c r="M134" s="1">
        <v>31.5</v>
      </c>
      <c r="N134" s="1">
        <f t="shared" si="32"/>
        <v>10.515600000000003</v>
      </c>
      <c r="O134" s="12">
        <f t="shared" si="33"/>
        <v>0.50111511408474885</v>
      </c>
      <c r="P134">
        <f>(L134*A134)</f>
        <v>104.92199999999998</v>
      </c>
      <c r="Q134">
        <f>(M134*A134)</f>
        <v>157.5</v>
      </c>
    </row>
    <row r="135" spans="1:17" s="2" customFormat="1" x14ac:dyDescent="0.25">
      <c r="A135" s="2">
        <v>6</v>
      </c>
      <c r="B135" s="2" t="s">
        <v>13</v>
      </c>
      <c r="D135" s="2" t="s">
        <v>508</v>
      </c>
      <c r="E135" s="2" t="s">
        <v>375</v>
      </c>
      <c r="F135" s="2" t="s">
        <v>310</v>
      </c>
      <c r="G135" s="2" t="s">
        <v>151</v>
      </c>
      <c r="H135" s="17"/>
      <c r="I135" s="2" t="s">
        <v>474</v>
      </c>
      <c r="J135" s="18">
        <v>15.85</v>
      </c>
      <c r="K135" s="18">
        <f t="shared" si="30"/>
        <v>2.536</v>
      </c>
      <c r="L135" s="18">
        <f t="shared" si="31"/>
        <v>18.385999999999999</v>
      </c>
      <c r="M135" s="18">
        <v>27.5</v>
      </c>
      <c r="N135" s="18">
        <f>(M135-L135)</f>
        <v>9.1140000000000008</v>
      </c>
      <c r="O135" s="19">
        <f t="shared" si="33"/>
        <v>0.49570325247470909</v>
      </c>
      <c r="P135" s="2">
        <f>(L135*A135)</f>
        <v>110.316</v>
      </c>
      <c r="Q135" s="2">
        <f>(M135*A135)</f>
        <v>165</v>
      </c>
    </row>
    <row r="136" spans="1:17" s="2" customFormat="1" x14ac:dyDescent="0.25">
      <c r="A136" s="2">
        <v>11</v>
      </c>
      <c r="B136" s="2" t="s">
        <v>13</v>
      </c>
      <c r="D136" s="2" t="s">
        <v>694</v>
      </c>
      <c r="E136" s="2" t="s">
        <v>190</v>
      </c>
      <c r="F136" s="2" t="s">
        <v>507</v>
      </c>
      <c r="G136" s="2" t="s">
        <v>151</v>
      </c>
      <c r="H136" s="17"/>
      <c r="I136" s="2" t="s">
        <v>474</v>
      </c>
      <c r="J136" s="18">
        <v>28.33</v>
      </c>
      <c r="K136" s="18">
        <f t="shared" si="30"/>
        <v>4.5327999999999999</v>
      </c>
      <c r="L136" s="1">
        <f t="shared" si="31"/>
        <v>32.862799999999993</v>
      </c>
      <c r="M136" s="18">
        <v>49.5</v>
      </c>
      <c r="N136" s="18">
        <f t="shared" si="32"/>
        <v>16.637200000000007</v>
      </c>
      <c r="O136" s="19">
        <f t="shared" si="33"/>
        <v>0.50626240003895018</v>
      </c>
      <c r="P136" s="2">
        <f>(L136*A136)</f>
        <v>361.49079999999992</v>
      </c>
      <c r="Q136" s="2">
        <f>(M136*A136)</f>
        <v>544.5</v>
      </c>
    </row>
    <row r="137" spans="1:17" x14ac:dyDescent="0.25">
      <c r="D137" t="s">
        <v>645</v>
      </c>
      <c r="E137" t="s">
        <v>375</v>
      </c>
      <c r="F137" t="s">
        <v>376</v>
      </c>
      <c r="G137" t="s">
        <v>600</v>
      </c>
      <c r="J137" s="1">
        <v>17.760000000000002</v>
      </c>
      <c r="K137" s="1">
        <f t="shared" si="30"/>
        <v>2.8416000000000001</v>
      </c>
      <c r="L137" s="1">
        <f t="shared" si="31"/>
        <v>20.601600000000001</v>
      </c>
      <c r="M137" s="1">
        <v>31</v>
      </c>
      <c r="N137" s="1">
        <f t="shared" si="32"/>
        <v>10.398399999999999</v>
      </c>
      <c r="O137" s="12">
        <f t="shared" si="33"/>
        <v>0.50473749611680641</v>
      </c>
    </row>
    <row r="138" spans="1:17" s="3" customFormat="1" x14ac:dyDescent="0.25">
      <c r="A138" s="3">
        <v>25</v>
      </c>
      <c r="B138" s="3" t="s">
        <v>13</v>
      </c>
      <c r="D138" s="3" t="s">
        <v>483</v>
      </c>
      <c r="E138" s="3" t="s">
        <v>484</v>
      </c>
      <c r="G138" s="3" t="s">
        <v>163</v>
      </c>
      <c r="H138" s="21"/>
      <c r="J138" s="22">
        <v>28.97</v>
      </c>
      <c r="K138" s="22">
        <f t="shared" si="30"/>
        <v>4.6352000000000002</v>
      </c>
      <c r="L138" s="22">
        <f>J138+K138</f>
        <v>33.605199999999996</v>
      </c>
      <c r="M138" s="1">
        <v>50.5</v>
      </c>
      <c r="N138" s="22">
        <f t="shared" si="32"/>
        <v>16.894800000000004</v>
      </c>
      <c r="O138" s="23">
        <f t="shared" si="33"/>
        <v>0.50274362301072473</v>
      </c>
      <c r="P138" s="3">
        <f>(L138*A138)</f>
        <v>840.12999999999988</v>
      </c>
      <c r="Q138" s="3">
        <f>(M138*A138)</f>
        <v>1262.5</v>
      </c>
    </row>
    <row r="139" spans="1:17" s="2" customFormat="1" x14ac:dyDescent="0.25">
      <c r="A139" s="2">
        <v>12</v>
      </c>
      <c r="B139" s="2" t="s">
        <v>13</v>
      </c>
      <c r="D139" s="2" t="s">
        <v>490</v>
      </c>
      <c r="E139" s="2" t="s">
        <v>489</v>
      </c>
      <c r="F139" s="2" t="s">
        <v>386</v>
      </c>
      <c r="G139" s="2" t="s">
        <v>163</v>
      </c>
      <c r="H139" s="17"/>
      <c r="I139" s="2" t="s">
        <v>19</v>
      </c>
      <c r="J139" s="18">
        <v>19.940000000000001</v>
      </c>
      <c r="K139" s="18">
        <f>(J139*0.16)</f>
        <v>3.1904000000000003</v>
      </c>
      <c r="L139" s="18">
        <f>(J139*1.16)</f>
        <v>23.130400000000002</v>
      </c>
      <c r="M139" s="18">
        <v>35</v>
      </c>
      <c r="N139" s="18">
        <f t="shared" si="32"/>
        <v>11.869599999999998</v>
      </c>
      <c r="O139" s="19">
        <f t="shared" si="33"/>
        <v>0.51316017016566928</v>
      </c>
      <c r="P139" s="2">
        <f>(L139*A139)</f>
        <v>277.56479999999999</v>
      </c>
      <c r="Q139" s="2">
        <f>(M139*A139)</f>
        <v>420</v>
      </c>
    </row>
    <row r="140" spans="1:17" s="2" customFormat="1" x14ac:dyDescent="0.25">
      <c r="A140" s="2">
        <v>8</v>
      </c>
      <c r="B140" s="2" t="s">
        <v>13</v>
      </c>
      <c r="D140" s="2" t="s">
        <v>490</v>
      </c>
      <c r="E140" s="2" t="s">
        <v>190</v>
      </c>
      <c r="F140" s="2" t="s">
        <v>691</v>
      </c>
      <c r="G140" s="2" t="s">
        <v>692</v>
      </c>
      <c r="H140" s="17"/>
      <c r="I140" s="2" t="s">
        <v>19</v>
      </c>
      <c r="J140" s="18">
        <v>19.88</v>
      </c>
      <c r="K140" s="18">
        <f>(J140*0.16)</f>
        <v>3.1808000000000001</v>
      </c>
      <c r="L140" s="18">
        <f>(J140*1.16)</f>
        <v>23.060799999999997</v>
      </c>
      <c r="M140" s="18">
        <v>35</v>
      </c>
      <c r="N140" s="18">
        <f t="shared" si="32"/>
        <v>11.939200000000003</v>
      </c>
      <c r="O140" s="19">
        <f t="shared" si="33"/>
        <v>0.51772705196697444</v>
      </c>
      <c r="P140" s="2">
        <f>(L140*A140)</f>
        <v>184.48639999999997</v>
      </c>
      <c r="Q140" s="2">
        <f>(M140*A140)</f>
        <v>280</v>
      </c>
    </row>
    <row r="141" spans="1:17" s="2" customFormat="1" x14ac:dyDescent="0.25">
      <c r="A141" s="2">
        <v>9</v>
      </c>
      <c r="B141" s="2" t="s">
        <v>13</v>
      </c>
      <c r="D141" s="2" t="s">
        <v>512</v>
      </c>
      <c r="E141" s="2" t="s">
        <v>390</v>
      </c>
      <c r="F141" s="2" t="s">
        <v>391</v>
      </c>
      <c r="G141" s="2" t="s">
        <v>690</v>
      </c>
      <c r="H141" s="20"/>
      <c r="I141" s="2" t="s">
        <v>19</v>
      </c>
      <c r="J141" s="18">
        <v>31.29</v>
      </c>
      <c r="K141" s="18">
        <f>(J141*0.16)</f>
        <v>5.0064000000000002</v>
      </c>
      <c r="L141" s="18">
        <f>(J141*1.16)</f>
        <v>36.296399999999998</v>
      </c>
      <c r="M141" s="18">
        <v>54.5</v>
      </c>
      <c r="N141" s="18">
        <f t="shared" si="32"/>
        <v>18.203600000000002</v>
      </c>
      <c r="O141" s="19">
        <f t="shared" si="33"/>
        <v>0.50152632216969184</v>
      </c>
      <c r="P141" s="2">
        <f>(L141*A141)</f>
        <v>326.66759999999999</v>
      </c>
      <c r="Q141" s="2">
        <f>(M141*A141)</f>
        <v>490.5</v>
      </c>
    </row>
    <row r="142" spans="1:17" s="2" customFormat="1" x14ac:dyDescent="0.25">
      <c r="D142" s="2" t="s">
        <v>693</v>
      </c>
      <c r="E142" s="2" t="s">
        <v>190</v>
      </c>
      <c r="F142" s="2" t="s">
        <v>106</v>
      </c>
      <c r="H142" s="17"/>
      <c r="I142" s="2" t="s">
        <v>19</v>
      </c>
      <c r="J142" s="18">
        <v>19.88</v>
      </c>
      <c r="K142" s="18">
        <f>(J142*0.16)</f>
        <v>3.1808000000000001</v>
      </c>
      <c r="L142" s="18">
        <f>(J142*1.16)</f>
        <v>23.060799999999997</v>
      </c>
      <c r="M142" s="18">
        <v>35</v>
      </c>
      <c r="N142" s="18">
        <f t="shared" si="32"/>
        <v>11.939200000000003</v>
      </c>
      <c r="O142" s="19">
        <f t="shared" si="33"/>
        <v>0.51772705196697444</v>
      </c>
    </row>
    <row r="143" spans="1:17" x14ac:dyDescent="0.25">
      <c r="D143" t="s">
        <v>569</v>
      </c>
      <c r="J143" s="1">
        <v>19.88</v>
      </c>
      <c r="K143" s="1">
        <f t="shared" ref="K143:K148" si="34">(J143*0.16)</f>
        <v>3.1808000000000001</v>
      </c>
      <c r="L143" s="1">
        <f t="shared" ref="L143:L148" si="35">(J143*1.16)</f>
        <v>23.060799999999997</v>
      </c>
      <c r="M143" s="1">
        <v>35</v>
      </c>
      <c r="N143" s="1">
        <f t="shared" ref="N143:N175" si="36">(M143-L143)</f>
        <v>11.939200000000003</v>
      </c>
      <c r="O143" s="12">
        <f t="shared" ref="O143:O175" si="37">(N143/L143)</f>
        <v>0.51772705196697444</v>
      </c>
    </row>
    <row r="144" spans="1:17" x14ac:dyDescent="0.25">
      <c r="D144" t="s">
        <v>544</v>
      </c>
      <c r="E144" t="s">
        <v>545</v>
      </c>
      <c r="F144" t="s">
        <v>151</v>
      </c>
      <c r="J144" s="1">
        <v>20.95</v>
      </c>
      <c r="K144" s="1">
        <f t="shared" si="34"/>
        <v>3.3519999999999999</v>
      </c>
      <c r="L144" s="1">
        <f t="shared" si="35"/>
        <v>24.301999999999996</v>
      </c>
      <c r="M144" s="1">
        <v>36</v>
      </c>
      <c r="N144" s="1">
        <f t="shared" si="36"/>
        <v>11.698000000000004</v>
      </c>
      <c r="O144" s="12">
        <f t="shared" si="37"/>
        <v>0.48135955888404269</v>
      </c>
    </row>
    <row r="145" spans="1:17" s="2" customFormat="1" x14ac:dyDescent="0.25">
      <c r="D145" s="2" t="s">
        <v>531</v>
      </c>
      <c r="H145" s="17"/>
      <c r="I145" s="2" t="s">
        <v>75</v>
      </c>
      <c r="J145" s="18">
        <v>14.22</v>
      </c>
      <c r="K145" s="18">
        <f t="shared" si="34"/>
        <v>2.2752000000000003</v>
      </c>
      <c r="L145" s="18">
        <f t="shared" si="35"/>
        <v>16.495200000000001</v>
      </c>
      <c r="M145" s="18">
        <v>25</v>
      </c>
      <c r="N145" s="18">
        <f t="shared" si="36"/>
        <v>8.5047999999999995</v>
      </c>
      <c r="O145" s="19">
        <f t="shared" si="37"/>
        <v>0.5155924147630826</v>
      </c>
      <c r="P145" s="2">
        <f>(L145*A145)</f>
        <v>0</v>
      </c>
    </row>
    <row r="146" spans="1:17" x14ac:dyDescent="0.25">
      <c r="A146" s="2">
        <v>58</v>
      </c>
      <c r="B146" s="2" t="s">
        <v>13</v>
      </c>
      <c r="C146" s="2"/>
      <c r="D146" s="2" t="s">
        <v>246</v>
      </c>
      <c r="E146" s="2" t="s">
        <v>674</v>
      </c>
      <c r="F146" s="2"/>
      <c r="G146" s="2" t="s">
        <v>245</v>
      </c>
      <c r="H146" s="17">
        <v>45098</v>
      </c>
      <c r="I146" s="2" t="s">
        <v>255</v>
      </c>
      <c r="J146" s="18">
        <v>2.8</v>
      </c>
      <c r="K146" s="18">
        <f t="shared" si="34"/>
        <v>0.44799999999999995</v>
      </c>
      <c r="L146" s="18">
        <f t="shared" si="35"/>
        <v>3.2479999999999998</v>
      </c>
      <c r="M146" s="25">
        <v>5</v>
      </c>
      <c r="N146" s="18">
        <f t="shared" si="36"/>
        <v>1.7520000000000002</v>
      </c>
      <c r="O146" s="19">
        <f t="shared" si="37"/>
        <v>0.53940886699507395</v>
      </c>
      <c r="P146" s="2">
        <f>(L146*A146)</f>
        <v>188.38399999999999</v>
      </c>
      <c r="Q146" s="2">
        <f>(M146*A146)</f>
        <v>290</v>
      </c>
    </row>
    <row r="147" spans="1:17" x14ac:dyDescent="0.25">
      <c r="D147" t="s">
        <v>246</v>
      </c>
      <c r="E147" t="s">
        <v>431</v>
      </c>
      <c r="F147" t="s">
        <v>432</v>
      </c>
      <c r="G147" t="s">
        <v>245</v>
      </c>
      <c r="I147" t="s">
        <v>354</v>
      </c>
      <c r="J147" s="1">
        <v>3.5</v>
      </c>
      <c r="K147" s="1">
        <f t="shared" si="34"/>
        <v>0.56000000000000005</v>
      </c>
      <c r="L147" s="1">
        <f t="shared" si="35"/>
        <v>4.0599999999999996</v>
      </c>
      <c r="M147" s="1">
        <v>6.5</v>
      </c>
      <c r="N147" s="1">
        <f t="shared" si="36"/>
        <v>2.4400000000000004</v>
      </c>
      <c r="O147" s="12">
        <f t="shared" si="37"/>
        <v>0.600985221674877</v>
      </c>
    </row>
    <row r="148" spans="1:17" s="2" customFormat="1" x14ac:dyDescent="0.25">
      <c r="D148" s="2" t="s">
        <v>365</v>
      </c>
      <c r="E148" s="2" t="s">
        <v>175</v>
      </c>
      <c r="H148" s="17"/>
      <c r="J148" s="18">
        <v>16.510000000000002</v>
      </c>
      <c r="K148" s="18">
        <f t="shared" si="34"/>
        <v>2.6416000000000004</v>
      </c>
      <c r="L148" s="18">
        <f t="shared" si="35"/>
        <v>19.151600000000002</v>
      </c>
      <c r="M148" s="18">
        <v>29</v>
      </c>
      <c r="N148" s="18">
        <f t="shared" si="36"/>
        <v>9.848399999999998</v>
      </c>
      <c r="O148" s="19">
        <f t="shared" si="37"/>
        <v>0.51423379769836453</v>
      </c>
    </row>
    <row r="149" spans="1:17" x14ac:dyDescent="0.25">
      <c r="D149" t="s">
        <v>582</v>
      </c>
      <c r="E149" t="s">
        <v>583</v>
      </c>
      <c r="I149" t="s">
        <v>37</v>
      </c>
      <c r="L149" s="1">
        <v>0.41</v>
      </c>
      <c r="M149" s="1">
        <v>1</v>
      </c>
      <c r="N149" s="1">
        <f t="shared" si="36"/>
        <v>0.59000000000000008</v>
      </c>
      <c r="O149" s="12">
        <f t="shared" si="37"/>
        <v>1.4390243902439028</v>
      </c>
    </row>
    <row r="150" spans="1:17" x14ac:dyDescent="0.25">
      <c r="D150" t="s">
        <v>584</v>
      </c>
      <c r="L150" s="1">
        <v>41.67</v>
      </c>
      <c r="M150" s="1">
        <v>63</v>
      </c>
      <c r="N150" s="1">
        <f t="shared" si="36"/>
        <v>21.33</v>
      </c>
      <c r="O150" s="12">
        <f t="shared" si="37"/>
        <v>0.51187904967602582</v>
      </c>
    </row>
    <row r="151" spans="1:17" x14ac:dyDescent="0.25">
      <c r="A151">
        <v>5</v>
      </c>
      <c r="B151" t="s">
        <v>13</v>
      </c>
      <c r="D151" t="s">
        <v>328</v>
      </c>
      <c r="E151" t="s">
        <v>329</v>
      </c>
      <c r="H151" s="11">
        <v>43145</v>
      </c>
      <c r="I151" t="s">
        <v>37</v>
      </c>
      <c r="J151" s="1">
        <v>3.23</v>
      </c>
      <c r="K151" s="1">
        <f>(J151*0.16)</f>
        <v>0.51680000000000004</v>
      </c>
      <c r="L151" s="1">
        <f>(J151*1.16)</f>
        <v>3.7467999999999999</v>
      </c>
      <c r="M151" s="1">
        <v>7</v>
      </c>
      <c r="N151" s="1">
        <f t="shared" si="36"/>
        <v>3.2532000000000001</v>
      </c>
      <c r="O151" s="12">
        <f t="shared" si="37"/>
        <v>0.86826091598163768</v>
      </c>
      <c r="P151">
        <f>(L151*A151)</f>
        <v>18.733999999999998</v>
      </c>
      <c r="Q151">
        <f>(M151*A151)</f>
        <v>35</v>
      </c>
    </row>
    <row r="152" spans="1:17" ht="13.5" customHeight="1" x14ac:dyDescent="0.25">
      <c r="A152">
        <v>95</v>
      </c>
      <c r="B152" t="s">
        <v>13</v>
      </c>
      <c r="D152" t="s">
        <v>290</v>
      </c>
      <c r="E152" t="s">
        <v>200</v>
      </c>
      <c r="H152" s="11">
        <v>42601</v>
      </c>
      <c r="I152" t="s">
        <v>37</v>
      </c>
      <c r="J152" s="1">
        <v>0.99139999999999995</v>
      </c>
      <c r="K152" s="1">
        <f>(J152*0.16)</f>
        <v>0.15862399999999999</v>
      </c>
      <c r="L152" s="1">
        <f>(J152*1.16)</f>
        <v>1.1500239999999999</v>
      </c>
      <c r="M152" s="1">
        <v>4</v>
      </c>
      <c r="N152" s="1">
        <f t="shared" si="36"/>
        <v>2.8499759999999998</v>
      </c>
      <c r="O152" s="12">
        <f t="shared" si="37"/>
        <v>2.4781882812880425</v>
      </c>
      <c r="P152">
        <f>(L152*A152)</f>
        <v>109.25228</v>
      </c>
      <c r="Q152">
        <f>(M152*A152)</f>
        <v>380</v>
      </c>
    </row>
    <row r="153" spans="1:17" ht="13.5" customHeight="1" x14ac:dyDescent="0.25">
      <c r="D153" t="s">
        <v>551</v>
      </c>
      <c r="E153" t="s">
        <v>367</v>
      </c>
      <c r="J153" s="1">
        <v>10.75</v>
      </c>
      <c r="K153" s="1">
        <f>(J153*0.16)</f>
        <v>1.72</v>
      </c>
      <c r="L153" s="1">
        <f>(J153*1.16)</f>
        <v>12.469999999999999</v>
      </c>
      <c r="M153" s="1">
        <v>19</v>
      </c>
      <c r="N153" s="1">
        <f t="shared" si="36"/>
        <v>6.5300000000000011</v>
      </c>
      <c r="O153" s="12">
        <f t="shared" si="37"/>
        <v>0.52365677626303142</v>
      </c>
    </row>
    <row r="154" spans="1:17" x14ac:dyDescent="0.25">
      <c r="D154" t="s">
        <v>637</v>
      </c>
      <c r="E154" t="s">
        <v>638</v>
      </c>
      <c r="F154" t="s">
        <v>603</v>
      </c>
      <c r="L154" s="1">
        <v>5</v>
      </c>
      <c r="M154" s="1">
        <v>9</v>
      </c>
      <c r="N154" s="1">
        <f t="shared" si="36"/>
        <v>4</v>
      </c>
      <c r="O154" s="12">
        <f t="shared" si="37"/>
        <v>0.8</v>
      </c>
    </row>
    <row r="155" spans="1:17" s="2" customFormat="1" x14ac:dyDescent="0.25">
      <c r="A155" s="2">
        <v>19</v>
      </c>
      <c r="B155" s="2" t="s">
        <v>13</v>
      </c>
      <c r="D155" s="2" t="s">
        <v>177</v>
      </c>
      <c r="E155" s="2" t="s">
        <v>178</v>
      </c>
      <c r="F155" s="2" t="s">
        <v>179</v>
      </c>
      <c r="G155" s="2" t="s">
        <v>62</v>
      </c>
      <c r="H155" s="17">
        <v>45098</v>
      </c>
      <c r="I155" s="2" t="s">
        <v>354</v>
      </c>
      <c r="J155" s="18">
        <v>16.11</v>
      </c>
      <c r="K155" s="18">
        <f>(J155*0.16)</f>
        <v>2.5775999999999999</v>
      </c>
      <c r="L155" s="18">
        <f>(J155*1.16)</f>
        <v>18.6876</v>
      </c>
      <c r="M155" s="18">
        <v>28</v>
      </c>
      <c r="N155" s="18">
        <f t="shared" si="36"/>
        <v>9.3124000000000002</v>
      </c>
      <c r="O155" s="19">
        <f t="shared" si="37"/>
        <v>0.49831974143282176</v>
      </c>
      <c r="P155" s="2">
        <f>(L155*A155)</f>
        <v>355.06439999999998</v>
      </c>
      <c r="Q155" s="2">
        <f>(M155*A155)</f>
        <v>532</v>
      </c>
    </row>
    <row r="156" spans="1:17" x14ac:dyDescent="0.25">
      <c r="A156">
        <v>13</v>
      </c>
      <c r="B156" t="s">
        <v>13</v>
      </c>
      <c r="D156" t="s">
        <v>177</v>
      </c>
      <c r="E156" t="s">
        <v>367</v>
      </c>
      <c r="F156" t="s">
        <v>439</v>
      </c>
      <c r="G156" t="s">
        <v>62</v>
      </c>
      <c r="H156" s="11">
        <v>43647</v>
      </c>
      <c r="I156" t="s">
        <v>255</v>
      </c>
      <c r="J156" s="1">
        <v>1.3</v>
      </c>
      <c r="K156" s="1">
        <v>2.9</v>
      </c>
      <c r="L156" s="1">
        <v>2.9</v>
      </c>
      <c r="M156" s="1">
        <v>5</v>
      </c>
      <c r="N156" s="1">
        <f t="shared" si="36"/>
        <v>2.1</v>
      </c>
      <c r="O156" s="12">
        <f t="shared" si="37"/>
        <v>0.72413793103448276</v>
      </c>
      <c r="P156">
        <f>(L156*A156)</f>
        <v>37.699999999999996</v>
      </c>
      <c r="Q156">
        <f>(M156*A156)</f>
        <v>65</v>
      </c>
    </row>
    <row r="157" spans="1:17" x14ac:dyDescent="0.25">
      <c r="D157" t="s">
        <v>539</v>
      </c>
      <c r="E157" t="s">
        <v>540</v>
      </c>
      <c r="J157" s="1">
        <v>2.6</v>
      </c>
      <c r="K157" s="1">
        <f>(J157*0.16)</f>
        <v>0.41600000000000004</v>
      </c>
      <c r="L157" s="1">
        <f>(J157*1.16)</f>
        <v>3.016</v>
      </c>
      <c r="M157" s="1">
        <v>5</v>
      </c>
      <c r="N157" s="1">
        <f t="shared" si="36"/>
        <v>1.984</v>
      </c>
      <c r="O157" s="12">
        <f t="shared" si="37"/>
        <v>0.65782493368700268</v>
      </c>
    </row>
    <row r="158" spans="1:17" s="2" customFormat="1" x14ac:dyDescent="0.25">
      <c r="A158" s="2">
        <v>0</v>
      </c>
      <c r="B158" s="2" t="s">
        <v>13</v>
      </c>
      <c r="D158" s="2" t="s">
        <v>654</v>
      </c>
      <c r="E158" t="s">
        <v>266</v>
      </c>
      <c r="H158" s="17">
        <v>45098</v>
      </c>
      <c r="I158" s="2" t="s">
        <v>255</v>
      </c>
      <c r="J158" s="18">
        <v>55</v>
      </c>
      <c r="K158" s="18">
        <f>(J158*0.16)</f>
        <v>8.8000000000000007</v>
      </c>
      <c r="L158" s="18">
        <f>(J158*1.16)</f>
        <v>63.8</v>
      </c>
      <c r="M158" s="18">
        <v>84</v>
      </c>
      <c r="N158" s="18">
        <f t="shared" si="36"/>
        <v>20.200000000000003</v>
      </c>
      <c r="O158" s="19">
        <f t="shared" si="37"/>
        <v>0.31661442006269597</v>
      </c>
      <c r="P158" s="2">
        <f>(L158*A158)</f>
        <v>0</v>
      </c>
      <c r="Q158" s="2">
        <f>(M158*A158)</f>
        <v>0</v>
      </c>
    </row>
    <row r="159" spans="1:17" s="2" customFormat="1" x14ac:dyDescent="0.25">
      <c r="D159" s="2" t="s">
        <v>528</v>
      </c>
      <c r="E159" s="2" t="s">
        <v>266</v>
      </c>
      <c r="H159" s="17"/>
      <c r="J159" s="18">
        <v>57.59</v>
      </c>
      <c r="K159" s="18">
        <f>(J159*0.16)</f>
        <v>9.2144000000000013</v>
      </c>
      <c r="L159" s="18">
        <f>(J159*1.16)</f>
        <v>66.804400000000001</v>
      </c>
      <c r="M159" s="18">
        <v>89</v>
      </c>
      <c r="N159" s="18">
        <f t="shared" si="36"/>
        <v>22.195599999999999</v>
      </c>
      <c r="O159" s="19">
        <f t="shared" si="37"/>
        <v>0.33224757650693665</v>
      </c>
    </row>
    <row r="160" spans="1:17" x14ac:dyDescent="0.25">
      <c r="A160">
        <v>21</v>
      </c>
      <c r="B160" t="s">
        <v>13</v>
      </c>
      <c r="D160" t="s">
        <v>25</v>
      </c>
      <c r="E160" t="s">
        <v>23</v>
      </c>
      <c r="G160" t="s">
        <v>20</v>
      </c>
      <c r="H160" s="11">
        <v>42339</v>
      </c>
      <c r="I160" t="s">
        <v>17</v>
      </c>
      <c r="J160" s="1">
        <v>5.17</v>
      </c>
      <c r="K160" s="1">
        <v>0.83</v>
      </c>
      <c r="L160" s="1">
        <v>6</v>
      </c>
      <c r="M160" s="1">
        <v>9</v>
      </c>
      <c r="N160" s="1">
        <f t="shared" si="36"/>
        <v>3</v>
      </c>
      <c r="O160" s="12">
        <f t="shared" si="37"/>
        <v>0.5</v>
      </c>
      <c r="P160">
        <f>(L160*A160)</f>
        <v>126</v>
      </c>
      <c r="Q160">
        <f>(M160*A160)</f>
        <v>189</v>
      </c>
    </row>
    <row r="161" spans="1:17" x14ac:dyDescent="0.25">
      <c r="D161" t="s">
        <v>425</v>
      </c>
      <c r="E161" t="s">
        <v>426</v>
      </c>
      <c r="H161" s="11">
        <v>43122</v>
      </c>
      <c r="I161" t="s">
        <v>37</v>
      </c>
      <c r="J161" s="1">
        <v>0.95</v>
      </c>
      <c r="K161" s="1">
        <f>(J161*0.16)</f>
        <v>0.152</v>
      </c>
      <c r="L161" s="1">
        <f>(J161*1.16)</f>
        <v>1.1019999999999999</v>
      </c>
      <c r="M161" s="1">
        <v>2</v>
      </c>
      <c r="N161" s="1">
        <f t="shared" si="36"/>
        <v>0.89800000000000013</v>
      </c>
      <c r="O161" s="12">
        <f t="shared" si="37"/>
        <v>0.81488203266787684</v>
      </c>
    </row>
    <row r="162" spans="1:17" x14ac:dyDescent="0.25">
      <c r="A162">
        <v>0</v>
      </c>
      <c r="B162" t="s">
        <v>13</v>
      </c>
      <c r="D162" t="s">
        <v>152</v>
      </c>
      <c r="E162" t="s">
        <v>192</v>
      </c>
      <c r="F162" t="s">
        <v>647</v>
      </c>
      <c r="J162" s="1">
        <v>19.02</v>
      </c>
      <c r="K162" s="1">
        <f>(J162*0.16)</f>
        <v>3.0432000000000001</v>
      </c>
      <c r="L162" s="1">
        <f>(J162*1.16)</f>
        <v>22.063199999999998</v>
      </c>
      <c r="M162" s="1">
        <v>33.5</v>
      </c>
      <c r="N162" s="1">
        <f t="shared" si="36"/>
        <v>11.436800000000002</v>
      </c>
      <c r="O162" s="12">
        <f t="shared" si="37"/>
        <v>0.51836542296675014</v>
      </c>
      <c r="P162">
        <f>(L162*A162)</f>
        <v>0</v>
      </c>
      <c r="Q162">
        <f>(M162*A162)</f>
        <v>0</v>
      </c>
    </row>
    <row r="163" spans="1:17" x14ac:dyDescent="0.25">
      <c r="D163" t="s">
        <v>427</v>
      </c>
      <c r="I163" t="s">
        <v>428</v>
      </c>
      <c r="L163" s="1">
        <v>0.37</v>
      </c>
      <c r="M163" s="1">
        <v>1</v>
      </c>
      <c r="N163" s="1">
        <f t="shared" si="36"/>
        <v>0.63</v>
      </c>
      <c r="O163" s="12">
        <f t="shared" si="37"/>
        <v>1.7027027027027026</v>
      </c>
    </row>
    <row r="164" spans="1:17" x14ac:dyDescent="0.25">
      <c r="D164" s="6" t="s">
        <v>416</v>
      </c>
      <c r="H164" s="11">
        <v>43461</v>
      </c>
      <c r="I164" t="s">
        <v>37</v>
      </c>
      <c r="J164" s="1">
        <v>1.08</v>
      </c>
      <c r="K164" s="1">
        <f>(J164*0.16)</f>
        <v>0.17280000000000001</v>
      </c>
      <c r="L164" s="1">
        <f>(J164*1.16)</f>
        <v>1.2527999999999999</v>
      </c>
      <c r="M164" s="1">
        <v>2</v>
      </c>
      <c r="N164" s="1">
        <f t="shared" si="36"/>
        <v>0.74720000000000009</v>
      </c>
      <c r="O164" s="12">
        <f t="shared" si="37"/>
        <v>0.59642401021711378</v>
      </c>
    </row>
    <row r="165" spans="1:17" x14ac:dyDescent="0.25">
      <c r="D165" t="s">
        <v>416</v>
      </c>
      <c r="L165" s="1">
        <v>0.5</v>
      </c>
      <c r="M165" s="1">
        <v>1.5</v>
      </c>
      <c r="N165" s="1">
        <f t="shared" si="36"/>
        <v>1</v>
      </c>
      <c r="O165" s="12">
        <f t="shared" si="37"/>
        <v>2</v>
      </c>
    </row>
    <row r="166" spans="1:17" x14ac:dyDescent="0.25">
      <c r="D166" t="s">
        <v>417</v>
      </c>
      <c r="H166" s="11">
        <v>43461</v>
      </c>
      <c r="I166" t="s">
        <v>37</v>
      </c>
      <c r="J166" s="1">
        <v>2.2000000000000002</v>
      </c>
      <c r="K166" s="1">
        <f>(J166*0.16)</f>
        <v>0.35200000000000004</v>
      </c>
      <c r="L166" s="1">
        <f>(J166*1.16)</f>
        <v>2.552</v>
      </c>
      <c r="M166" s="1">
        <v>4</v>
      </c>
      <c r="N166" s="1">
        <f t="shared" si="36"/>
        <v>1.448</v>
      </c>
      <c r="O166" s="12">
        <f t="shared" si="37"/>
        <v>0.56739811912225702</v>
      </c>
    </row>
    <row r="167" spans="1:17" x14ac:dyDescent="0.25">
      <c r="D167" t="s">
        <v>418</v>
      </c>
      <c r="H167" s="11">
        <v>43461</v>
      </c>
      <c r="I167" t="s">
        <v>37</v>
      </c>
      <c r="J167" s="1">
        <v>4.83</v>
      </c>
      <c r="K167" s="1">
        <f>(J167*0.16)</f>
        <v>0.77280000000000004</v>
      </c>
      <c r="L167" s="1">
        <f>(J167*1.16)</f>
        <v>5.6027999999999993</v>
      </c>
      <c r="M167" s="1">
        <v>8</v>
      </c>
      <c r="N167" s="1">
        <f t="shared" si="36"/>
        <v>2.3972000000000007</v>
      </c>
      <c r="O167" s="12">
        <f t="shared" si="37"/>
        <v>0.42785749982151799</v>
      </c>
    </row>
    <row r="168" spans="1:17" s="2" customFormat="1" x14ac:dyDescent="0.25">
      <c r="A168" s="2">
        <v>60</v>
      </c>
      <c r="B168" s="2" t="s">
        <v>13</v>
      </c>
      <c r="D168" s="2" t="s">
        <v>206</v>
      </c>
      <c r="E168" s="2" t="s">
        <v>15</v>
      </c>
      <c r="F168" s="2" t="s">
        <v>718</v>
      </c>
      <c r="G168" s="2" t="s">
        <v>719</v>
      </c>
      <c r="H168" s="17"/>
      <c r="J168" s="18">
        <v>0.8</v>
      </c>
      <c r="K168" s="1">
        <f>(J168*0.16)</f>
        <v>0.128</v>
      </c>
      <c r="L168" s="1">
        <f>(J168*1.16)</f>
        <v>0.92799999999999994</v>
      </c>
      <c r="M168" s="1">
        <v>2</v>
      </c>
      <c r="N168" s="1">
        <f t="shared" ref="N168" si="38">(M168-L168)</f>
        <v>1.0720000000000001</v>
      </c>
      <c r="O168" s="12">
        <f t="shared" ref="O168" si="39">(N168/L168)</f>
        <v>1.1551724137931036</v>
      </c>
      <c r="P168" s="2">
        <f t="shared" ref="P168:P179" si="40">(L168*A168)</f>
        <v>55.679999999999993</v>
      </c>
      <c r="Q168" s="2">
        <f t="shared" ref="Q168:Q179" si="41">(M168*A168)</f>
        <v>120</v>
      </c>
    </row>
    <row r="169" spans="1:17" s="2" customFormat="1" x14ac:dyDescent="0.25">
      <c r="A169" s="2">
        <v>83</v>
      </c>
      <c r="B169" s="2" t="s">
        <v>13</v>
      </c>
      <c r="D169" s="2" t="s">
        <v>717</v>
      </c>
      <c r="G169" s="2" t="s">
        <v>116</v>
      </c>
      <c r="H169" s="17"/>
      <c r="I169" s="2" t="s">
        <v>183</v>
      </c>
      <c r="J169" s="18"/>
      <c r="K169" s="18"/>
      <c r="L169" s="18">
        <v>4.76</v>
      </c>
      <c r="M169" s="18">
        <v>10</v>
      </c>
      <c r="N169" s="18">
        <f t="shared" si="36"/>
        <v>5.24</v>
      </c>
      <c r="O169" s="19">
        <f t="shared" si="37"/>
        <v>1.1008403361344539</v>
      </c>
      <c r="P169" s="2">
        <f t="shared" si="40"/>
        <v>395.08</v>
      </c>
      <c r="Q169" s="2">
        <f t="shared" si="41"/>
        <v>830</v>
      </c>
    </row>
    <row r="170" spans="1:17" s="2" customFormat="1" x14ac:dyDescent="0.25">
      <c r="D170" s="2" t="s">
        <v>720</v>
      </c>
      <c r="E170" s="2" t="s">
        <v>721</v>
      </c>
      <c r="H170" s="17"/>
      <c r="J170" s="18">
        <v>1.48</v>
      </c>
      <c r="K170" s="18">
        <f>J170*0.16</f>
        <v>0.23680000000000001</v>
      </c>
      <c r="L170" s="18">
        <f>J170+K170</f>
        <v>1.7168000000000001</v>
      </c>
      <c r="M170" s="18">
        <v>4</v>
      </c>
      <c r="N170" s="18" t="s">
        <v>722</v>
      </c>
      <c r="O170" s="19" t="e">
        <f t="shared" ref="O170" si="42">(N170/L170)</f>
        <v>#VALUE!</v>
      </c>
    </row>
    <row r="171" spans="1:17" x14ac:dyDescent="0.25">
      <c r="A171">
        <v>79</v>
      </c>
      <c r="B171" t="s">
        <v>13</v>
      </c>
      <c r="D171" t="s">
        <v>224</v>
      </c>
      <c r="G171" t="s">
        <v>160</v>
      </c>
      <c r="I171" t="s">
        <v>37</v>
      </c>
      <c r="L171" s="1">
        <v>11</v>
      </c>
      <c r="M171" s="1">
        <v>17</v>
      </c>
      <c r="N171" s="1">
        <f t="shared" si="36"/>
        <v>6</v>
      </c>
      <c r="O171" s="12">
        <f t="shared" si="37"/>
        <v>0.54545454545454541</v>
      </c>
      <c r="P171">
        <f t="shared" si="40"/>
        <v>869</v>
      </c>
      <c r="Q171">
        <f t="shared" si="41"/>
        <v>1343</v>
      </c>
    </row>
    <row r="172" spans="1:17" x14ac:dyDescent="0.25">
      <c r="A172">
        <v>167</v>
      </c>
      <c r="B172" t="s">
        <v>13</v>
      </c>
      <c r="D172" t="s">
        <v>224</v>
      </c>
      <c r="F172" t="s">
        <v>116</v>
      </c>
      <c r="G172" t="s">
        <v>62</v>
      </c>
      <c r="I172" t="s">
        <v>37</v>
      </c>
      <c r="L172" s="1">
        <v>1.5</v>
      </c>
      <c r="M172" s="1">
        <v>3</v>
      </c>
      <c r="N172" s="1">
        <f t="shared" si="36"/>
        <v>1.5</v>
      </c>
      <c r="O172" s="12">
        <f t="shared" si="37"/>
        <v>1</v>
      </c>
      <c r="P172">
        <f t="shared" si="40"/>
        <v>250.5</v>
      </c>
      <c r="Q172">
        <f t="shared" si="41"/>
        <v>501</v>
      </c>
    </row>
    <row r="173" spans="1:17" x14ac:dyDescent="0.25">
      <c r="A173">
        <v>8</v>
      </c>
      <c r="B173" t="s">
        <v>13</v>
      </c>
      <c r="D173" t="s">
        <v>225</v>
      </c>
      <c r="E173" t="s">
        <v>124</v>
      </c>
      <c r="F173" t="s">
        <v>116</v>
      </c>
      <c r="L173" s="1">
        <v>3.8</v>
      </c>
      <c r="M173" s="1">
        <v>6</v>
      </c>
      <c r="N173" s="1">
        <f t="shared" si="36"/>
        <v>2.2000000000000002</v>
      </c>
      <c r="O173" s="12">
        <f t="shared" si="37"/>
        <v>0.57894736842105265</v>
      </c>
      <c r="P173">
        <f t="shared" si="40"/>
        <v>30.4</v>
      </c>
      <c r="Q173">
        <f t="shared" si="41"/>
        <v>48</v>
      </c>
    </row>
    <row r="174" spans="1:17" x14ac:dyDescent="0.25">
      <c r="A174">
        <v>44</v>
      </c>
      <c r="B174" t="s">
        <v>13</v>
      </c>
      <c r="D174" t="s">
        <v>225</v>
      </c>
      <c r="G174" t="s">
        <v>296</v>
      </c>
      <c r="I174" t="s">
        <v>19</v>
      </c>
      <c r="L174" s="1">
        <v>15.42</v>
      </c>
      <c r="M174" s="1">
        <v>25</v>
      </c>
      <c r="N174" s="1">
        <f t="shared" si="36"/>
        <v>9.58</v>
      </c>
      <c r="O174" s="12">
        <f t="shared" si="37"/>
        <v>0.62127107652399483</v>
      </c>
      <c r="P174">
        <f t="shared" si="40"/>
        <v>678.48</v>
      </c>
      <c r="Q174">
        <f t="shared" si="41"/>
        <v>1100</v>
      </c>
    </row>
    <row r="175" spans="1:17" s="2" customFormat="1" x14ac:dyDescent="0.25">
      <c r="A175">
        <v>79</v>
      </c>
      <c r="B175" t="s">
        <v>13</v>
      </c>
      <c r="C175"/>
      <c r="D175" t="s">
        <v>114</v>
      </c>
      <c r="E175" t="s">
        <v>115</v>
      </c>
      <c r="F175" t="s">
        <v>117</v>
      </c>
      <c r="G175" t="s">
        <v>62</v>
      </c>
      <c r="H175" s="11">
        <v>42341</v>
      </c>
      <c r="I175" t="s">
        <v>75</v>
      </c>
      <c r="J175" s="1">
        <v>0.77</v>
      </c>
      <c r="K175" s="1">
        <f>(J175*0.16)</f>
        <v>0.1232</v>
      </c>
      <c r="L175" s="1">
        <v>5</v>
      </c>
      <c r="M175" s="1">
        <v>8</v>
      </c>
      <c r="N175" s="1">
        <f t="shared" si="36"/>
        <v>3</v>
      </c>
      <c r="O175" s="12">
        <f t="shared" si="37"/>
        <v>0.6</v>
      </c>
      <c r="P175">
        <f t="shared" si="40"/>
        <v>395</v>
      </c>
      <c r="Q175">
        <f t="shared" si="41"/>
        <v>632</v>
      </c>
    </row>
    <row r="176" spans="1:17" x14ac:dyDescent="0.25">
      <c r="A176" s="2">
        <v>25</v>
      </c>
      <c r="B176" s="2" t="s">
        <v>13</v>
      </c>
      <c r="C176" s="2"/>
      <c r="D176" s="2" t="s">
        <v>114</v>
      </c>
      <c r="E176" s="2" t="s">
        <v>473</v>
      </c>
      <c r="F176" s="2" t="s">
        <v>673</v>
      </c>
      <c r="G176" s="2" t="s">
        <v>116</v>
      </c>
      <c r="H176" s="17">
        <v>45098</v>
      </c>
      <c r="I176" s="2" t="s">
        <v>474</v>
      </c>
      <c r="J176" s="18">
        <v>3.4</v>
      </c>
      <c r="K176" s="18">
        <f>(J176*0.16)</f>
        <v>0.54400000000000004</v>
      </c>
      <c r="L176" s="18">
        <f>(J176*1.16)</f>
        <v>3.9439999999999995</v>
      </c>
      <c r="M176" s="18">
        <v>6</v>
      </c>
      <c r="N176" s="18">
        <f t="shared" ref="N176:N209" si="43">(M176-L176)</f>
        <v>2.0560000000000005</v>
      </c>
      <c r="O176" s="19">
        <f t="shared" ref="O176:O209" si="44">(N176/L176)</f>
        <v>0.52129817444219084</v>
      </c>
      <c r="P176" s="2">
        <f t="shared" si="40"/>
        <v>98.6</v>
      </c>
      <c r="Q176" s="2">
        <f t="shared" si="41"/>
        <v>150</v>
      </c>
    </row>
    <row r="177" spans="1:17" x14ac:dyDescent="0.25">
      <c r="A177">
        <v>163</v>
      </c>
      <c r="B177" t="s">
        <v>13</v>
      </c>
      <c r="D177" t="s">
        <v>114</v>
      </c>
      <c r="E177" t="s">
        <v>457</v>
      </c>
      <c r="F177" t="s">
        <v>116</v>
      </c>
      <c r="H177" s="11">
        <v>43698</v>
      </c>
      <c r="I177" t="s">
        <v>37</v>
      </c>
      <c r="J177" s="1">
        <v>9.34</v>
      </c>
      <c r="K177" s="1">
        <f>(J177*0.16)</f>
        <v>1.4944</v>
      </c>
      <c r="L177" s="1">
        <f>(J177*1.16)</f>
        <v>10.834399999999999</v>
      </c>
      <c r="M177" s="1">
        <v>18</v>
      </c>
      <c r="N177" s="1">
        <f t="shared" si="43"/>
        <v>7.1656000000000013</v>
      </c>
      <c r="O177" s="12">
        <f t="shared" si="44"/>
        <v>0.66137488001181444</v>
      </c>
      <c r="P177">
        <f t="shared" si="40"/>
        <v>1766.0071999999998</v>
      </c>
      <c r="Q177">
        <f t="shared" si="41"/>
        <v>2934</v>
      </c>
    </row>
    <row r="178" spans="1:17" s="2" customFormat="1" x14ac:dyDescent="0.25">
      <c r="A178" s="2">
        <v>150</v>
      </c>
      <c r="B178" s="2" t="s">
        <v>13</v>
      </c>
      <c r="D178" s="2" t="s">
        <v>114</v>
      </c>
      <c r="E178" s="2" t="s">
        <v>523</v>
      </c>
      <c r="F178" s="2" t="s">
        <v>116</v>
      </c>
      <c r="G178" s="2" t="s">
        <v>524</v>
      </c>
      <c r="H178" s="17"/>
      <c r="J178" s="18">
        <v>1.63</v>
      </c>
      <c r="K178" s="18">
        <f>(J178*0.16)</f>
        <v>0.26079999999999998</v>
      </c>
      <c r="L178" s="18">
        <f>(J178*1.16)</f>
        <v>1.8907999999999998</v>
      </c>
      <c r="M178" s="18">
        <v>4</v>
      </c>
      <c r="N178" s="18">
        <f t="shared" si="43"/>
        <v>2.1092000000000004</v>
      </c>
      <c r="O178" s="19">
        <f t="shared" si="44"/>
        <v>1.1155066638459914</v>
      </c>
      <c r="P178" s="2">
        <f t="shared" si="40"/>
        <v>283.61999999999995</v>
      </c>
      <c r="Q178" s="2">
        <f t="shared" si="41"/>
        <v>600</v>
      </c>
    </row>
    <row r="179" spans="1:17" s="2" customFormat="1" ht="12" customHeight="1" x14ac:dyDescent="0.25">
      <c r="A179" s="2">
        <v>19</v>
      </c>
      <c r="B179" s="2" t="s">
        <v>13</v>
      </c>
      <c r="D179" s="2" t="s">
        <v>269</v>
      </c>
      <c r="E179" s="2" t="s">
        <v>367</v>
      </c>
      <c r="F179" s="2" t="s">
        <v>511</v>
      </c>
      <c r="H179" s="17">
        <v>45098</v>
      </c>
      <c r="I179" s="2" t="s">
        <v>255</v>
      </c>
      <c r="J179" s="18">
        <v>7.86</v>
      </c>
      <c r="K179" s="18">
        <f>(J179*0.16)</f>
        <v>1.2576000000000001</v>
      </c>
      <c r="L179" s="18">
        <f>(J179*1.16)</f>
        <v>9.1175999999999995</v>
      </c>
      <c r="M179" s="18">
        <v>14</v>
      </c>
      <c r="N179" s="18">
        <f t="shared" si="43"/>
        <v>4.8824000000000005</v>
      </c>
      <c r="O179" s="19">
        <f t="shared" si="44"/>
        <v>0.53549179608668962</v>
      </c>
      <c r="P179" s="2">
        <f t="shared" si="40"/>
        <v>173.23439999999999</v>
      </c>
      <c r="Q179" s="2">
        <f t="shared" si="41"/>
        <v>266</v>
      </c>
    </row>
    <row r="180" spans="1:17" x14ac:dyDescent="0.25">
      <c r="D180" t="s">
        <v>458</v>
      </c>
      <c r="E180" t="s">
        <v>133</v>
      </c>
      <c r="F180" t="s">
        <v>391</v>
      </c>
      <c r="I180" t="s">
        <v>37</v>
      </c>
      <c r="L180" s="1">
        <v>13.33</v>
      </c>
      <c r="M180" s="1">
        <v>20</v>
      </c>
      <c r="N180" s="1">
        <f t="shared" si="43"/>
        <v>6.67</v>
      </c>
      <c r="O180" s="12">
        <f t="shared" si="44"/>
        <v>0.50037509377344336</v>
      </c>
    </row>
    <row r="181" spans="1:17" x14ac:dyDescent="0.25">
      <c r="D181" t="s">
        <v>452</v>
      </c>
      <c r="E181" t="s">
        <v>453</v>
      </c>
      <c r="H181" s="11">
        <v>43698</v>
      </c>
      <c r="I181" t="s">
        <v>37</v>
      </c>
      <c r="J181" s="1">
        <v>11.49</v>
      </c>
      <c r="K181" s="1">
        <f t="shared" ref="K181:K189" si="45">(J181*0.16)</f>
        <v>1.8384</v>
      </c>
      <c r="L181" s="1">
        <f t="shared" ref="L181:L189" si="46">(J181*1.16)</f>
        <v>13.328399999999998</v>
      </c>
      <c r="M181" s="1">
        <v>20</v>
      </c>
      <c r="N181" s="1">
        <f t="shared" si="43"/>
        <v>6.6716000000000015</v>
      </c>
      <c r="O181" s="12">
        <f t="shared" si="44"/>
        <v>0.50055520542600784</v>
      </c>
    </row>
    <row r="182" spans="1:17" x14ac:dyDescent="0.25">
      <c r="D182" t="s">
        <v>441</v>
      </c>
      <c r="J182" s="1">
        <v>11.49</v>
      </c>
      <c r="K182" s="1">
        <f t="shared" si="45"/>
        <v>1.8384</v>
      </c>
      <c r="L182" s="1">
        <f t="shared" si="46"/>
        <v>13.328399999999998</v>
      </c>
      <c r="M182" s="1">
        <v>20</v>
      </c>
      <c r="N182" s="1">
        <f t="shared" si="43"/>
        <v>6.6716000000000015</v>
      </c>
      <c r="O182" s="12">
        <f t="shared" si="44"/>
        <v>0.50055520542600784</v>
      </c>
    </row>
    <row r="183" spans="1:17" x14ac:dyDescent="0.25">
      <c r="D183" t="s">
        <v>449</v>
      </c>
      <c r="E183" t="s">
        <v>116</v>
      </c>
      <c r="H183" s="11">
        <v>43386</v>
      </c>
      <c r="I183" t="s">
        <v>37</v>
      </c>
      <c r="J183" s="1">
        <v>11.49</v>
      </c>
      <c r="K183" s="1">
        <f t="shared" si="45"/>
        <v>1.8384</v>
      </c>
      <c r="L183" s="1">
        <f t="shared" si="46"/>
        <v>13.328399999999998</v>
      </c>
      <c r="M183" s="1">
        <v>20</v>
      </c>
      <c r="N183" s="1">
        <f t="shared" si="43"/>
        <v>6.6716000000000015</v>
      </c>
      <c r="O183" s="12">
        <f t="shared" si="44"/>
        <v>0.50055520542600784</v>
      </c>
    </row>
    <row r="184" spans="1:17" x14ac:dyDescent="0.25">
      <c r="D184" t="s">
        <v>450</v>
      </c>
      <c r="E184" t="s">
        <v>117</v>
      </c>
      <c r="H184" s="11">
        <v>43698</v>
      </c>
      <c r="I184" t="s">
        <v>37</v>
      </c>
      <c r="J184" s="1">
        <v>13.29</v>
      </c>
      <c r="K184" s="1">
        <f t="shared" si="45"/>
        <v>2.1263999999999998</v>
      </c>
      <c r="L184" s="1">
        <f t="shared" si="46"/>
        <v>15.416399999999998</v>
      </c>
      <c r="M184" s="1">
        <v>23</v>
      </c>
      <c r="N184" s="1">
        <f t="shared" si="43"/>
        <v>7.5836000000000023</v>
      </c>
      <c r="O184" s="12">
        <f t="shared" si="44"/>
        <v>0.49191769803585816</v>
      </c>
    </row>
    <row r="185" spans="1:17" x14ac:dyDescent="0.25">
      <c r="D185" t="s">
        <v>396</v>
      </c>
      <c r="E185" t="s">
        <v>397</v>
      </c>
      <c r="H185" s="11">
        <v>43421</v>
      </c>
      <c r="I185" t="s">
        <v>37</v>
      </c>
      <c r="J185" s="1">
        <v>5.17</v>
      </c>
      <c r="K185" s="1">
        <f t="shared" si="45"/>
        <v>0.82720000000000005</v>
      </c>
      <c r="L185" s="1">
        <f t="shared" si="46"/>
        <v>5.9971999999999994</v>
      </c>
      <c r="M185" s="1">
        <v>9.5</v>
      </c>
      <c r="N185" s="1">
        <f t="shared" si="43"/>
        <v>3.5028000000000006</v>
      </c>
      <c r="O185" s="12">
        <f t="shared" si="44"/>
        <v>0.58407256719802592</v>
      </c>
    </row>
    <row r="186" spans="1:17" s="2" customFormat="1" x14ac:dyDescent="0.25">
      <c r="A186" s="2">
        <v>6</v>
      </c>
      <c r="B186" s="2" t="s">
        <v>27</v>
      </c>
      <c r="D186" s="2" t="s">
        <v>242</v>
      </c>
      <c r="E186" s="2" t="s">
        <v>69</v>
      </c>
      <c r="F186" s="2" t="s">
        <v>106</v>
      </c>
      <c r="G186" s="2" t="s">
        <v>682</v>
      </c>
      <c r="H186" s="17">
        <v>45098</v>
      </c>
      <c r="I186" s="2" t="s">
        <v>354</v>
      </c>
      <c r="J186" s="18">
        <v>5.59</v>
      </c>
      <c r="K186" s="18">
        <f t="shared" si="45"/>
        <v>0.89439999999999997</v>
      </c>
      <c r="L186" s="18">
        <f t="shared" si="46"/>
        <v>6.4843999999999991</v>
      </c>
      <c r="M186" s="18">
        <v>10</v>
      </c>
      <c r="N186" s="18">
        <f t="shared" si="43"/>
        <v>3.5156000000000009</v>
      </c>
      <c r="O186" s="19">
        <f t="shared" si="44"/>
        <v>0.54216272901116547</v>
      </c>
      <c r="P186" s="2">
        <f>(L186*A186)</f>
        <v>38.906399999999991</v>
      </c>
      <c r="Q186" s="2">
        <f>(M186*A186)</f>
        <v>60</v>
      </c>
    </row>
    <row r="187" spans="1:17" s="2" customFormat="1" x14ac:dyDescent="0.25">
      <c r="A187">
        <v>12</v>
      </c>
      <c r="B187" t="s">
        <v>27</v>
      </c>
      <c r="C187"/>
      <c r="D187" t="s">
        <v>242</v>
      </c>
      <c r="E187" t="s">
        <v>69</v>
      </c>
      <c r="F187" t="s">
        <v>241</v>
      </c>
      <c r="G187"/>
      <c r="H187" s="11">
        <v>42999</v>
      </c>
      <c r="I187" t="s">
        <v>37</v>
      </c>
      <c r="J187" s="1">
        <v>6.11</v>
      </c>
      <c r="K187" s="1">
        <f t="shared" si="45"/>
        <v>0.97760000000000002</v>
      </c>
      <c r="L187" s="1">
        <f t="shared" si="46"/>
        <v>7.0876000000000001</v>
      </c>
      <c r="M187" s="1">
        <v>12</v>
      </c>
      <c r="N187" s="1">
        <f t="shared" si="43"/>
        <v>4.9123999999999999</v>
      </c>
      <c r="O187" s="12">
        <f t="shared" si="44"/>
        <v>0.69309780461651327</v>
      </c>
      <c r="P187">
        <f>(L187*A187)</f>
        <v>85.051199999999994</v>
      </c>
      <c r="Q187">
        <f>(M187*A187)</f>
        <v>144</v>
      </c>
    </row>
    <row r="188" spans="1:17" x14ac:dyDescent="0.25">
      <c r="A188" s="2"/>
      <c r="B188" s="2"/>
      <c r="C188" s="2"/>
      <c r="D188" s="2" t="s">
        <v>683</v>
      </c>
      <c r="E188" s="2" t="s">
        <v>69</v>
      </c>
      <c r="F188" s="2" t="s">
        <v>106</v>
      </c>
      <c r="G188" s="2" t="s">
        <v>448</v>
      </c>
      <c r="H188" s="17">
        <v>45098</v>
      </c>
      <c r="I188" s="2" t="s">
        <v>354</v>
      </c>
      <c r="J188" s="18">
        <v>0.46</v>
      </c>
      <c r="K188" s="18">
        <f t="shared" si="45"/>
        <v>7.3599999999999999E-2</v>
      </c>
      <c r="L188" s="18">
        <f t="shared" si="46"/>
        <v>0.53359999999999996</v>
      </c>
      <c r="M188" s="18">
        <v>1</v>
      </c>
      <c r="N188" s="18">
        <f t="shared" si="43"/>
        <v>0.46640000000000004</v>
      </c>
      <c r="O188" s="19">
        <f t="shared" si="44"/>
        <v>0.87406296851574228</v>
      </c>
      <c r="P188" s="2"/>
      <c r="Q188" s="2"/>
    </row>
    <row r="189" spans="1:17" x14ac:dyDescent="0.25">
      <c r="A189">
        <v>6</v>
      </c>
      <c r="B189" t="s">
        <v>13</v>
      </c>
      <c r="D189" t="s">
        <v>297</v>
      </c>
      <c r="E189" t="s">
        <v>69</v>
      </c>
      <c r="F189" t="s">
        <v>241</v>
      </c>
      <c r="H189" s="11">
        <v>42481</v>
      </c>
      <c r="I189" t="s">
        <v>75</v>
      </c>
      <c r="J189" s="1">
        <v>0.42830000000000001</v>
      </c>
      <c r="K189" s="1">
        <f t="shared" si="45"/>
        <v>6.8528000000000006E-2</v>
      </c>
      <c r="L189" s="1">
        <f t="shared" si="46"/>
        <v>0.49682799999999999</v>
      </c>
      <c r="M189" s="1">
        <v>1</v>
      </c>
      <c r="N189" s="1">
        <f t="shared" si="43"/>
        <v>0.50317199999999995</v>
      </c>
      <c r="O189" s="12">
        <f t="shared" si="44"/>
        <v>1.0127690065777291</v>
      </c>
      <c r="P189">
        <f>(L189*A189)</f>
        <v>2.9809679999999998</v>
      </c>
      <c r="Q189">
        <f>(M189*A189)</f>
        <v>6</v>
      </c>
    </row>
    <row r="190" spans="1:17" s="2" customFormat="1" x14ac:dyDescent="0.25">
      <c r="A190" s="2">
        <v>410</v>
      </c>
      <c r="B190" s="2" t="s">
        <v>13</v>
      </c>
      <c r="D190" s="2" t="s">
        <v>311</v>
      </c>
      <c r="E190" s="2" t="s">
        <v>312</v>
      </c>
      <c r="F190" s="2">
        <v>9</v>
      </c>
      <c r="H190" s="17"/>
      <c r="I190" s="2" t="s">
        <v>564</v>
      </c>
      <c r="J190" s="18"/>
      <c r="K190" s="18"/>
      <c r="L190" s="18">
        <v>0.76</v>
      </c>
      <c r="M190" s="18">
        <v>1.5</v>
      </c>
      <c r="N190" s="18">
        <f t="shared" si="43"/>
        <v>0.74</v>
      </c>
      <c r="O190" s="19">
        <f t="shared" si="44"/>
        <v>0.97368421052631582</v>
      </c>
      <c r="P190" s="2">
        <f>(L190*A190)</f>
        <v>311.60000000000002</v>
      </c>
      <c r="Q190" s="2">
        <f>(M190*A190)</f>
        <v>615</v>
      </c>
    </row>
    <row r="191" spans="1:17" s="2" customFormat="1" x14ac:dyDescent="0.25">
      <c r="D191" s="2" t="s">
        <v>526</v>
      </c>
      <c r="E191" s="2" t="s">
        <v>312</v>
      </c>
      <c r="F191" s="2" t="s">
        <v>527</v>
      </c>
      <c r="G191" s="2" t="s">
        <v>171</v>
      </c>
      <c r="H191" s="17"/>
      <c r="J191" s="18">
        <v>37.85</v>
      </c>
      <c r="K191" s="18">
        <f>J191*0.16</f>
        <v>6.056</v>
      </c>
      <c r="L191" s="18">
        <f>J191+K191</f>
        <v>43.905999999999999</v>
      </c>
      <c r="M191" s="18">
        <v>64</v>
      </c>
      <c r="N191" s="18">
        <f t="shared" ref="N191" si="47">(M191-L191)</f>
        <v>20.094000000000001</v>
      </c>
      <c r="O191" s="19">
        <f t="shared" ref="O191" si="48">(N191/L191)</f>
        <v>0.45765954539242931</v>
      </c>
      <c r="P191" s="2">
        <f>(L191*A191)</f>
        <v>0</v>
      </c>
    </row>
    <row r="192" spans="1:17" x14ac:dyDescent="0.25">
      <c r="D192" t="s">
        <v>576</v>
      </c>
      <c r="E192" t="s">
        <v>171</v>
      </c>
      <c r="F192" t="s">
        <v>578</v>
      </c>
      <c r="L192" s="1">
        <v>6</v>
      </c>
      <c r="M192" s="1">
        <v>15</v>
      </c>
      <c r="N192" s="1">
        <f t="shared" si="43"/>
        <v>9</v>
      </c>
      <c r="O192" s="12">
        <f t="shared" si="44"/>
        <v>1.5</v>
      </c>
    </row>
    <row r="193" spans="1:17" x14ac:dyDescent="0.25">
      <c r="D193" t="s">
        <v>581</v>
      </c>
      <c r="L193" s="1">
        <v>9.9</v>
      </c>
      <c r="M193" s="1">
        <v>15</v>
      </c>
      <c r="N193" s="1">
        <f t="shared" si="43"/>
        <v>5.0999999999999996</v>
      </c>
      <c r="O193" s="12">
        <f t="shared" si="44"/>
        <v>0.51515151515151514</v>
      </c>
    </row>
    <row r="194" spans="1:17" ht="12" customHeight="1" x14ac:dyDescent="0.25">
      <c r="D194" t="s">
        <v>579</v>
      </c>
      <c r="E194" t="s">
        <v>580</v>
      </c>
      <c r="F194" t="s">
        <v>577</v>
      </c>
      <c r="L194" s="1">
        <v>0.78</v>
      </c>
      <c r="M194" s="1">
        <v>1.5</v>
      </c>
      <c r="N194" s="1">
        <f t="shared" si="43"/>
        <v>0.72</v>
      </c>
      <c r="O194" s="12">
        <f t="shared" si="44"/>
        <v>0.92307692307692302</v>
      </c>
    </row>
    <row r="195" spans="1:17" x14ac:dyDescent="0.25">
      <c r="D195" t="s">
        <v>451</v>
      </c>
      <c r="E195" t="s">
        <v>355</v>
      </c>
      <c r="H195" s="11">
        <v>43698</v>
      </c>
      <c r="I195" t="s">
        <v>37</v>
      </c>
      <c r="J195" s="1">
        <v>8.26</v>
      </c>
      <c r="K195" s="1">
        <f>(J195*0.16)</f>
        <v>1.3215999999999999</v>
      </c>
      <c r="L195" s="1">
        <f>(J195*1.16)</f>
        <v>9.5815999999999999</v>
      </c>
      <c r="M195" s="1">
        <v>20</v>
      </c>
      <c r="N195" s="1">
        <f t="shared" si="43"/>
        <v>10.4184</v>
      </c>
      <c r="O195" s="12">
        <f t="shared" si="44"/>
        <v>1.0873340569424732</v>
      </c>
    </row>
    <row r="196" spans="1:17" s="2" customFormat="1" x14ac:dyDescent="0.25">
      <c r="A196" s="2">
        <v>7</v>
      </c>
      <c r="B196" s="2" t="s">
        <v>27</v>
      </c>
      <c r="D196" s="2" t="s">
        <v>32</v>
      </c>
      <c r="E196" s="2" t="s">
        <v>257</v>
      </c>
      <c r="F196" s="2" t="s">
        <v>258</v>
      </c>
      <c r="G196" s="2" t="s">
        <v>259</v>
      </c>
      <c r="H196" s="17"/>
      <c r="I196" s="2" t="s">
        <v>19</v>
      </c>
      <c r="J196" s="18"/>
      <c r="K196" s="18"/>
      <c r="L196" s="18">
        <v>33</v>
      </c>
      <c r="M196" s="18">
        <v>33</v>
      </c>
      <c r="N196" s="18">
        <f t="shared" si="43"/>
        <v>0</v>
      </c>
      <c r="O196" s="19">
        <f t="shared" si="44"/>
        <v>0</v>
      </c>
      <c r="P196" s="2">
        <f>(L196*A196)</f>
        <v>231</v>
      </c>
      <c r="Q196" s="2">
        <f>(M196*A196)</f>
        <v>231</v>
      </c>
    </row>
    <row r="197" spans="1:17" s="2" customFormat="1" x14ac:dyDescent="0.25">
      <c r="A197" s="2">
        <v>0</v>
      </c>
      <c r="B197" s="2" t="s">
        <v>303</v>
      </c>
      <c r="D197" s="2" t="s">
        <v>304</v>
      </c>
      <c r="H197" s="17"/>
      <c r="J197" s="18">
        <v>0.38900000000000001</v>
      </c>
      <c r="K197" s="18">
        <f>(J197*0.16)</f>
        <v>6.2240000000000004E-2</v>
      </c>
      <c r="L197" s="18">
        <v>2</v>
      </c>
      <c r="M197" s="18">
        <v>3</v>
      </c>
      <c r="N197" s="18">
        <f t="shared" si="43"/>
        <v>1</v>
      </c>
      <c r="O197" s="19">
        <f t="shared" si="44"/>
        <v>0.5</v>
      </c>
      <c r="Q197" s="2">
        <f>(M197*A197)</f>
        <v>0</v>
      </c>
    </row>
    <row r="198" spans="1:17" s="2" customFormat="1" x14ac:dyDescent="0.25">
      <c r="D198" s="2" t="s">
        <v>32</v>
      </c>
      <c r="E198" s="2" t="s">
        <v>124</v>
      </c>
      <c r="H198" s="17"/>
      <c r="J198" s="18">
        <v>18.940000000000001</v>
      </c>
      <c r="K198" s="18">
        <f>J198*0.16</f>
        <v>3.0304000000000002</v>
      </c>
      <c r="L198" s="18">
        <f>J198+K198</f>
        <v>21.970400000000001</v>
      </c>
      <c r="M198" s="18">
        <v>33</v>
      </c>
      <c r="N198" s="18">
        <f t="shared" ref="N198" si="49">(M198-L198)</f>
        <v>11.029599999999999</v>
      </c>
      <c r="O198" s="19">
        <f t="shared" ref="O198" si="50">(N198/L198)</f>
        <v>0.50202090084841411</v>
      </c>
    </row>
    <row r="199" spans="1:17" x14ac:dyDescent="0.25">
      <c r="D199" t="s">
        <v>594</v>
      </c>
      <c r="E199" t="s">
        <v>607</v>
      </c>
      <c r="J199" s="1">
        <v>1.32</v>
      </c>
      <c r="K199" s="1">
        <f>(J199*0.16)</f>
        <v>0.21120000000000003</v>
      </c>
      <c r="L199" s="1">
        <f>(J199*1.16)</f>
        <v>1.5311999999999999</v>
      </c>
      <c r="M199" s="1">
        <v>2.5</v>
      </c>
      <c r="N199" s="1">
        <f t="shared" si="43"/>
        <v>0.96880000000000011</v>
      </c>
      <c r="O199" s="12">
        <f t="shared" si="44"/>
        <v>0.63270637408568453</v>
      </c>
    </row>
    <row r="200" spans="1:17" x14ac:dyDescent="0.25">
      <c r="D200" t="s">
        <v>278</v>
      </c>
      <c r="E200" t="s">
        <v>620</v>
      </c>
      <c r="K200" s="13"/>
      <c r="L200" s="13">
        <v>41.67</v>
      </c>
      <c r="M200" s="1">
        <v>63</v>
      </c>
      <c r="N200" s="1">
        <f t="shared" si="43"/>
        <v>21.33</v>
      </c>
      <c r="O200" s="12">
        <f t="shared" si="44"/>
        <v>0.51187904967602582</v>
      </c>
    </row>
    <row r="201" spans="1:17" x14ac:dyDescent="0.25">
      <c r="A201">
        <v>50</v>
      </c>
      <c r="B201" t="s">
        <v>13</v>
      </c>
      <c r="D201" t="s">
        <v>278</v>
      </c>
      <c r="G201" t="s">
        <v>116</v>
      </c>
      <c r="K201" s="13"/>
      <c r="L201" s="13">
        <v>1.6</v>
      </c>
      <c r="M201" s="1">
        <v>3</v>
      </c>
      <c r="N201" s="1">
        <f t="shared" si="43"/>
        <v>1.4</v>
      </c>
      <c r="O201" s="12">
        <f t="shared" si="44"/>
        <v>0.87499999999999989</v>
      </c>
      <c r="P201">
        <f>(L201*A201)</f>
        <v>80</v>
      </c>
      <c r="Q201">
        <f>(M201*A201)</f>
        <v>150</v>
      </c>
    </row>
    <row r="202" spans="1:17" x14ac:dyDescent="0.25">
      <c r="A202">
        <v>11</v>
      </c>
      <c r="B202" t="s">
        <v>184</v>
      </c>
      <c r="D202" t="s">
        <v>182</v>
      </c>
      <c r="E202" t="s">
        <v>183</v>
      </c>
      <c r="F202" t="s">
        <v>116</v>
      </c>
      <c r="G202" t="s">
        <v>185</v>
      </c>
      <c r="K202" s="13"/>
      <c r="L202" s="13">
        <v>80</v>
      </c>
      <c r="M202" s="1">
        <v>120</v>
      </c>
      <c r="N202" s="1">
        <f t="shared" si="43"/>
        <v>40</v>
      </c>
      <c r="O202" s="12">
        <f t="shared" si="44"/>
        <v>0.5</v>
      </c>
      <c r="P202">
        <f>(L202*A202)</f>
        <v>880</v>
      </c>
      <c r="Q202">
        <f>(M202*A202)</f>
        <v>1320</v>
      </c>
    </row>
    <row r="203" spans="1:17" x14ac:dyDescent="0.25">
      <c r="A203">
        <v>500</v>
      </c>
      <c r="B203" t="s">
        <v>13</v>
      </c>
      <c r="D203" t="s">
        <v>182</v>
      </c>
      <c r="E203" t="s">
        <v>190</v>
      </c>
      <c r="F203" t="s">
        <v>117</v>
      </c>
      <c r="J203" s="1">
        <v>0.32</v>
      </c>
      <c r="K203" s="13">
        <f t="shared" ref="K203:K225" si="51">(J203*0.16)</f>
        <v>5.1200000000000002E-2</v>
      </c>
      <c r="L203" s="13">
        <f t="shared" ref="L203:L225" si="52">(J203*1.16)</f>
        <v>0.37119999999999997</v>
      </c>
      <c r="M203" s="1">
        <v>0.6</v>
      </c>
      <c r="N203" s="1">
        <f t="shared" si="43"/>
        <v>0.2288</v>
      </c>
      <c r="O203" s="12">
        <f t="shared" si="44"/>
        <v>0.61637931034482762</v>
      </c>
      <c r="P203">
        <f>(L203*A203)</f>
        <v>185.6</v>
      </c>
      <c r="Q203">
        <f>(M203*A203)</f>
        <v>300</v>
      </c>
    </row>
    <row r="204" spans="1:17" s="2" customFormat="1" x14ac:dyDescent="0.25">
      <c r="A204" s="2">
        <v>500</v>
      </c>
      <c r="B204" s="2" t="s">
        <v>471</v>
      </c>
      <c r="D204" s="2" t="s">
        <v>470</v>
      </c>
      <c r="H204" s="17"/>
      <c r="I204" s="2" t="s">
        <v>19</v>
      </c>
      <c r="J204" s="18">
        <v>0.32</v>
      </c>
      <c r="K204" s="18">
        <f t="shared" si="51"/>
        <v>5.1200000000000002E-2</v>
      </c>
      <c r="L204" s="18">
        <f t="shared" si="52"/>
        <v>0.37119999999999997</v>
      </c>
      <c r="M204" s="18">
        <v>0.6</v>
      </c>
      <c r="N204" s="18">
        <f t="shared" si="43"/>
        <v>0.2288</v>
      </c>
      <c r="O204" s="19">
        <f t="shared" si="44"/>
        <v>0.61637931034482762</v>
      </c>
    </row>
    <row r="205" spans="1:17" s="2" customFormat="1" x14ac:dyDescent="0.25">
      <c r="D205" s="2" t="s">
        <v>703</v>
      </c>
      <c r="H205" s="17"/>
      <c r="J205" s="18">
        <v>138</v>
      </c>
      <c r="K205" s="18">
        <f t="shared" ref="K205" si="53">(J205*0.16)</f>
        <v>22.080000000000002</v>
      </c>
      <c r="L205" s="18">
        <f t="shared" ref="L205" si="54">(J205*1.16)</f>
        <v>160.07999999999998</v>
      </c>
      <c r="M205" s="18">
        <v>210</v>
      </c>
      <c r="N205" s="18">
        <f t="shared" ref="N205" si="55">(M205-L205)</f>
        <v>49.920000000000016</v>
      </c>
      <c r="O205" s="19">
        <f t="shared" ref="O205" si="56">(N205/L205)</f>
        <v>0.31184407796101959</v>
      </c>
    </row>
    <row r="206" spans="1:17" x14ac:dyDescent="0.25">
      <c r="A206">
        <v>50</v>
      </c>
      <c r="B206" t="s">
        <v>13</v>
      </c>
      <c r="D206" t="s">
        <v>223</v>
      </c>
      <c r="F206">
        <v>5010</v>
      </c>
      <c r="H206" s="11">
        <v>43442</v>
      </c>
      <c r="I206" t="s">
        <v>37</v>
      </c>
      <c r="J206" s="1">
        <v>0.56999999999999995</v>
      </c>
      <c r="K206" s="1">
        <f t="shared" si="51"/>
        <v>9.1199999999999989E-2</v>
      </c>
      <c r="L206" s="1">
        <f t="shared" si="52"/>
        <v>0.6611999999999999</v>
      </c>
      <c r="M206" s="1">
        <v>1.5</v>
      </c>
      <c r="N206" s="1">
        <f t="shared" si="43"/>
        <v>0.8388000000000001</v>
      </c>
      <c r="O206" s="12">
        <f t="shared" si="44"/>
        <v>1.268602540834846</v>
      </c>
      <c r="P206">
        <f>(L206*A206)</f>
        <v>33.059999999999995</v>
      </c>
      <c r="Q206">
        <f>(M206*A206)</f>
        <v>75</v>
      </c>
    </row>
    <row r="207" spans="1:17" x14ac:dyDescent="0.25">
      <c r="D207" t="s">
        <v>413</v>
      </c>
      <c r="J207" s="1">
        <v>28.73</v>
      </c>
      <c r="K207" s="1">
        <f t="shared" si="51"/>
        <v>4.5968</v>
      </c>
      <c r="L207" s="1">
        <f t="shared" si="52"/>
        <v>33.326799999999999</v>
      </c>
      <c r="M207" s="1">
        <v>50</v>
      </c>
      <c r="N207" s="1">
        <f t="shared" si="43"/>
        <v>16.673200000000001</v>
      </c>
      <c r="O207" s="12">
        <f t="shared" si="44"/>
        <v>0.50029405763529655</v>
      </c>
    </row>
    <row r="208" spans="1:17" s="2" customFormat="1" x14ac:dyDescent="0.25">
      <c r="A208" s="2">
        <v>1957</v>
      </c>
      <c r="B208" s="2" t="s">
        <v>13</v>
      </c>
      <c r="D208" s="2" t="s">
        <v>167</v>
      </c>
      <c r="F208" s="2" t="s">
        <v>116</v>
      </c>
      <c r="G208" s="2" t="s">
        <v>62</v>
      </c>
      <c r="H208" s="17"/>
      <c r="I208" s="2" t="s">
        <v>19</v>
      </c>
      <c r="J208" s="18">
        <v>0.56999999999999995</v>
      </c>
      <c r="K208" s="18">
        <f t="shared" si="51"/>
        <v>9.1199999999999989E-2</v>
      </c>
      <c r="L208" s="18">
        <f t="shared" si="52"/>
        <v>0.6611999999999999</v>
      </c>
      <c r="M208" s="18">
        <v>1</v>
      </c>
      <c r="N208" s="18">
        <f t="shared" si="43"/>
        <v>0.3388000000000001</v>
      </c>
      <c r="O208" s="19">
        <f t="shared" si="44"/>
        <v>0.51240169388989742</v>
      </c>
      <c r="P208" s="2">
        <f t="shared" ref="P208:P233" si="57">(L208*A208)</f>
        <v>1293.9683999999997</v>
      </c>
      <c r="Q208" s="2">
        <f t="shared" ref="Q208:Q233" si="58">(M208*A208)</f>
        <v>1957</v>
      </c>
    </row>
    <row r="209" spans="1:17" x14ac:dyDescent="0.25">
      <c r="A209">
        <v>600</v>
      </c>
      <c r="B209" t="s">
        <v>13</v>
      </c>
      <c r="D209" t="s">
        <v>267</v>
      </c>
      <c r="H209" s="11">
        <v>42584</v>
      </c>
      <c r="I209" t="s">
        <v>37</v>
      </c>
      <c r="J209" s="1">
        <v>0.2442</v>
      </c>
      <c r="K209" s="1">
        <f t="shared" si="51"/>
        <v>3.9072000000000003E-2</v>
      </c>
      <c r="L209" s="1">
        <f t="shared" si="52"/>
        <v>0.28327199999999997</v>
      </c>
      <c r="M209" s="1">
        <v>1</v>
      </c>
      <c r="N209" s="1">
        <f t="shared" si="43"/>
        <v>0.71672800000000003</v>
      </c>
      <c r="O209" s="12">
        <f t="shared" si="44"/>
        <v>2.5301759439690477</v>
      </c>
      <c r="P209">
        <f t="shared" si="57"/>
        <v>169.96319999999997</v>
      </c>
      <c r="Q209">
        <f t="shared" si="58"/>
        <v>600</v>
      </c>
    </row>
    <row r="210" spans="1:17" x14ac:dyDescent="0.25">
      <c r="A210">
        <v>0</v>
      </c>
      <c r="B210" t="s">
        <v>86</v>
      </c>
      <c r="D210" t="s">
        <v>749</v>
      </c>
      <c r="E210" t="s">
        <v>190</v>
      </c>
      <c r="F210" t="s">
        <v>750</v>
      </c>
      <c r="J210" s="1">
        <v>32.200000000000003</v>
      </c>
      <c r="K210" s="1">
        <f t="shared" si="51"/>
        <v>5.1520000000000001</v>
      </c>
      <c r="L210" s="1">
        <f t="shared" si="52"/>
        <v>37.352000000000004</v>
      </c>
      <c r="M210" s="1">
        <v>56.5</v>
      </c>
      <c r="N210" s="1">
        <f t="shared" ref="N210:N239" si="59">(M210-L210)</f>
        <v>19.147999999999996</v>
      </c>
      <c r="O210" s="12">
        <f t="shared" ref="O210:O239" si="60">(N210/L210)</f>
        <v>0.51263653887342031</v>
      </c>
      <c r="P210">
        <f t="shared" si="57"/>
        <v>0</v>
      </c>
      <c r="Q210">
        <f t="shared" si="58"/>
        <v>0</v>
      </c>
    </row>
    <row r="211" spans="1:17" s="2" customFormat="1" x14ac:dyDescent="0.25">
      <c r="A211" s="2">
        <v>0</v>
      </c>
      <c r="B211" s="2" t="s">
        <v>13</v>
      </c>
      <c r="D211" s="2" t="s">
        <v>101</v>
      </c>
      <c r="E211" s="2" t="s">
        <v>69</v>
      </c>
      <c r="F211" s="2" t="s">
        <v>728</v>
      </c>
      <c r="H211" s="17"/>
      <c r="J211" s="18">
        <v>67.42</v>
      </c>
      <c r="K211" s="18">
        <f t="shared" si="51"/>
        <v>10.7872</v>
      </c>
      <c r="L211" s="18">
        <f t="shared" si="52"/>
        <v>78.2072</v>
      </c>
      <c r="M211" s="18">
        <v>115</v>
      </c>
      <c r="N211" s="18">
        <f t="shared" si="59"/>
        <v>36.7928</v>
      </c>
      <c r="O211" s="19">
        <f t="shared" si="60"/>
        <v>0.47045284833109996</v>
      </c>
      <c r="P211" s="2">
        <f t="shared" si="57"/>
        <v>0</v>
      </c>
      <c r="Q211" s="2">
        <f t="shared" si="58"/>
        <v>0</v>
      </c>
    </row>
    <row r="212" spans="1:17" s="2" customFormat="1" x14ac:dyDescent="0.25">
      <c r="A212" s="2">
        <v>4</v>
      </c>
      <c r="B212" s="2" t="s">
        <v>86</v>
      </c>
      <c r="D212" s="2" t="s">
        <v>101</v>
      </c>
      <c r="E212" s="2" t="s">
        <v>69</v>
      </c>
      <c r="F212" s="2">
        <v>5090</v>
      </c>
      <c r="G212" s="2" t="s">
        <v>502</v>
      </c>
      <c r="H212" s="17"/>
      <c r="I212" s="2" t="s">
        <v>474</v>
      </c>
      <c r="J212" s="18">
        <v>28.67</v>
      </c>
      <c r="K212" s="18">
        <f t="shared" si="51"/>
        <v>4.5872000000000002</v>
      </c>
      <c r="L212" s="18">
        <f t="shared" si="52"/>
        <v>33.257199999999997</v>
      </c>
      <c r="M212" s="18">
        <v>50</v>
      </c>
      <c r="N212" s="18">
        <f t="shared" si="59"/>
        <v>16.742800000000003</v>
      </c>
      <c r="O212" s="19">
        <f t="shared" si="60"/>
        <v>0.5034338428971773</v>
      </c>
      <c r="P212" s="2">
        <f t="shared" si="57"/>
        <v>133.02879999999999</v>
      </c>
      <c r="Q212" s="2">
        <f t="shared" si="58"/>
        <v>200</v>
      </c>
    </row>
    <row r="213" spans="1:17" s="2" customFormat="1" x14ac:dyDescent="0.25">
      <c r="A213" s="2">
        <v>2</v>
      </c>
      <c r="B213" s="2" t="s">
        <v>86</v>
      </c>
      <c r="D213" s="2" t="s">
        <v>101</v>
      </c>
      <c r="E213" s="2" t="s">
        <v>69</v>
      </c>
      <c r="F213" s="2">
        <v>5050</v>
      </c>
      <c r="G213" s="2" t="s">
        <v>503</v>
      </c>
      <c r="H213" s="17"/>
      <c r="J213" s="18">
        <v>20.21</v>
      </c>
      <c r="K213" s="18">
        <f t="shared" si="51"/>
        <v>3.2336</v>
      </c>
      <c r="L213" s="18">
        <f t="shared" si="52"/>
        <v>23.4436</v>
      </c>
      <c r="M213" s="18">
        <v>36</v>
      </c>
      <c r="N213" s="18">
        <f t="shared" si="59"/>
        <v>12.5564</v>
      </c>
      <c r="O213" s="19">
        <f t="shared" si="60"/>
        <v>0.5356003344196284</v>
      </c>
      <c r="P213" s="2">
        <f t="shared" si="57"/>
        <v>46.8872</v>
      </c>
      <c r="Q213" s="2">
        <f t="shared" si="58"/>
        <v>72</v>
      </c>
    </row>
    <row r="214" spans="1:17" x14ac:dyDescent="0.25">
      <c r="A214">
        <v>4</v>
      </c>
      <c r="B214" t="s">
        <v>86</v>
      </c>
      <c r="D214" t="s">
        <v>101</v>
      </c>
      <c r="E214" t="s">
        <v>69</v>
      </c>
      <c r="F214">
        <v>5070</v>
      </c>
      <c r="G214" t="s">
        <v>503</v>
      </c>
      <c r="I214" t="s">
        <v>474</v>
      </c>
      <c r="J214" s="1">
        <v>23.66</v>
      </c>
      <c r="K214" s="1">
        <f t="shared" si="51"/>
        <v>3.7856000000000001</v>
      </c>
      <c r="L214" s="1">
        <f t="shared" si="52"/>
        <v>27.445599999999999</v>
      </c>
      <c r="M214" s="1">
        <v>41.5</v>
      </c>
      <c r="N214" s="1">
        <f t="shared" si="59"/>
        <v>14.054400000000001</v>
      </c>
      <c r="O214" s="12">
        <f t="shared" si="60"/>
        <v>0.51208208237385966</v>
      </c>
      <c r="P214">
        <f t="shared" si="57"/>
        <v>109.7824</v>
      </c>
      <c r="Q214">
        <f t="shared" si="58"/>
        <v>166</v>
      </c>
    </row>
    <row r="215" spans="1:17" x14ac:dyDescent="0.25">
      <c r="A215">
        <v>1</v>
      </c>
      <c r="B215" t="s">
        <v>13</v>
      </c>
      <c r="D215" t="s">
        <v>139</v>
      </c>
      <c r="E215" t="s">
        <v>603</v>
      </c>
      <c r="F215" t="s">
        <v>604</v>
      </c>
      <c r="G215" t="s">
        <v>492</v>
      </c>
      <c r="I215" t="s">
        <v>474</v>
      </c>
      <c r="J215" s="1">
        <v>10.7</v>
      </c>
      <c r="K215" s="1">
        <f t="shared" si="51"/>
        <v>1.712</v>
      </c>
      <c r="L215" s="1">
        <f t="shared" si="52"/>
        <v>12.411999999999999</v>
      </c>
      <c r="M215" s="1">
        <v>20</v>
      </c>
      <c r="N215" s="1">
        <f t="shared" si="59"/>
        <v>7.588000000000001</v>
      </c>
      <c r="O215" s="12">
        <f t="shared" si="60"/>
        <v>0.61134386077989056</v>
      </c>
      <c r="P215">
        <f t="shared" si="57"/>
        <v>12.411999999999999</v>
      </c>
      <c r="Q215">
        <f t="shared" si="58"/>
        <v>20</v>
      </c>
    </row>
    <row r="216" spans="1:17" x14ac:dyDescent="0.25">
      <c r="A216">
        <v>12</v>
      </c>
      <c r="B216" t="s">
        <v>13</v>
      </c>
      <c r="D216" t="s">
        <v>324</v>
      </c>
      <c r="E216" t="s">
        <v>575</v>
      </c>
      <c r="J216" s="1">
        <v>3</v>
      </c>
      <c r="K216" s="1">
        <f t="shared" si="51"/>
        <v>0.48</v>
      </c>
      <c r="L216" s="1">
        <f t="shared" si="52"/>
        <v>3.4799999999999995</v>
      </c>
      <c r="M216" s="1">
        <v>10</v>
      </c>
      <c r="N216" s="1">
        <f t="shared" si="59"/>
        <v>6.5200000000000005</v>
      </c>
      <c r="O216" s="12">
        <f t="shared" si="60"/>
        <v>1.8735632183908051</v>
      </c>
      <c r="P216">
        <f t="shared" si="57"/>
        <v>41.759999999999991</v>
      </c>
      <c r="Q216">
        <f t="shared" si="58"/>
        <v>120</v>
      </c>
    </row>
    <row r="217" spans="1:17" x14ac:dyDescent="0.25">
      <c r="A217">
        <v>5</v>
      </c>
      <c r="B217" t="s">
        <v>13</v>
      </c>
      <c r="D217" t="s">
        <v>324</v>
      </c>
      <c r="E217">
        <v>7.0000000000000007E-2</v>
      </c>
      <c r="F217" t="s">
        <v>513</v>
      </c>
      <c r="J217" s="1">
        <v>2.61</v>
      </c>
      <c r="K217" s="1">
        <f t="shared" si="51"/>
        <v>0.41759999999999997</v>
      </c>
      <c r="L217" s="1">
        <f t="shared" si="52"/>
        <v>3.0275999999999996</v>
      </c>
      <c r="M217" s="1">
        <v>10</v>
      </c>
      <c r="N217" s="1">
        <f t="shared" si="59"/>
        <v>6.9724000000000004</v>
      </c>
      <c r="O217" s="12">
        <f t="shared" si="60"/>
        <v>2.3029462280354078</v>
      </c>
      <c r="P217">
        <f t="shared" si="57"/>
        <v>15.137999999999998</v>
      </c>
      <c r="Q217">
        <f t="shared" si="58"/>
        <v>50</v>
      </c>
    </row>
    <row r="218" spans="1:17" s="2" customFormat="1" x14ac:dyDescent="0.25">
      <c r="A218" s="2">
        <v>0</v>
      </c>
      <c r="B218" s="2" t="s">
        <v>13</v>
      </c>
      <c r="D218" s="2" t="s">
        <v>659</v>
      </c>
      <c r="E218" s="2" t="s">
        <v>660</v>
      </c>
      <c r="F218" s="2" t="s">
        <v>49</v>
      </c>
      <c r="G218" s="2" t="s">
        <v>661</v>
      </c>
      <c r="H218" s="17"/>
      <c r="J218" s="18">
        <v>2.36</v>
      </c>
      <c r="K218" s="18">
        <f t="shared" si="51"/>
        <v>0.37759999999999999</v>
      </c>
      <c r="L218" s="18">
        <f t="shared" si="52"/>
        <v>2.7375999999999996</v>
      </c>
      <c r="M218" s="18">
        <v>4.5</v>
      </c>
      <c r="N218" s="18">
        <f t="shared" si="59"/>
        <v>1.7624000000000004</v>
      </c>
      <c r="O218" s="19">
        <f t="shared" si="60"/>
        <v>0.64377556984219775</v>
      </c>
      <c r="P218" s="2">
        <f t="shared" si="57"/>
        <v>0</v>
      </c>
      <c r="Q218" s="2">
        <f t="shared" si="58"/>
        <v>0</v>
      </c>
    </row>
    <row r="219" spans="1:17" s="2" customFormat="1" ht="13.5" customHeight="1" x14ac:dyDescent="0.25">
      <c r="A219" s="2">
        <v>50</v>
      </c>
      <c r="B219" s="2" t="s">
        <v>13</v>
      </c>
      <c r="D219" s="2" t="s">
        <v>289</v>
      </c>
      <c r="E219" s="2" t="s">
        <v>513</v>
      </c>
      <c r="F219" s="2" t="s">
        <v>606</v>
      </c>
      <c r="H219" s="17"/>
      <c r="J219" s="18">
        <v>3.1</v>
      </c>
      <c r="K219" s="18">
        <f t="shared" si="51"/>
        <v>0.49600000000000005</v>
      </c>
      <c r="L219" s="18">
        <f t="shared" si="52"/>
        <v>3.5959999999999996</v>
      </c>
      <c r="M219" s="18">
        <v>5.5</v>
      </c>
      <c r="N219" s="18">
        <f t="shared" si="59"/>
        <v>1.9040000000000004</v>
      </c>
      <c r="O219" s="19">
        <f t="shared" si="60"/>
        <v>0.52947719688542838</v>
      </c>
      <c r="P219" s="2">
        <f t="shared" si="57"/>
        <v>179.79999999999998</v>
      </c>
      <c r="Q219" s="2">
        <f t="shared" si="58"/>
        <v>275</v>
      </c>
    </row>
    <row r="220" spans="1:17" s="2" customFormat="1" x14ac:dyDescent="0.25">
      <c r="A220" s="2">
        <v>0</v>
      </c>
      <c r="B220" s="2" t="s">
        <v>13</v>
      </c>
      <c r="D220" s="2" t="s">
        <v>289</v>
      </c>
      <c r="E220" s="2" t="s">
        <v>519</v>
      </c>
      <c r="F220" s="2" t="s">
        <v>606</v>
      </c>
      <c r="H220" s="17"/>
      <c r="J220" s="18">
        <v>2.9</v>
      </c>
      <c r="K220" s="18">
        <f t="shared" si="51"/>
        <v>0.46399999999999997</v>
      </c>
      <c r="L220" s="18">
        <f t="shared" si="52"/>
        <v>3.3639999999999999</v>
      </c>
      <c r="M220" s="18">
        <v>5.5</v>
      </c>
      <c r="N220" s="18">
        <f t="shared" si="59"/>
        <v>2.1360000000000001</v>
      </c>
      <c r="O220" s="19">
        <f t="shared" si="60"/>
        <v>0.63495838287752682</v>
      </c>
      <c r="P220" s="2">
        <f t="shared" si="57"/>
        <v>0</v>
      </c>
      <c r="Q220" s="2">
        <f t="shared" si="58"/>
        <v>0</v>
      </c>
    </row>
    <row r="221" spans="1:17" s="2" customFormat="1" x14ac:dyDescent="0.25">
      <c r="A221" s="2">
        <v>102</v>
      </c>
      <c r="B221" s="2" t="s">
        <v>13</v>
      </c>
      <c r="D221" s="2" t="s">
        <v>103</v>
      </c>
      <c r="E221" s="2" t="s">
        <v>71</v>
      </c>
      <c r="F221" s="2" t="s">
        <v>72</v>
      </c>
      <c r="G221" s="2">
        <v>1910</v>
      </c>
      <c r="H221" s="17"/>
      <c r="I221" s="2" t="s">
        <v>474</v>
      </c>
      <c r="J221" s="18">
        <v>1.1200000000000001</v>
      </c>
      <c r="K221" s="18">
        <f t="shared" si="51"/>
        <v>0.17920000000000003</v>
      </c>
      <c r="L221" s="18">
        <f t="shared" si="52"/>
        <v>1.2992000000000001</v>
      </c>
      <c r="M221" s="18">
        <v>3.5</v>
      </c>
      <c r="N221" s="18">
        <f t="shared" si="59"/>
        <v>2.2008000000000001</v>
      </c>
      <c r="O221" s="19">
        <f t="shared" si="60"/>
        <v>1.6939655172413792</v>
      </c>
      <c r="P221" s="2">
        <f t="shared" si="57"/>
        <v>132.51840000000001</v>
      </c>
      <c r="Q221" s="2">
        <f t="shared" si="58"/>
        <v>357</v>
      </c>
    </row>
    <row r="222" spans="1:17" s="2" customFormat="1" x14ac:dyDescent="0.25">
      <c r="A222" s="2">
        <v>24</v>
      </c>
      <c r="B222" s="2" t="s">
        <v>13</v>
      </c>
      <c r="D222" s="2" t="s">
        <v>705</v>
      </c>
      <c r="E222" s="2" t="s">
        <v>706</v>
      </c>
      <c r="H222" s="17"/>
      <c r="I222" s="2" t="s">
        <v>474</v>
      </c>
      <c r="J222" s="18">
        <v>5.9</v>
      </c>
      <c r="K222" s="18">
        <f t="shared" si="51"/>
        <v>0.94400000000000006</v>
      </c>
      <c r="L222" s="18">
        <f t="shared" si="52"/>
        <v>6.8440000000000003</v>
      </c>
      <c r="M222" s="18">
        <v>10.5</v>
      </c>
      <c r="N222" s="18">
        <f t="shared" si="59"/>
        <v>3.6559999999999997</v>
      </c>
      <c r="O222" s="19">
        <f t="shared" si="60"/>
        <v>0.53419053185271759</v>
      </c>
      <c r="P222" s="2">
        <f t="shared" si="57"/>
        <v>164.256</v>
      </c>
      <c r="Q222" s="2">
        <f t="shared" si="58"/>
        <v>252</v>
      </c>
    </row>
    <row r="223" spans="1:17" s="2" customFormat="1" x14ac:dyDescent="0.25">
      <c r="D223" s="2" t="s">
        <v>726</v>
      </c>
      <c r="E223" s="2" t="s">
        <v>727</v>
      </c>
      <c r="H223" s="17"/>
      <c r="J223" s="18">
        <v>3.2</v>
      </c>
      <c r="K223" s="18">
        <f t="shared" si="51"/>
        <v>0.51200000000000001</v>
      </c>
      <c r="L223" s="18">
        <f t="shared" si="52"/>
        <v>3.7119999999999997</v>
      </c>
      <c r="M223" s="18">
        <v>6</v>
      </c>
      <c r="N223" s="18">
        <f t="shared" si="59"/>
        <v>2.2880000000000003</v>
      </c>
      <c r="O223" s="19">
        <f t="shared" si="60"/>
        <v>0.61637931034482774</v>
      </c>
    </row>
    <row r="224" spans="1:17" s="2" customFormat="1" x14ac:dyDescent="0.25">
      <c r="A224" s="2">
        <v>38</v>
      </c>
      <c r="B224" s="2" t="s">
        <v>13</v>
      </c>
      <c r="D224" s="2" t="s">
        <v>218</v>
      </c>
      <c r="E224" s="2" t="s">
        <v>79</v>
      </c>
      <c r="F224" s="2" t="s">
        <v>503</v>
      </c>
      <c r="G224" s="2" t="s">
        <v>217</v>
      </c>
      <c r="H224" s="17"/>
      <c r="I224" s="2" t="s">
        <v>75</v>
      </c>
      <c r="J224" s="18">
        <v>7.2</v>
      </c>
      <c r="K224" s="18">
        <f t="shared" si="51"/>
        <v>1.1520000000000001</v>
      </c>
      <c r="L224" s="18">
        <f t="shared" si="52"/>
        <v>8.3520000000000003</v>
      </c>
      <c r="M224" s="18">
        <v>12.5</v>
      </c>
      <c r="N224" s="18">
        <f t="shared" si="59"/>
        <v>4.1479999999999997</v>
      </c>
      <c r="O224" s="19">
        <f t="shared" si="60"/>
        <v>0.49664750957854403</v>
      </c>
      <c r="P224" s="2">
        <f t="shared" si="57"/>
        <v>317.37600000000003</v>
      </c>
      <c r="Q224" s="2">
        <f t="shared" si="58"/>
        <v>475</v>
      </c>
    </row>
    <row r="225" spans="1:17" s="2" customFormat="1" x14ac:dyDescent="0.25">
      <c r="A225" s="2">
        <v>5</v>
      </c>
      <c r="B225" s="2" t="s">
        <v>13</v>
      </c>
      <c r="D225" s="2" t="s">
        <v>218</v>
      </c>
      <c r="E225" s="2" t="s">
        <v>501</v>
      </c>
      <c r="F225" s="2" t="s">
        <v>502</v>
      </c>
      <c r="G225" s="2" t="s">
        <v>734</v>
      </c>
      <c r="H225" s="17"/>
      <c r="J225" s="18">
        <v>12.89</v>
      </c>
      <c r="K225" s="18">
        <f t="shared" si="51"/>
        <v>2.0624000000000002</v>
      </c>
      <c r="L225" s="18">
        <f t="shared" si="52"/>
        <v>14.952399999999999</v>
      </c>
      <c r="M225" s="18">
        <v>22.5</v>
      </c>
      <c r="N225" s="18">
        <f t="shared" si="59"/>
        <v>7.547600000000001</v>
      </c>
      <c r="O225" s="19">
        <f t="shared" si="60"/>
        <v>0.5047751531526713</v>
      </c>
      <c r="P225" s="2">
        <f t="shared" si="57"/>
        <v>74.762</v>
      </c>
      <c r="Q225" s="2">
        <f t="shared" si="58"/>
        <v>112.5</v>
      </c>
    </row>
    <row r="226" spans="1:17" s="2" customFormat="1" x14ac:dyDescent="0.25">
      <c r="A226" s="2">
        <v>15</v>
      </c>
      <c r="B226" s="2" t="s">
        <v>13</v>
      </c>
      <c r="D226" s="2" t="s">
        <v>38</v>
      </c>
      <c r="E226" s="2" t="s">
        <v>236</v>
      </c>
      <c r="F226" s="2" t="s">
        <v>734</v>
      </c>
      <c r="H226" s="17"/>
      <c r="J226" s="18">
        <v>8.93</v>
      </c>
      <c r="K226" s="18">
        <f t="shared" ref="K226:K233" si="61">(J226*0.16)</f>
        <v>1.4288000000000001</v>
      </c>
      <c r="L226" s="18">
        <f t="shared" ref="L226:L233" si="62">(J226*1.16)</f>
        <v>10.358799999999999</v>
      </c>
      <c r="M226" s="18">
        <v>16</v>
      </c>
      <c r="N226" s="18">
        <f t="shared" si="59"/>
        <v>5.6412000000000013</v>
      </c>
      <c r="O226" s="19">
        <f t="shared" si="60"/>
        <v>0.54458045333436322</v>
      </c>
      <c r="P226" s="2">
        <f t="shared" si="57"/>
        <v>155.38199999999998</v>
      </c>
      <c r="Q226" s="2">
        <f t="shared" si="58"/>
        <v>240</v>
      </c>
    </row>
    <row r="227" spans="1:17" s="2" customFormat="1" x14ac:dyDescent="0.25">
      <c r="A227" s="2">
        <v>0</v>
      </c>
      <c r="B227" s="2" t="s">
        <v>13</v>
      </c>
      <c r="D227" s="2" t="s">
        <v>38</v>
      </c>
      <c r="E227" s="2" t="s">
        <v>399</v>
      </c>
      <c r="F227" s="2" t="s">
        <v>704</v>
      </c>
      <c r="G227" s="2">
        <v>8</v>
      </c>
      <c r="H227" s="17"/>
      <c r="I227" s="2" t="s">
        <v>75</v>
      </c>
      <c r="J227" s="18">
        <v>5.23</v>
      </c>
      <c r="K227" s="18">
        <f t="shared" si="61"/>
        <v>0.8368000000000001</v>
      </c>
      <c r="L227" s="18">
        <f t="shared" si="62"/>
        <v>6.0667999999999997</v>
      </c>
      <c r="M227" s="25">
        <v>9</v>
      </c>
      <c r="N227" s="18">
        <f t="shared" si="59"/>
        <v>2.9332000000000003</v>
      </c>
      <c r="O227" s="19">
        <f t="shared" si="60"/>
        <v>0.48348387947517646</v>
      </c>
      <c r="P227" s="2">
        <f t="shared" si="57"/>
        <v>0</v>
      </c>
      <c r="Q227" s="2">
        <f t="shared" si="58"/>
        <v>0</v>
      </c>
    </row>
    <row r="228" spans="1:17" s="2" customFormat="1" x14ac:dyDescent="0.25">
      <c r="D228" s="2" t="s">
        <v>38</v>
      </c>
      <c r="E228" s="2" t="s">
        <v>751</v>
      </c>
      <c r="F228" s="2" t="s">
        <v>752</v>
      </c>
      <c r="H228" s="17"/>
      <c r="J228" s="18">
        <v>3</v>
      </c>
      <c r="K228" s="18">
        <f t="shared" si="61"/>
        <v>0.48</v>
      </c>
      <c r="L228" s="18">
        <f t="shared" si="62"/>
        <v>3.4799999999999995</v>
      </c>
      <c r="M228" s="25">
        <v>7</v>
      </c>
      <c r="N228" s="18">
        <f t="shared" si="59"/>
        <v>3.5200000000000005</v>
      </c>
      <c r="O228" s="19">
        <f t="shared" si="60"/>
        <v>1.0114942528735635</v>
      </c>
    </row>
    <row r="229" spans="1:17" s="2" customFormat="1" x14ac:dyDescent="0.25">
      <c r="A229" s="2">
        <v>20</v>
      </c>
      <c r="B229" s="2" t="s">
        <v>13</v>
      </c>
      <c r="D229" s="2" t="s">
        <v>104</v>
      </c>
      <c r="E229" s="2" t="s">
        <v>494</v>
      </c>
      <c r="F229" s="2" t="s">
        <v>415</v>
      </c>
      <c r="H229" s="17"/>
      <c r="I229" s="2" t="s">
        <v>75</v>
      </c>
      <c r="J229" s="18">
        <v>5.4</v>
      </c>
      <c r="K229" s="18">
        <f t="shared" si="61"/>
        <v>0.8640000000000001</v>
      </c>
      <c r="L229" s="18">
        <f t="shared" si="62"/>
        <v>6.2640000000000002</v>
      </c>
      <c r="M229" s="18">
        <v>9.5</v>
      </c>
      <c r="N229" s="18">
        <f t="shared" si="59"/>
        <v>3.2359999999999998</v>
      </c>
      <c r="O229" s="19">
        <f t="shared" si="60"/>
        <v>0.51660280970625794</v>
      </c>
      <c r="P229" s="2">
        <f t="shared" si="57"/>
        <v>125.28</v>
      </c>
      <c r="Q229" s="2">
        <f t="shared" si="58"/>
        <v>190</v>
      </c>
    </row>
    <row r="230" spans="1:17" x14ac:dyDescent="0.25">
      <c r="A230">
        <v>8</v>
      </c>
      <c r="B230" t="s">
        <v>13</v>
      </c>
      <c r="D230" t="s">
        <v>248</v>
      </c>
      <c r="E230" t="s">
        <v>71</v>
      </c>
      <c r="H230" s="11">
        <v>42481</v>
      </c>
      <c r="I230" t="s">
        <v>75</v>
      </c>
      <c r="J230" s="1">
        <v>4</v>
      </c>
      <c r="K230" s="1">
        <f t="shared" si="61"/>
        <v>0.64</v>
      </c>
      <c r="L230" s="1">
        <f t="shared" si="62"/>
        <v>4.6399999999999997</v>
      </c>
      <c r="M230" s="1">
        <v>8</v>
      </c>
      <c r="N230" s="1">
        <f t="shared" si="59"/>
        <v>3.3600000000000003</v>
      </c>
      <c r="O230" s="12">
        <f t="shared" si="60"/>
        <v>0.72413793103448287</v>
      </c>
      <c r="P230">
        <f t="shared" si="57"/>
        <v>37.119999999999997</v>
      </c>
      <c r="Q230">
        <f t="shared" si="58"/>
        <v>64</v>
      </c>
    </row>
    <row r="231" spans="1:17" x14ac:dyDescent="0.25">
      <c r="A231">
        <v>4</v>
      </c>
      <c r="B231" t="s">
        <v>13</v>
      </c>
      <c r="D231" t="s">
        <v>247</v>
      </c>
      <c r="E231" t="s">
        <v>71</v>
      </c>
      <c r="H231" s="11">
        <v>42481</v>
      </c>
      <c r="I231" t="s">
        <v>75</v>
      </c>
      <c r="J231" s="1">
        <v>4.4800000000000004</v>
      </c>
      <c r="K231" s="1">
        <f t="shared" si="61"/>
        <v>0.7168000000000001</v>
      </c>
      <c r="L231" s="1">
        <f t="shared" si="62"/>
        <v>5.1968000000000005</v>
      </c>
      <c r="M231" s="1">
        <v>10</v>
      </c>
      <c r="N231" s="1">
        <f t="shared" si="59"/>
        <v>4.8031999999999995</v>
      </c>
      <c r="O231" s="12">
        <f t="shared" si="60"/>
        <v>0.92426108374384219</v>
      </c>
      <c r="P231">
        <f t="shared" si="57"/>
        <v>20.787200000000002</v>
      </c>
      <c r="Q231">
        <f t="shared" si="58"/>
        <v>40</v>
      </c>
    </row>
    <row r="232" spans="1:17" x14ac:dyDescent="0.25">
      <c r="A232">
        <v>21</v>
      </c>
      <c r="B232" t="s">
        <v>13</v>
      </c>
      <c r="D232" t="s">
        <v>276</v>
      </c>
      <c r="E232" t="s">
        <v>159</v>
      </c>
      <c r="F232" t="s">
        <v>277</v>
      </c>
      <c r="G232" t="s">
        <v>62</v>
      </c>
      <c r="H232" s="11">
        <v>42585</v>
      </c>
      <c r="I232" t="s">
        <v>75</v>
      </c>
      <c r="J232" s="1">
        <v>4.83</v>
      </c>
      <c r="K232" s="1">
        <f t="shared" si="61"/>
        <v>0.77280000000000004</v>
      </c>
      <c r="L232" s="1">
        <f t="shared" si="62"/>
        <v>5.6027999999999993</v>
      </c>
      <c r="M232" s="1">
        <v>9</v>
      </c>
      <c r="N232" s="1">
        <f t="shared" si="59"/>
        <v>3.3972000000000007</v>
      </c>
      <c r="O232" s="12">
        <f t="shared" si="60"/>
        <v>0.60633968729920773</v>
      </c>
      <c r="P232">
        <f t="shared" si="57"/>
        <v>117.65879999999999</v>
      </c>
      <c r="Q232">
        <f t="shared" si="58"/>
        <v>189</v>
      </c>
    </row>
    <row r="233" spans="1:17" x14ac:dyDescent="0.25">
      <c r="A233">
        <v>100</v>
      </c>
      <c r="B233" t="s">
        <v>13</v>
      </c>
      <c r="D233" t="s">
        <v>337</v>
      </c>
      <c r="H233" s="11">
        <v>42805</v>
      </c>
      <c r="I233" t="s">
        <v>37</v>
      </c>
      <c r="J233" s="1">
        <v>0.99139999999999995</v>
      </c>
      <c r="K233" s="1">
        <f t="shared" si="61"/>
        <v>0.15862399999999999</v>
      </c>
      <c r="L233" s="1">
        <f t="shared" si="62"/>
        <v>1.1500239999999999</v>
      </c>
      <c r="M233" s="1">
        <v>2</v>
      </c>
      <c r="N233" s="1">
        <f t="shared" si="59"/>
        <v>0.84997600000000006</v>
      </c>
      <c r="O233" s="12">
        <f t="shared" si="60"/>
        <v>0.73909414064402146</v>
      </c>
      <c r="P233">
        <f t="shared" si="57"/>
        <v>115.00239999999999</v>
      </c>
      <c r="Q233">
        <f t="shared" si="58"/>
        <v>200</v>
      </c>
    </row>
    <row r="234" spans="1:17" x14ac:dyDescent="0.25">
      <c r="A234" s="6"/>
      <c r="B234" s="6"/>
      <c r="C234" s="6"/>
      <c r="D234" s="6" t="s">
        <v>650</v>
      </c>
      <c r="E234" s="6" t="s">
        <v>651</v>
      </c>
      <c r="F234" s="6"/>
      <c r="G234" s="6"/>
      <c r="H234" s="14"/>
      <c r="I234" s="6" t="s">
        <v>652</v>
      </c>
      <c r="J234" s="5"/>
      <c r="K234" s="5"/>
      <c r="L234" s="5">
        <v>2.75</v>
      </c>
      <c r="M234" s="5">
        <v>5</v>
      </c>
      <c r="N234" s="5">
        <f t="shared" si="59"/>
        <v>2.25</v>
      </c>
      <c r="O234" s="15">
        <f t="shared" si="60"/>
        <v>0.81818181818181823</v>
      </c>
      <c r="P234" s="6"/>
      <c r="Q234" s="6"/>
    </row>
    <row r="235" spans="1:17" s="2" customFormat="1" x14ac:dyDescent="0.25">
      <c r="A235">
        <v>44</v>
      </c>
      <c r="B235" t="s">
        <v>13</v>
      </c>
      <c r="C235"/>
      <c r="D235" t="s">
        <v>554</v>
      </c>
      <c r="E235"/>
      <c r="F235"/>
      <c r="G235"/>
      <c r="H235" s="11"/>
      <c r="I235" t="s">
        <v>19</v>
      </c>
      <c r="J235" s="1">
        <v>56</v>
      </c>
      <c r="K235" s="1">
        <f>(J235*0.16)</f>
        <v>8.9600000000000009</v>
      </c>
      <c r="L235" s="1">
        <f>(J235*1.16)</f>
        <v>64.959999999999994</v>
      </c>
      <c r="M235" s="1">
        <v>1</v>
      </c>
      <c r="N235" s="1">
        <f t="shared" si="59"/>
        <v>-63.959999999999994</v>
      </c>
      <c r="O235" s="12">
        <f t="shared" si="60"/>
        <v>-0.98460591133004927</v>
      </c>
      <c r="P235">
        <f>(L235*A235)</f>
        <v>2858.24</v>
      </c>
      <c r="Q235">
        <f>(M235*A235)</f>
        <v>44</v>
      </c>
    </row>
    <row r="236" spans="1:17" x14ac:dyDescent="0.25">
      <c r="D236" t="s">
        <v>525</v>
      </c>
      <c r="J236" s="1">
        <v>43.58</v>
      </c>
      <c r="K236" s="1">
        <f>J236*0.16</f>
        <v>6.9727999999999994</v>
      </c>
      <c r="L236" s="1">
        <f>J236*1.16</f>
        <v>50.552799999999998</v>
      </c>
      <c r="M236" s="1">
        <v>76</v>
      </c>
      <c r="N236" s="1">
        <f t="shared" si="59"/>
        <v>25.447200000000002</v>
      </c>
      <c r="O236" s="12">
        <f t="shared" si="60"/>
        <v>0.50337864569321589</v>
      </c>
    </row>
    <row r="237" spans="1:17" s="2" customFormat="1" x14ac:dyDescent="0.25">
      <c r="A237"/>
      <c r="B237"/>
      <c r="C237"/>
      <c r="D237" t="s">
        <v>553</v>
      </c>
      <c r="E237"/>
      <c r="F237"/>
      <c r="G237"/>
      <c r="H237" s="11"/>
      <c r="I237"/>
      <c r="J237" s="1">
        <v>56.78</v>
      </c>
      <c r="K237" s="1">
        <f>J237*0.16</f>
        <v>9.0847999999999995</v>
      </c>
      <c r="L237" s="1">
        <f>J237*1.16</f>
        <v>65.864800000000002</v>
      </c>
      <c r="M237" s="1">
        <v>81</v>
      </c>
      <c r="N237" s="1">
        <f t="shared" si="59"/>
        <v>15.135199999999998</v>
      </c>
      <c r="O237" s="12">
        <f t="shared" si="60"/>
        <v>0.22979193742332774</v>
      </c>
      <c r="P237"/>
      <c r="Q237"/>
    </row>
    <row r="238" spans="1:17" s="2" customFormat="1" x14ac:dyDescent="0.25">
      <c r="A238"/>
      <c r="B238"/>
      <c r="C238"/>
      <c r="D238" t="s">
        <v>522</v>
      </c>
      <c r="E238"/>
      <c r="F238"/>
      <c r="G238"/>
      <c r="H238" s="11"/>
      <c r="I238"/>
      <c r="J238" s="1"/>
      <c r="K238" s="1"/>
      <c r="L238" s="1">
        <v>47</v>
      </c>
      <c r="M238" s="1">
        <v>69</v>
      </c>
      <c r="N238" s="1">
        <f t="shared" si="59"/>
        <v>22</v>
      </c>
      <c r="O238" s="12">
        <f t="shared" si="60"/>
        <v>0.46808510638297873</v>
      </c>
      <c r="P238"/>
      <c r="Q238"/>
    </row>
    <row r="239" spans="1:17" x14ac:dyDescent="0.25">
      <c r="D239" t="s">
        <v>552</v>
      </c>
      <c r="I239" t="s">
        <v>19</v>
      </c>
      <c r="J239" s="1">
        <v>40.94</v>
      </c>
      <c r="K239" s="1">
        <f>(J239*0.16)</f>
        <v>6.5503999999999998</v>
      </c>
      <c r="L239" s="1">
        <f>(J239*1.16)</f>
        <v>47.490399999999994</v>
      </c>
      <c r="M239" s="1">
        <v>71</v>
      </c>
      <c r="N239" s="1">
        <f t="shared" si="59"/>
        <v>23.509600000000006</v>
      </c>
      <c r="O239" s="12">
        <f t="shared" si="60"/>
        <v>0.49503899735525514</v>
      </c>
    </row>
    <row r="240" spans="1:17" x14ac:dyDescent="0.25">
      <c r="D240" t="s">
        <v>488</v>
      </c>
      <c r="I240" t="s">
        <v>487</v>
      </c>
      <c r="M240" s="1" t="s">
        <v>567</v>
      </c>
      <c r="N240" s="1"/>
    </row>
    <row r="241" spans="1:17" x14ac:dyDescent="0.25">
      <c r="A241" s="2">
        <v>3</v>
      </c>
      <c r="B241" s="2" t="s">
        <v>13</v>
      </c>
      <c r="C241" s="2"/>
      <c r="D241" s="2" t="s">
        <v>608</v>
      </c>
      <c r="E241" s="2" t="s">
        <v>609</v>
      </c>
      <c r="F241" s="2" t="s">
        <v>610</v>
      </c>
      <c r="G241" s="2"/>
      <c r="H241" s="17"/>
      <c r="I241" s="2"/>
      <c r="J241" s="18">
        <v>35.9</v>
      </c>
      <c r="K241" s="18">
        <f>(J241*0.16)</f>
        <v>5.7439999999999998</v>
      </c>
      <c r="L241" s="18">
        <f>(J241*1.16)</f>
        <v>41.643999999999998</v>
      </c>
      <c r="M241" s="18">
        <v>55</v>
      </c>
      <c r="N241" s="18">
        <f>(M241-L241)</f>
        <v>13.356000000000002</v>
      </c>
      <c r="O241" s="19">
        <f>(N241/L241)</f>
        <v>0.32071847084814142</v>
      </c>
      <c r="P241" s="2">
        <f>(L241*A241)</f>
        <v>124.93199999999999</v>
      </c>
      <c r="Q241" s="2">
        <f>(M241*A241)</f>
        <v>165</v>
      </c>
    </row>
    <row r="242" spans="1:17" x14ac:dyDescent="0.25">
      <c r="A242">
        <v>1</v>
      </c>
      <c r="B242" t="s">
        <v>13</v>
      </c>
      <c r="D242" t="s">
        <v>284</v>
      </c>
      <c r="E242" t="s">
        <v>374</v>
      </c>
      <c r="G242" t="s">
        <v>285</v>
      </c>
      <c r="H242" s="11">
        <v>43698</v>
      </c>
      <c r="I242" t="s">
        <v>37</v>
      </c>
      <c r="J242" s="1">
        <v>30</v>
      </c>
      <c r="K242" s="1">
        <f>(J242*0.16)</f>
        <v>4.8</v>
      </c>
      <c r="L242" s="1">
        <f>(J242*1.16)</f>
        <v>34.799999999999997</v>
      </c>
      <c r="M242" s="1">
        <v>50</v>
      </c>
      <c r="N242" s="1">
        <f>(M242-L242)</f>
        <v>15.200000000000003</v>
      </c>
      <c r="O242" s="12">
        <f>(N242/L242)</f>
        <v>0.43678160919540243</v>
      </c>
      <c r="P242">
        <f>(L242*A242)</f>
        <v>34.799999999999997</v>
      </c>
      <c r="Q242">
        <f>(M242*A242)</f>
        <v>50</v>
      </c>
    </row>
    <row r="243" spans="1:17" x14ac:dyDescent="0.25">
      <c r="A243" s="2"/>
      <c r="B243" s="2"/>
      <c r="C243" s="2"/>
      <c r="D243" s="2" t="s">
        <v>485</v>
      </c>
      <c r="E243" s="2" t="s">
        <v>486</v>
      </c>
      <c r="F243" s="2"/>
      <c r="G243" s="2"/>
      <c r="H243" s="17"/>
      <c r="I243" s="2" t="s">
        <v>487</v>
      </c>
      <c r="J243" s="18"/>
      <c r="K243" s="18"/>
      <c r="L243" s="18"/>
      <c r="M243" s="18">
        <v>18</v>
      </c>
      <c r="N243" s="18"/>
      <c r="O243" s="19"/>
      <c r="P243" s="2"/>
      <c r="Q243" s="2"/>
    </row>
    <row r="244" spans="1:17" x14ac:dyDescent="0.25">
      <c r="A244" s="2"/>
      <c r="B244" s="2"/>
      <c r="C244" s="2"/>
      <c r="D244" s="2" t="s">
        <v>680</v>
      </c>
      <c r="E244" s="2" t="s">
        <v>681</v>
      </c>
      <c r="F244" s="2"/>
      <c r="G244" s="2"/>
      <c r="H244" s="17">
        <v>45098</v>
      </c>
      <c r="I244" s="2" t="s">
        <v>354</v>
      </c>
      <c r="J244" s="18">
        <v>16.2</v>
      </c>
      <c r="K244" s="1">
        <f>(J244*0.16)</f>
        <v>2.5920000000000001</v>
      </c>
      <c r="L244" s="18">
        <f>(J244*1.16)</f>
        <v>18.791999999999998</v>
      </c>
      <c r="M244" s="18">
        <v>28.5</v>
      </c>
      <c r="N244" s="18">
        <f t="shared" ref="N244:N275" si="63">(M244-L244)</f>
        <v>9.708000000000002</v>
      </c>
      <c r="O244" s="19">
        <f t="shared" ref="O244:O275" si="64">(N244/L244)</f>
        <v>0.51660280970625816</v>
      </c>
      <c r="P244" s="2"/>
      <c r="Q244" s="2"/>
    </row>
    <row r="245" spans="1:17" x14ac:dyDescent="0.25">
      <c r="D245" t="s">
        <v>537</v>
      </c>
      <c r="L245" s="1">
        <v>28.33</v>
      </c>
      <c r="M245" s="1">
        <v>43</v>
      </c>
      <c r="N245" s="1">
        <f t="shared" si="63"/>
        <v>14.670000000000002</v>
      </c>
      <c r="O245" s="12">
        <f t="shared" si="64"/>
        <v>0.51782562654429942</v>
      </c>
    </row>
    <row r="246" spans="1:17" x14ac:dyDescent="0.25">
      <c r="D246" t="s">
        <v>684</v>
      </c>
      <c r="E246" t="s">
        <v>685</v>
      </c>
      <c r="H246" s="11">
        <v>45098</v>
      </c>
      <c r="I246" t="s">
        <v>354</v>
      </c>
      <c r="J246" s="1">
        <v>0.1</v>
      </c>
      <c r="K246" s="1">
        <f t="shared" ref="K246:K258" si="65">(J246*0.16)</f>
        <v>1.6E-2</v>
      </c>
      <c r="L246" s="1">
        <f t="shared" ref="L246:L257" si="66">(J246*1.16)</f>
        <v>0.11599999999999999</v>
      </c>
      <c r="M246" s="1">
        <v>1</v>
      </c>
      <c r="N246" s="1">
        <f t="shared" si="63"/>
        <v>0.88400000000000001</v>
      </c>
      <c r="O246" s="12">
        <f t="shared" si="64"/>
        <v>7.6206896551724146</v>
      </c>
    </row>
    <row r="247" spans="1:17" ht="12" customHeight="1" x14ac:dyDescent="0.25">
      <c r="A247">
        <v>500</v>
      </c>
      <c r="B247" t="s">
        <v>13</v>
      </c>
      <c r="D247" t="s">
        <v>335</v>
      </c>
      <c r="E247" t="s">
        <v>336</v>
      </c>
      <c r="G247" t="s">
        <v>62</v>
      </c>
      <c r="H247" s="11">
        <v>42805</v>
      </c>
      <c r="I247" t="s">
        <v>37</v>
      </c>
      <c r="J247" s="1">
        <v>0.19</v>
      </c>
      <c r="K247" s="1">
        <f t="shared" si="65"/>
        <v>3.04E-2</v>
      </c>
      <c r="L247" s="1">
        <f t="shared" si="66"/>
        <v>0.22039999999999998</v>
      </c>
      <c r="M247" s="1">
        <v>0.5</v>
      </c>
      <c r="N247" s="1">
        <f t="shared" si="63"/>
        <v>0.27960000000000002</v>
      </c>
      <c r="O247" s="12">
        <f t="shared" si="64"/>
        <v>1.2686025408348458</v>
      </c>
      <c r="P247">
        <f>(L247*A247)</f>
        <v>110.19999999999999</v>
      </c>
      <c r="Q247">
        <f>(M247*A247)</f>
        <v>250</v>
      </c>
    </row>
    <row r="248" spans="1:17" x14ac:dyDescent="0.25">
      <c r="B248" t="s">
        <v>13</v>
      </c>
      <c r="D248" t="s">
        <v>377</v>
      </c>
      <c r="E248" t="s">
        <v>336</v>
      </c>
      <c r="G248" t="s">
        <v>378</v>
      </c>
      <c r="H248" s="11" t="s">
        <v>379</v>
      </c>
      <c r="I248" t="s">
        <v>37</v>
      </c>
      <c r="J248" s="1">
        <v>0.23</v>
      </c>
      <c r="K248" s="1">
        <f t="shared" si="65"/>
        <v>3.6799999999999999E-2</v>
      </c>
      <c r="L248" s="1">
        <f t="shared" si="66"/>
        <v>0.26679999999999998</v>
      </c>
      <c r="M248" s="1">
        <v>1</v>
      </c>
      <c r="N248" s="1">
        <f t="shared" si="63"/>
        <v>0.73320000000000007</v>
      </c>
      <c r="O248" s="12">
        <f t="shared" si="64"/>
        <v>2.7481259370314848</v>
      </c>
    </row>
    <row r="249" spans="1:17" x14ac:dyDescent="0.25">
      <c r="D249" t="s">
        <v>422</v>
      </c>
      <c r="E249" t="s">
        <v>423</v>
      </c>
      <c r="F249" t="s">
        <v>424</v>
      </c>
      <c r="H249" s="11">
        <v>43122</v>
      </c>
      <c r="I249" t="s">
        <v>37</v>
      </c>
      <c r="J249" s="1">
        <v>0.43</v>
      </c>
      <c r="K249" s="1">
        <f t="shared" si="65"/>
        <v>6.88E-2</v>
      </c>
      <c r="L249" s="1">
        <f t="shared" si="66"/>
        <v>0.49879999999999997</v>
      </c>
      <c r="M249" s="1">
        <v>1</v>
      </c>
      <c r="N249" s="1">
        <f t="shared" si="63"/>
        <v>0.50120000000000009</v>
      </c>
      <c r="O249" s="12">
        <f t="shared" si="64"/>
        <v>1.004811547714515</v>
      </c>
    </row>
    <row r="250" spans="1:17" x14ac:dyDescent="0.25">
      <c r="A250" s="2">
        <v>10</v>
      </c>
      <c r="B250" s="2" t="s">
        <v>13</v>
      </c>
      <c r="C250" s="2"/>
      <c r="D250" s="2" t="s">
        <v>155</v>
      </c>
      <c r="E250" s="2" t="s">
        <v>156</v>
      </c>
      <c r="F250" s="2" t="s">
        <v>404</v>
      </c>
      <c r="G250" s="2" t="s">
        <v>666</v>
      </c>
      <c r="H250" s="17">
        <v>45098</v>
      </c>
      <c r="I250" s="2" t="s">
        <v>19</v>
      </c>
      <c r="J250" s="18">
        <v>50.46</v>
      </c>
      <c r="K250" s="18">
        <f t="shared" si="65"/>
        <v>8.0736000000000008</v>
      </c>
      <c r="L250" s="18">
        <f t="shared" si="66"/>
        <v>58.5336</v>
      </c>
      <c r="M250" s="18">
        <v>80</v>
      </c>
      <c r="N250" s="18">
        <f t="shared" si="63"/>
        <v>21.4664</v>
      </c>
      <c r="O250" s="19">
        <f t="shared" si="64"/>
        <v>0.36673637022154798</v>
      </c>
      <c r="P250" s="2">
        <f>(L250*A250)</f>
        <v>585.33600000000001</v>
      </c>
      <c r="Q250" s="2">
        <f>(M250*A250)</f>
        <v>800</v>
      </c>
    </row>
    <row r="251" spans="1:17" s="2" customFormat="1" x14ac:dyDescent="0.25">
      <c r="A251">
        <v>8</v>
      </c>
      <c r="B251" t="s">
        <v>13</v>
      </c>
      <c r="C251"/>
      <c r="D251" t="s">
        <v>155</v>
      </c>
      <c r="E251" t="s">
        <v>156</v>
      </c>
      <c r="F251" t="s">
        <v>157</v>
      </c>
      <c r="G251" t="s">
        <v>158</v>
      </c>
      <c r="H251" s="11">
        <v>42345</v>
      </c>
      <c r="I251" t="s">
        <v>37</v>
      </c>
      <c r="J251" s="1">
        <v>7.9</v>
      </c>
      <c r="K251" s="1">
        <f t="shared" si="65"/>
        <v>1.264</v>
      </c>
      <c r="L251" s="1">
        <f t="shared" si="66"/>
        <v>9.1639999999999997</v>
      </c>
      <c r="M251" s="1">
        <v>13</v>
      </c>
      <c r="N251" s="1">
        <f t="shared" si="63"/>
        <v>3.8360000000000003</v>
      </c>
      <c r="O251" s="12">
        <f t="shared" si="64"/>
        <v>0.41859450021824535</v>
      </c>
      <c r="P251">
        <f>(L251*A251)</f>
        <v>73.311999999999998</v>
      </c>
      <c r="Q251">
        <f>(M251*A251)</f>
        <v>104</v>
      </c>
    </row>
    <row r="252" spans="1:17" s="2" customFormat="1" x14ac:dyDescent="0.25">
      <c r="D252" s="2" t="s">
        <v>155</v>
      </c>
      <c r="E252" s="2" t="s">
        <v>156</v>
      </c>
      <c r="F252" s="2" t="s">
        <v>405</v>
      </c>
      <c r="G252" s="2" t="s">
        <v>666</v>
      </c>
      <c r="H252" s="17">
        <v>45098</v>
      </c>
      <c r="I252" s="2" t="s">
        <v>19</v>
      </c>
      <c r="J252" s="18">
        <v>1.26</v>
      </c>
      <c r="K252" s="18">
        <f t="shared" si="65"/>
        <v>0.2016</v>
      </c>
      <c r="L252" s="18">
        <f t="shared" si="66"/>
        <v>1.4616</v>
      </c>
      <c r="M252" s="18">
        <v>2.5</v>
      </c>
      <c r="N252" s="18">
        <f t="shared" si="63"/>
        <v>1.0384</v>
      </c>
      <c r="O252" s="19">
        <f t="shared" si="64"/>
        <v>0.7104542966611932</v>
      </c>
    </row>
    <row r="253" spans="1:17" x14ac:dyDescent="0.25">
      <c r="D253" t="s">
        <v>408</v>
      </c>
      <c r="E253" t="s">
        <v>411</v>
      </c>
      <c r="F253" t="s">
        <v>409</v>
      </c>
      <c r="G253" t="s">
        <v>410</v>
      </c>
      <c r="H253" s="11">
        <v>43442</v>
      </c>
      <c r="I253" t="s">
        <v>37</v>
      </c>
      <c r="J253" s="1">
        <v>1.41</v>
      </c>
      <c r="K253" s="1">
        <f t="shared" si="65"/>
        <v>0.22559999999999999</v>
      </c>
      <c r="L253" s="1">
        <f t="shared" si="66"/>
        <v>1.6355999999999997</v>
      </c>
      <c r="M253" s="1">
        <v>3</v>
      </c>
      <c r="N253" s="1">
        <f t="shared" si="63"/>
        <v>1.3644000000000003</v>
      </c>
      <c r="O253" s="12">
        <f t="shared" si="64"/>
        <v>0.83418928833455641</v>
      </c>
    </row>
    <row r="254" spans="1:17" x14ac:dyDescent="0.25">
      <c r="A254">
        <v>12</v>
      </c>
      <c r="B254" t="s">
        <v>13</v>
      </c>
      <c r="D254" t="s">
        <v>199</v>
      </c>
      <c r="E254" t="s">
        <v>200</v>
      </c>
      <c r="F254" t="s">
        <v>201</v>
      </c>
      <c r="H254" s="11">
        <v>43326</v>
      </c>
      <c r="I254" t="s">
        <v>37</v>
      </c>
      <c r="J254" s="1">
        <v>9.34</v>
      </c>
      <c r="K254" s="1">
        <f t="shared" si="65"/>
        <v>1.4944</v>
      </c>
      <c r="L254" s="1">
        <f t="shared" si="66"/>
        <v>10.834399999999999</v>
      </c>
      <c r="M254" s="1">
        <v>20</v>
      </c>
      <c r="N254" s="1">
        <f t="shared" si="63"/>
        <v>9.1656000000000013</v>
      </c>
      <c r="O254" s="12">
        <f t="shared" si="64"/>
        <v>0.84597208890201603</v>
      </c>
      <c r="P254">
        <f>(L254*A254)</f>
        <v>130.01279999999997</v>
      </c>
      <c r="Q254">
        <f>(M254*A254)</f>
        <v>240</v>
      </c>
    </row>
    <row r="255" spans="1:17" s="6" customFormat="1" x14ac:dyDescent="0.25">
      <c r="A255" s="2"/>
      <c r="B255" s="2"/>
      <c r="C255" s="2"/>
      <c r="D255" s="2" t="s">
        <v>546</v>
      </c>
      <c r="E255" s="2" t="s">
        <v>675</v>
      </c>
      <c r="F255" s="2"/>
      <c r="G255" s="2"/>
      <c r="H255" s="17"/>
      <c r="I255" s="2"/>
      <c r="J255" s="18">
        <v>13.89</v>
      </c>
      <c r="K255" s="18">
        <f t="shared" si="65"/>
        <v>2.2223999999999999</v>
      </c>
      <c r="L255" s="18">
        <f t="shared" si="66"/>
        <v>16.112400000000001</v>
      </c>
      <c r="M255" s="18">
        <v>24.5</v>
      </c>
      <c r="N255" s="18">
        <f t="shared" si="63"/>
        <v>8.3875999999999991</v>
      </c>
      <c r="O255" s="19">
        <f t="shared" si="64"/>
        <v>0.5205680097316352</v>
      </c>
      <c r="P255" s="2"/>
      <c r="Q255" s="2"/>
    </row>
    <row r="256" spans="1:17" s="2" customFormat="1" x14ac:dyDescent="0.25">
      <c r="A256">
        <v>400</v>
      </c>
      <c r="B256" t="s">
        <v>13</v>
      </c>
      <c r="C256"/>
      <c r="D256" t="s">
        <v>344</v>
      </c>
      <c r="E256" t="s">
        <v>314</v>
      </c>
      <c r="F256" t="s">
        <v>345</v>
      </c>
      <c r="G256"/>
      <c r="H256" s="11">
        <v>42977</v>
      </c>
      <c r="I256" t="s">
        <v>37</v>
      </c>
      <c r="J256" s="1">
        <v>0.2155</v>
      </c>
      <c r="K256" s="1">
        <f t="shared" si="65"/>
        <v>3.4480000000000004E-2</v>
      </c>
      <c r="L256" s="1">
        <f t="shared" si="66"/>
        <v>0.24997999999999998</v>
      </c>
      <c r="M256" s="1">
        <v>1.5</v>
      </c>
      <c r="N256" s="1">
        <f t="shared" si="63"/>
        <v>1.2500200000000001</v>
      </c>
      <c r="O256" s="12">
        <f t="shared" si="64"/>
        <v>5.0004800384030732</v>
      </c>
      <c r="P256">
        <f>(L256*A256)</f>
        <v>99.99199999999999</v>
      </c>
      <c r="Q256">
        <f>(M256*A256)</f>
        <v>600</v>
      </c>
    </row>
    <row r="257" spans="1:17" s="2" customFormat="1" x14ac:dyDescent="0.25">
      <c r="D257" s="2" t="s">
        <v>121</v>
      </c>
      <c r="E257" s="2" t="s">
        <v>119</v>
      </c>
      <c r="F257" s="2" t="s">
        <v>729</v>
      </c>
      <c r="G257" s="2" t="s">
        <v>730</v>
      </c>
      <c r="H257" s="17"/>
      <c r="J257" s="18">
        <v>48.23</v>
      </c>
      <c r="K257" s="18">
        <f t="shared" si="65"/>
        <v>7.7168000000000001</v>
      </c>
      <c r="L257" s="18">
        <f t="shared" si="66"/>
        <v>55.946799999999989</v>
      </c>
      <c r="M257" s="18">
        <v>84</v>
      </c>
      <c r="N257" s="18">
        <f t="shared" si="63"/>
        <v>28.053200000000011</v>
      </c>
      <c r="O257" s="19">
        <f t="shared" si="64"/>
        <v>0.50142635503728572</v>
      </c>
    </row>
    <row r="258" spans="1:17" x14ac:dyDescent="0.25">
      <c r="A258" s="2">
        <v>14</v>
      </c>
      <c r="B258" s="2" t="s">
        <v>13</v>
      </c>
      <c r="C258" s="2"/>
      <c r="D258" s="2" t="s">
        <v>121</v>
      </c>
      <c r="E258" s="2" t="s">
        <v>69</v>
      </c>
      <c r="F258" s="2" t="s">
        <v>122</v>
      </c>
      <c r="G258" s="2" t="s">
        <v>62</v>
      </c>
      <c r="H258" s="17"/>
      <c r="I258" s="2" t="s">
        <v>19</v>
      </c>
      <c r="J258" s="18">
        <v>9.9</v>
      </c>
      <c r="K258" s="18">
        <f t="shared" si="65"/>
        <v>1.5840000000000001</v>
      </c>
      <c r="L258" s="18">
        <f>(J258+K258)</f>
        <v>11.484</v>
      </c>
      <c r="M258" s="18">
        <v>17</v>
      </c>
      <c r="N258" s="18">
        <f t="shared" si="63"/>
        <v>5.516</v>
      </c>
      <c r="O258" s="19">
        <f t="shared" si="64"/>
        <v>0.48032044583768724</v>
      </c>
      <c r="P258" s="2">
        <f t="shared" ref="P258:P279" si="67">(L258*A258)</f>
        <v>160.77600000000001</v>
      </c>
      <c r="Q258" s="2">
        <f t="shared" ref="Q258:Q279" si="68">(M258*A258)</f>
        <v>238</v>
      </c>
    </row>
    <row r="259" spans="1:17" s="2" customFormat="1" x14ac:dyDescent="0.25">
      <c r="A259" s="2">
        <v>2</v>
      </c>
      <c r="B259" s="2" t="s">
        <v>13</v>
      </c>
      <c r="D259" s="2" t="s">
        <v>121</v>
      </c>
      <c r="E259" s="2" t="s">
        <v>429</v>
      </c>
      <c r="F259" s="2" t="s">
        <v>677</v>
      </c>
      <c r="G259" s="2" t="s">
        <v>676</v>
      </c>
      <c r="H259" s="17">
        <v>45098</v>
      </c>
      <c r="I259" s="2" t="s">
        <v>354</v>
      </c>
      <c r="J259" s="18">
        <v>28.07</v>
      </c>
      <c r="K259" s="18">
        <v>0.75</v>
      </c>
      <c r="L259" s="18">
        <f>(J259+K259)</f>
        <v>28.82</v>
      </c>
      <c r="M259" s="18">
        <v>43</v>
      </c>
      <c r="N259" s="18">
        <f t="shared" si="63"/>
        <v>14.18</v>
      </c>
      <c r="O259" s="19">
        <f t="shared" si="64"/>
        <v>0.49201943095072864</v>
      </c>
      <c r="P259" s="2">
        <f t="shared" si="67"/>
        <v>57.64</v>
      </c>
      <c r="Q259" s="2">
        <f t="shared" si="68"/>
        <v>86</v>
      </c>
    </row>
    <row r="260" spans="1:17" x14ac:dyDescent="0.25">
      <c r="A260" s="2">
        <v>12</v>
      </c>
      <c r="B260" s="2" t="s">
        <v>13</v>
      </c>
      <c r="C260" s="2"/>
      <c r="D260" s="2" t="s">
        <v>121</v>
      </c>
      <c r="E260" s="2" t="s">
        <v>159</v>
      </c>
      <c r="F260" s="2"/>
      <c r="G260" s="2"/>
      <c r="H260" s="17">
        <v>45098</v>
      </c>
      <c r="I260" s="2" t="s">
        <v>474</v>
      </c>
      <c r="J260" s="18">
        <v>6.54</v>
      </c>
      <c r="K260" s="18">
        <v>0.75</v>
      </c>
      <c r="L260" s="18">
        <f>(J260+K260)</f>
        <v>7.29</v>
      </c>
      <c r="M260" s="18">
        <v>11</v>
      </c>
      <c r="N260" s="18">
        <f t="shared" si="63"/>
        <v>3.71</v>
      </c>
      <c r="O260" s="19">
        <f t="shared" si="64"/>
        <v>0.50891632373113849</v>
      </c>
      <c r="P260" s="2">
        <f t="shared" si="67"/>
        <v>87.48</v>
      </c>
      <c r="Q260" s="2">
        <f t="shared" si="68"/>
        <v>132</v>
      </c>
    </row>
    <row r="261" spans="1:17" s="2" customFormat="1" x14ac:dyDescent="0.25">
      <c r="A261" s="2">
        <v>12</v>
      </c>
      <c r="B261" s="2" t="s">
        <v>13</v>
      </c>
      <c r="D261" s="2" t="s">
        <v>121</v>
      </c>
      <c r="E261" s="2" t="s">
        <v>491</v>
      </c>
      <c r="G261" s="2" t="s">
        <v>492</v>
      </c>
      <c r="H261" s="17"/>
      <c r="I261" s="2" t="s">
        <v>19</v>
      </c>
      <c r="J261" s="18">
        <v>9.6999999999999993</v>
      </c>
      <c r="K261" s="18">
        <v>0.75</v>
      </c>
      <c r="L261" s="18">
        <f>(J261+K261)</f>
        <v>10.45</v>
      </c>
      <c r="M261" s="18">
        <v>16</v>
      </c>
      <c r="N261" s="18">
        <f t="shared" si="63"/>
        <v>5.5500000000000007</v>
      </c>
      <c r="O261" s="19">
        <f t="shared" si="64"/>
        <v>0.53110047846889963</v>
      </c>
      <c r="P261" s="2">
        <f t="shared" si="67"/>
        <v>125.39999999999999</v>
      </c>
      <c r="Q261" s="2">
        <f t="shared" si="68"/>
        <v>192</v>
      </c>
    </row>
    <row r="262" spans="1:17" s="2" customFormat="1" x14ac:dyDescent="0.25">
      <c r="A262" s="2">
        <v>1</v>
      </c>
      <c r="B262" s="2" t="s">
        <v>13</v>
      </c>
      <c r="D262" s="2" t="s">
        <v>121</v>
      </c>
      <c r="E262" s="2" t="s">
        <v>49</v>
      </c>
      <c r="G262" s="2" t="s">
        <v>111</v>
      </c>
      <c r="H262" s="17">
        <v>45098</v>
      </c>
      <c r="I262" s="2" t="s">
        <v>354</v>
      </c>
      <c r="J262" s="18">
        <v>4.7</v>
      </c>
      <c r="K262" s="18">
        <v>0.75</v>
      </c>
      <c r="L262" s="18">
        <v>5.45</v>
      </c>
      <c r="M262" s="18">
        <v>9</v>
      </c>
      <c r="N262" s="18">
        <f t="shared" si="63"/>
        <v>3.55</v>
      </c>
      <c r="O262" s="19">
        <f t="shared" si="64"/>
        <v>0.65137614678899081</v>
      </c>
      <c r="P262" s="2">
        <f t="shared" si="67"/>
        <v>5.45</v>
      </c>
      <c r="Q262" s="2">
        <f t="shared" si="68"/>
        <v>9</v>
      </c>
    </row>
    <row r="263" spans="1:17" s="2" customFormat="1" x14ac:dyDescent="0.25">
      <c r="A263">
        <v>4</v>
      </c>
      <c r="B263" t="s">
        <v>13</v>
      </c>
      <c r="C263"/>
      <c r="D263" t="s">
        <v>216</v>
      </c>
      <c r="E263" t="s">
        <v>159</v>
      </c>
      <c r="F263"/>
      <c r="G263" t="s">
        <v>62</v>
      </c>
      <c r="H263" s="11">
        <v>42468</v>
      </c>
      <c r="I263" t="s">
        <v>37</v>
      </c>
      <c r="J263" s="1">
        <v>6.61</v>
      </c>
      <c r="K263" s="1">
        <f t="shared" ref="K263:K274" si="69">(J263*0.16)</f>
        <v>1.0576000000000001</v>
      </c>
      <c r="L263" s="1">
        <f t="shared" ref="L263:L274" si="70">(J263*1.16)</f>
        <v>7.6676000000000002</v>
      </c>
      <c r="M263" s="1">
        <v>12</v>
      </c>
      <c r="N263" s="1">
        <f t="shared" si="63"/>
        <v>4.3323999999999998</v>
      </c>
      <c r="O263" s="12">
        <f t="shared" si="64"/>
        <v>0.56502686629453802</v>
      </c>
      <c r="P263">
        <f t="shared" si="67"/>
        <v>30.670400000000001</v>
      </c>
      <c r="Q263">
        <f t="shared" si="68"/>
        <v>48</v>
      </c>
    </row>
    <row r="264" spans="1:17" x14ac:dyDescent="0.25">
      <c r="A264">
        <v>2</v>
      </c>
      <c r="B264" t="s">
        <v>13</v>
      </c>
      <c r="D264" t="s">
        <v>332</v>
      </c>
      <c r="E264" t="s">
        <v>69</v>
      </c>
      <c r="F264" t="s">
        <v>499</v>
      </c>
      <c r="G264" t="s">
        <v>62</v>
      </c>
      <c r="I264" s="6" t="s">
        <v>354</v>
      </c>
      <c r="J264" s="1">
        <v>33.200000000000003</v>
      </c>
      <c r="K264" s="1">
        <f t="shared" si="69"/>
        <v>5.3120000000000003</v>
      </c>
      <c r="L264" s="1">
        <f t="shared" si="70"/>
        <v>38.512</v>
      </c>
      <c r="M264" s="1">
        <v>52</v>
      </c>
      <c r="N264" s="1">
        <f t="shared" si="63"/>
        <v>13.488</v>
      </c>
      <c r="O264" s="12">
        <f t="shared" si="64"/>
        <v>0.35022850020772744</v>
      </c>
      <c r="P264">
        <f t="shared" si="67"/>
        <v>77.024000000000001</v>
      </c>
      <c r="Q264">
        <f t="shared" si="68"/>
        <v>104</v>
      </c>
    </row>
    <row r="265" spans="1:17" s="2" customFormat="1" x14ac:dyDescent="0.25">
      <c r="A265" s="2">
        <v>5</v>
      </c>
      <c r="B265" s="2" t="s">
        <v>13</v>
      </c>
      <c r="D265" s="2" t="s">
        <v>332</v>
      </c>
      <c r="E265" s="2" t="s">
        <v>515</v>
      </c>
      <c r="H265" s="17"/>
      <c r="J265" s="18">
        <v>9.02</v>
      </c>
      <c r="K265" s="18">
        <f t="shared" si="69"/>
        <v>1.4432</v>
      </c>
      <c r="L265" s="18">
        <f t="shared" si="70"/>
        <v>10.463199999999999</v>
      </c>
      <c r="M265" s="18">
        <v>16</v>
      </c>
      <c r="N265" s="18">
        <f t="shared" si="63"/>
        <v>5.5368000000000013</v>
      </c>
      <c r="O265" s="19">
        <f t="shared" si="64"/>
        <v>0.52916889670464118</v>
      </c>
      <c r="P265" s="2">
        <f t="shared" si="67"/>
        <v>52.315999999999995</v>
      </c>
      <c r="Q265" s="2">
        <f t="shared" si="68"/>
        <v>80</v>
      </c>
    </row>
    <row r="266" spans="1:17" s="2" customFormat="1" x14ac:dyDescent="0.25">
      <c r="A266" s="2">
        <v>4</v>
      </c>
      <c r="B266" s="2" t="s">
        <v>13</v>
      </c>
      <c r="D266" s="2" t="s">
        <v>514</v>
      </c>
      <c r="E266" s="2" t="s">
        <v>515</v>
      </c>
      <c r="F266" s="2" t="s">
        <v>516</v>
      </c>
      <c r="H266" s="17"/>
      <c r="J266" s="18">
        <v>65.12</v>
      </c>
      <c r="K266" s="18">
        <f t="shared" si="69"/>
        <v>10.419200000000002</v>
      </c>
      <c r="L266" s="18">
        <f t="shared" si="70"/>
        <v>75.539199999999994</v>
      </c>
      <c r="M266" s="18">
        <v>98</v>
      </c>
      <c r="N266" s="18">
        <f t="shared" si="63"/>
        <v>22.460800000000006</v>
      </c>
      <c r="O266" s="19">
        <f t="shared" si="64"/>
        <v>0.29733965940862506</v>
      </c>
      <c r="P266" s="2">
        <f t="shared" si="67"/>
        <v>302.15679999999998</v>
      </c>
      <c r="Q266" s="2">
        <f t="shared" si="68"/>
        <v>392</v>
      </c>
    </row>
    <row r="267" spans="1:17" x14ac:dyDescent="0.25">
      <c r="A267">
        <v>1</v>
      </c>
      <c r="B267" t="s">
        <v>13</v>
      </c>
      <c r="D267" t="s">
        <v>243</v>
      </c>
      <c r="E267" t="s">
        <v>71</v>
      </c>
      <c r="F267" t="s">
        <v>106</v>
      </c>
      <c r="H267" s="11">
        <v>42481</v>
      </c>
      <c r="I267" t="s">
        <v>75</v>
      </c>
      <c r="J267" s="1">
        <v>6.27</v>
      </c>
      <c r="K267" s="1">
        <f t="shared" si="69"/>
        <v>1.0031999999999999</v>
      </c>
      <c r="L267" s="1">
        <f t="shared" si="70"/>
        <v>7.2731999999999992</v>
      </c>
      <c r="M267" s="1">
        <v>11</v>
      </c>
      <c r="N267" s="1">
        <f t="shared" si="63"/>
        <v>3.7268000000000008</v>
      </c>
      <c r="O267" s="12">
        <f t="shared" si="64"/>
        <v>0.51240169388989731</v>
      </c>
      <c r="P267">
        <f t="shared" si="67"/>
        <v>7.2731999999999992</v>
      </c>
      <c r="Q267">
        <f t="shared" si="68"/>
        <v>11</v>
      </c>
    </row>
    <row r="268" spans="1:17" x14ac:dyDescent="0.25">
      <c r="A268">
        <v>0</v>
      </c>
      <c r="B268" t="s">
        <v>13</v>
      </c>
      <c r="D268" t="s">
        <v>205</v>
      </c>
      <c r="E268" t="s">
        <v>204</v>
      </c>
      <c r="G268" t="s">
        <v>62</v>
      </c>
      <c r="H268" s="11">
        <v>42426</v>
      </c>
      <c r="I268" t="s">
        <v>37</v>
      </c>
      <c r="J268" s="1">
        <v>5.75</v>
      </c>
      <c r="K268" s="1">
        <f t="shared" si="69"/>
        <v>0.92</v>
      </c>
      <c r="L268" s="1">
        <f t="shared" si="70"/>
        <v>6.67</v>
      </c>
      <c r="M268" s="1">
        <v>12</v>
      </c>
      <c r="N268" s="1">
        <f t="shared" si="63"/>
        <v>5.33</v>
      </c>
      <c r="O268" s="12">
        <f t="shared" si="64"/>
        <v>0.79910044977511241</v>
      </c>
      <c r="P268">
        <f t="shared" si="67"/>
        <v>0</v>
      </c>
      <c r="Q268">
        <f t="shared" si="68"/>
        <v>0</v>
      </c>
    </row>
    <row r="269" spans="1:17" x14ac:dyDescent="0.25">
      <c r="A269">
        <v>0</v>
      </c>
      <c r="B269" t="s">
        <v>13</v>
      </c>
      <c r="D269" t="s">
        <v>102</v>
      </c>
      <c r="E269" t="s">
        <v>283</v>
      </c>
      <c r="G269" t="s">
        <v>62</v>
      </c>
      <c r="H269" s="11">
        <v>42524</v>
      </c>
      <c r="I269" t="s">
        <v>75</v>
      </c>
      <c r="J269" s="1">
        <v>12.2</v>
      </c>
      <c r="K269" s="1">
        <f t="shared" si="69"/>
        <v>1.952</v>
      </c>
      <c r="L269" s="1">
        <f t="shared" si="70"/>
        <v>14.151999999999997</v>
      </c>
      <c r="M269" s="1">
        <v>20</v>
      </c>
      <c r="N269" s="1">
        <f t="shared" si="63"/>
        <v>5.8480000000000025</v>
      </c>
      <c r="O269" s="12">
        <f t="shared" si="64"/>
        <v>0.41322781232334677</v>
      </c>
      <c r="P269">
        <f t="shared" si="67"/>
        <v>0</v>
      </c>
      <c r="Q269">
        <f t="shared" si="68"/>
        <v>0</v>
      </c>
    </row>
    <row r="270" spans="1:17" s="2" customFormat="1" x14ac:dyDescent="0.25">
      <c r="A270">
        <v>10</v>
      </c>
      <c r="B270" t="s">
        <v>13</v>
      </c>
      <c r="C270"/>
      <c r="D270" t="s">
        <v>102</v>
      </c>
      <c r="E270" t="s">
        <v>318</v>
      </c>
      <c r="F270" t="s">
        <v>319</v>
      </c>
      <c r="G270"/>
      <c r="H270" s="11">
        <v>43769</v>
      </c>
      <c r="I270" t="s">
        <v>37</v>
      </c>
      <c r="J270" s="1">
        <v>8.6199999999999992</v>
      </c>
      <c r="K270" s="1">
        <f t="shared" si="69"/>
        <v>1.3792</v>
      </c>
      <c r="L270" s="1">
        <f t="shared" si="70"/>
        <v>9.9991999999999983</v>
      </c>
      <c r="M270" s="1">
        <v>15</v>
      </c>
      <c r="N270" s="1">
        <f t="shared" si="63"/>
        <v>5.0008000000000017</v>
      </c>
      <c r="O270" s="12">
        <f t="shared" si="64"/>
        <v>0.5001200096007683</v>
      </c>
      <c r="P270">
        <f t="shared" si="67"/>
        <v>99.99199999999999</v>
      </c>
      <c r="Q270">
        <f t="shared" si="68"/>
        <v>150</v>
      </c>
    </row>
    <row r="271" spans="1:17" s="2" customFormat="1" x14ac:dyDescent="0.25">
      <c r="A271" s="2">
        <v>0</v>
      </c>
      <c r="B271" s="2" t="s">
        <v>13</v>
      </c>
      <c r="D271" s="2" t="s">
        <v>102</v>
      </c>
      <c r="E271" s="2" t="s">
        <v>535</v>
      </c>
      <c r="H271" s="17"/>
      <c r="J271" s="18">
        <v>10.88</v>
      </c>
      <c r="K271" s="18">
        <f t="shared" si="69"/>
        <v>1.7408000000000001</v>
      </c>
      <c r="L271" s="18">
        <f t="shared" si="70"/>
        <v>12.620800000000001</v>
      </c>
      <c r="M271" s="18">
        <v>19</v>
      </c>
      <c r="N271" s="18">
        <f t="shared" si="63"/>
        <v>6.3791999999999991</v>
      </c>
      <c r="O271" s="19">
        <f t="shared" si="64"/>
        <v>0.50545131845841773</v>
      </c>
      <c r="P271" s="2">
        <f t="shared" si="67"/>
        <v>0</v>
      </c>
      <c r="Q271" s="2">
        <f t="shared" si="68"/>
        <v>0</v>
      </c>
    </row>
    <row r="272" spans="1:17" x14ac:dyDescent="0.25">
      <c r="A272" s="2">
        <v>47</v>
      </c>
      <c r="B272" s="2" t="s">
        <v>13</v>
      </c>
      <c r="C272" s="2"/>
      <c r="D272" s="2" t="s">
        <v>102</v>
      </c>
      <c r="E272" s="2" t="s">
        <v>87</v>
      </c>
      <c r="F272" s="2"/>
      <c r="G272" s="2" t="s">
        <v>62</v>
      </c>
      <c r="H272" s="17"/>
      <c r="I272" s="2"/>
      <c r="J272" s="18">
        <v>11.81</v>
      </c>
      <c r="K272" s="18">
        <f t="shared" si="69"/>
        <v>1.8896000000000002</v>
      </c>
      <c r="L272" s="18">
        <f t="shared" si="70"/>
        <v>13.6996</v>
      </c>
      <c r="M272" s="18">
        <v>21</v>
      </c>
      <c r="N272" s="18">
        <f>(M272-L272)</f>
        <v>7.3003999999999998</v>
      </c>
      <c r="O272" s="19">
        <f t="shared" si="64"/>
        <v>0.53289147128383307</v>
      </c>
      <c r="P272" s="2">
        <f t="shared" si="67"/>
        <v>643.88120000000004</v>
      </c>
      <c r="Q272" s="2">
        <f t="shared" si="68"/>
        <v>987</v>
      </c>
    </row>
    <row r="273" spans="1:17" x14ac:dyDescent="0.25">
      <c r="A273">
        <v>0</v>
      </c>
      <c r="B273" t="s">
        <v>13</v>
      </c>
      <c r="D273" t="s">
        <v>102</v>
      </c>
      <c r="E273" t="s">
        <v>87</v>
      </c>
      <c r="G273" t="s">
        <v>35</v>
      </c>
      <c r="H273" s="11">
        <v>42341</v>
      </c>
      <c r="I273" t="s">
        <v>75</v>
      </c>
      <c r="J273" s="1">
        <v>13.11</v>
      </c>
      <c r="K273" s="1">
        <f t="shared" si="69"/>
        <v>2.0975999999999999</v>
      </c>
      <c r="L273" s="1">
        <f t="shared" si="70"/>
        <v>15.207599999999998</v>
      </c>
      <c r="M273" s="1">
        <v>23</v>
      </c>
      <c r="N273" s="1">
        <f t="shared" si="63"/>
        <v>7.7924000000000024</v>
      </c>
      <c r="O273" s="12">
        <f t="shared" si="64"/>
        <v>0.51240169388989742</v>
      </c>
      <c r="P273">
        <f t="shared" si="67"/>
        <v>0</v>
      </c>
      <c r="Q273">
        <f t="shared" si="68"/>
        <v>0</v>
      </c>
    </row>
    <row r="274" spans="1:17" x14ac:dyDescent="0.25">
      <c r="A274">
        <v>0</v>
      </c>
      <c r="B274" t="s">
        <v>13</v>
      </c>
      <c r="D274" t="s">
        <v>102</v>
      </c>
      <c r="E274" t="s">
        <v>87</v>
      </c>
      <c r="G274" t="s">
        <v>88</v>
      </c>
      <c r="H274" s="11">
        <v>42341</v>
      </c>
      <c r="I274" t="s">
        <v>75</v>
      </c>
      <c r="J274" s="1">
        <v>9.6199999999999992</v>
      </c>
      <c r="K274" s="1">
        <f t="shared" si="69"/>
        <v>1.5391999999999999</v>
      </c>
      <c r="L274" s="1">
        <f t="shared" si="70"/>
        <v>11.159199999999998</v>
      </c>
      <c r="M274" s="1">
        <v>17</v>
      </c>
      <c r="N274" s="1">
        <f t="shared" si="63"/>
        <v>5.8408000000000015</v>
      </c>
      <c r="O274" s="12">
        <f t="shared" si="64"/>
        <v>0.52340669582048915</v>
      </c>
      <c r="P274">
        <f t="shared" si="67"/>
        <v>0</v>
      </c>
      <c r="Q274">
        <f t="shared" si="68"/>
        <v>0</v>
      </c>
    </row>
    <row r="275" spans="1:17" x14ac:dyDescent="0.25">
      <c r="A275">
        <v>5</v>
      </c>
      <c r="B275" t="s">
        <v>13</v>
      </c>
      <c r="D275" t="s">
        <v>85</v>
      </c>
      <c r="E275" t="s">
        <v>119</v>
      </c>
      <c r="F275" t="s">
        <v>120</v>
      </c>
      <c r="G275" t="s">
        <v>36</v>
      </c>
      <c r="H275" s="11">
        <v>42339</v>
      </c>
      <c r="I275" t="s">
        <v>17</v>
      </c>
      <c r="J275" s="1">
        <v>15.52</v>
      </c>
      <c r="K275" s="1">
        <v>2.48</v>
      </c>
      <c r="L275" s="1">
        <v>18</v>
      </c>
      <c r="M275" s="1">
        <v>25</v>
      </c>
      <c r="N275" s="1">
        <f t="shared" si="63"/>
        <v>7</v>
      </c>
      <c r="O275" s="12">
        <f t="shared" si="64"/>
        <v>0.3888888888888889</v>
      </c>
      <c r="P275">
        <f t="shared" si="67"/>
        <v>90</v>
      </c>
      <c r="Q275">
        <f t="shared" si="68"/>
        <v>125</v>
      </c>
    </row>
    <row r="276" spans="1:17" s="2" customFormat="1" x14ac:dyDescent="0.25">
      <c r="A276">
        <v>6</v>
      </c>
      <c r="B276" t="s">
        <v>13</v>
      </c>
      <c r="C276"/>
      <c r="D276" t="s">
        <v>85</v>
      </c>
      <c r="E276" t="s">
        <v>568</v>
      </c>
      <c r="F276"/>
      <c r="G276"/>
      <c r="H276" s="11"/>
      <c r="I276"/>
      <c r="J276" s="1">
        <v>7.9</v>
      </c>
      <c r="K276" s="1">
        <f t="shared" ref="K276:K284" si="71">(J276*0.16)</f>
        <v>1.264</v>
      </c>
      <c r="L276" s="1">
        <f t="shared" ref="L276:L284" si="72">(J276*1.16)</f>
        <v>9.1639999999999997</v>
      </c>
      <c r="M276" s="1">
        <v>14</v>
      </c>
      <c r="N276" s="1">
        <f t="shared" ref="N276:N301" si="73">(M276-L276)</f>
        <v>4.8360000000000003</v>
      </c>
      <c r="O276" s="12">
        <f t="shared" ref="O276:O301" si="74">(N276/L276)</f>
        <v>0.52771715408118736</v>
      </c>
      <c r="P276">
        <f t="shared" si="67"/>
        <v>54.983999999999995</v>
      </c>
      <c r="Q276">
        <f t="shared" si="68"/>
        <v>84</v>
      </c>
    </row>
    <row r="277" spans="1:17" x14ac:dyDescent="0.25">
      <c r="A277" s="2">
        <v>1</v>
      </c>
      <c r="B277" s="2" t="s">
        <v>13</v>
      </c>
      <c r="C277" s="2"/>
      <c r="D277" s="2" t="s">
        <v>85</v>
      </c>
      <c r="E277" s="2" t="s">
        <v>679</v>
      </c>
      <c r="F277" s="2"/>
      <c r="G277" s="2"/>
      <c r="H277" s="17">
        <v>45098</v>
      </c>
      <c r="I277" s="2" t="s">
        <v>354</v>
      </c>
      <c r="J277" s="18">
        <v>13.26</v>
      </c>
      <c r="K277" s="18">
        <f t="shared" si="71"/>
        <v>2.1215999999999999</v>
      </c>
      <c r="L277" s="18">
        <f t="shared" si="72"/>
        <v>15.381599999999999</v>
      </c>
      <c r="M277" s="18">
        <v>23.5</v>
      </c>
      <c r="N277" s="18">
        <f t="shared" si="73"/>
        <v>8.1184000000000012</v>
      </c>
      <c r="O277" s="19">
        <f t="shared" si="74"/>
        <v>0.52779944869194373</v>
      </c>
      <c r="P277" s="2">
        <f t="shared" si="67"/>
        <v>15.381599999999999</v>
      </c>
      <c r="Q277" s="2">
        <f t="shared" si="68"/>
        <v>23.5</v>
      </c>
    </row>
    <row r="278" spans="1:17" x14ac:dyDescent="0.25">
      <c r="A278">
        <v>22</v>
      </c>
      <c r="B278" t="s">
        <v>13</v>
      </c>
      <c r="D278" t="s">
        <v>85</v>
      </c>
      <c r="E278" t="s">
        <v>69</v>
      </c>
      <c r="F278" t="s">
        <v>100</v>
      </c>
      <c r="G278" t="s">
        <v>35</v>
      </c>
      <c r="H278" s="11">
        <v>42688</v>
      </c>
      <c r="I278" t="s">
        <v>75</v>
      </c>
      <c r="J278" s="1">
        <v>7.33</v>
      </c>
      <c r="K278" s="1">
        <f t="shared" si="71"/>
        <v>1.1728000000000001</v>
      </c>
      <c r="L278" s="1">
        <f t="shared" si="72"/>
        <v>8.5027999999999988</v>
      </c>
      <c r="M278" s="1">
        <v>13</v>
      </c>
      <c r="N278" s="1">
        <f t="shared" si="73"/>
        <v>4.4972000000000012</v>
      </c>
      <c r="O278" s="12">
        <f t="shared" si="74"/>
        <v>0.52890812438255652</v>
      </c>
      <c r="P278">
        <f t="shared" si="67"/>
        <v>187.06159999999997</v>
      </c>
      <c r="Q278">
        <f t="shared" si="68"/>
        <v>286</v>
      </c>
    </row>
    <row r="279" spans="1:17" x14ac:dyDescent="0.25">
      <c r="A279">
        <v>29</v>
      </c>
      <c r="B279" t="s">
        <v>13</v>
      </c>
      <c r="D279" t="s">
        <v>85</v>
      </c>
      <c r="E279" t="s">
        <v>69</v>
      </c>
      <c r="F279" t="s">
        <v>100</v>
      </c>
      <c r="H279" s="11">
        <v>43326</v>
      </c>
      <c r="I279" t="s">
        <v>37</v>
      </c>
      <c r="J279" s="1">
        <v>8.9600000000000009</v>
      </c>
      <c r="K279" s="1">
        <f t="shared" si="71"/>
        <v>1.4336000000000002</v>
      </c>
      <c r="L279" s="1">
        <f t="shared" si="72"/>
        <v>10.393600000000001</v>
      </c>
      <c r="M279" s="1">
        <v>16</v>
      </c>
      <c r="N279" s="1">
        <f t="shared" si="73"/>
        <v>5.6063999999999989</v>
      </c>
      <c r="O279" s="12">
        <f t="shared" si="74"/>
        <v>0.53940886699507373</v>
      </c>
      <c r="P279">
        <f t="shared" si="67"/>
        <v>301.41440000000006</v>
      </c>
      <c r="Q279">
        <f t="shared" si="68"/>
        <v>464</v>
      </c>
    </row>
    <row r="280" spans="1:17" x14ac:dyDescent="0.25">
      <c r="A280" s="2"/>
      <c r="B280" s="2"/>
      <c r="C280" s="2"/>
      <c r="D280" s="2" t="s">
        <v>85</v>
      </c>
      <c r="E280" s="2" t="s">
        <v>602</v>
      </c>
      <c r="F280" s="2"/>
      <c r="G280" s="2"/>
      <c r="H280" s="17">
        <v>45098</v>
      </c>
      <c r="I280" s="2" t="s">
        <v>354</v>
      </c>
      <c r="J280" s="18">
        <v>7.07</v>
      </c>
      <c r="K280" s="18">
        <f t="shared" si="71"/>
        <v>1.1312</v>
      </c>
      <c r="L280" s="18">
        <f t="shared" si="72"/>
        <v>8.2012</v>
      </c>
      <c r="M280" s="18">
        <v>13</v>
      </c>
      <c r="N280" s="18">
        <f t="shared" si="73"/>
        <v>4.7988</v>
      </c>
      <c r="O280" s="19">
        <f t="shared" si="74"/>
        <v>0.58513388284641266</v>
      </c>
      <c r="P280" s="2"/>
      <c r="Q280" s="2"/>
    </row>
    <row r="281" spans="1:17" x14ac:dyDescent="0.25">
      <c r="A281">
        <v>0</v>
      </c>
      <c r="B281" t="s">
        <v>13</v>
      </c>
      <c r="D281" t="s">
        <v>85</v>
      </c>
      <c r="E281" t="s">
        <v>118</v>
      </c>
      <c r="G281" t="s">
        <v>62</v>
      </c>
      <c r="H281" s="11">
        <v>43122</v>
      </c>
      <c r="I281" t="s">
        <v>354</v>
      </c>
      <c r="J281" s="1">
        <v>9.6999999999999993</v>
      </c>
      <c r="K281" s="1">
        <f t="shared" si="71"/>
        <v>1.5519999999999998</v>
      </c>
      <c r="L281" s="1">
        <f t="shared" si="72"/>
        <v>11.251999999999999</v>
      </c>
      <c r="M281" s="1">
        <v>18</v>
      </c>
      <c r="N281" s="1">
        <f t="shared" si="73"/>
        <v>6.7480000000000011</v>
      </c>
      <c r="O281" s="12">
        <f t="shared" si="74"/>
        <v>0.59971560611446872</v>
      </c>
      <c r="P281">
        <f>(L281*A281)</f>
        <v>0</v>
      </c>
      <c r="Q281">
        <f>(M281*A281)</f>
        <v>0</v>
      </c>
    </row>
    <row r="282" spans="1:17" s="2" customFormat="1" x14ac:dyDescent="0.25">
      <c r="A282">
        <v>0</v>
      </c>
      <c r="B282" t="s">
        <v>13</v>
      </c>
      <c r="C282"/>
      <c r="D282" t="s">
        <v>85</v>
      </c>
      <c r="E282" t="s">
        <v>113</v>
      </c>
      <c r="F282"/>
      <c r="G282" t="s">
        <v>36</v>
      </c>
      <c r="H282" s="11"/>
      <c r="I282"/>
      <c r="J282" s="1">
        <v>8.34</v>
      </c>
      <c r="K282" s="1">
        <f t="shared" si="71"/>
        <v>1.3344</v>
      </c>
      <c r="L282" s="1">
        <f t="shared" si="72"/>
        <v>9.6743999999999986</v>
      </c>
      <c r="M282" s="1">
        <v>16</v>
      </c>
      <c r="N282" s="1">
        <f t="shared" si="73"/>
        <v>6.3256000000000014</v>
      </c>
      <c r="O282" s="12">
        <f t="shared" si="74"/>
        <v>0.65384933432564318</v>
      </c>
      <c r="P282">
        <f>(L282*A282)</f>
        <v>0</v>
      </c>
      <c r="Q282">
        <f>(M282*A282)</f>
        <v>0</v>
      </c>
    </row>
    <row r="283" spans="1:17" s="2" customFormat="1" x14ac:dyDescent="0.25">
      <c r="D283" s="2" t="s">
        <v>298</v>
      </c>
      <c r="E283" s="2" t="s">
        <v>491</v>
      </c>
      <c r="H283" s="17"/>
      <c r="I283" s="2" t="s">
        <v>19</v>
      </c>
      <c r="J283" s="18">
        <v>11.33</v>
      </c>
      <c r="K283" s="18">
        <f t="shared" si="71"/>
        <v>1.8128</v>
      </c>
      <c r="L283" s="18">
        <f t="shared" si="72"/>
        <v>13.142799999999999</v>
      </c>
      <c r="M283" s="18">
        <v>20</v>
      </c>
      <c r="N283" s="18">
        <f t="shared" si="73"/>
        <v>6.8572000000000006</v>
      </c>
      <c r="O283" s="19">
        <f t="shared" si="74"/>
        <v>0.521745746720638</v>
      </c>
    </row>
    <row r="284" spans="1:17" s="2" customFormat="1" x14ac:dyDescent="0.25">
      <c r="A284" s="2">
        <v>12</v>
      </c>
      <c r="B284" s="2" t="s">
        <v>13</v>
      </c>
      <c r="D284" s="2" t="s">
        <v>298</v>
      </c>
      <c r="E284" s="2" t="s">
        <v>113</v>
      </c>
      <c r="H284" s="17">
        <v>45098</v>
      </c>
      <c r="I284" s="2" t="s">
        <v>354</v>
      </c>
      <c r="J284" s="18">
        <v>6.95</v>
      </c>
      <c r="K284" s="18">
        <f t="shared" si="71"/>
        <v>1.1120000000000001</v>
      </c>
      <c r="L284" s="18">
        <f t="shared" si="72"/>
        <v>8.0619999999999994</v>
      </c>
      <c r="M284" s="18">
        <v>13</v>
      </c>
      <c r="N284" s="18">
        <f t="shared" si="73"/>
        <v>4.9380000000000006</v>
      </c>
      <c r="O284" s="19">
        <f t="shared" si="74"/>
        <v>0.61250310096750193</v>
      </c>
      <c r="P284" s="2">
        <f t="shared" ref="P284:P299" si="75">(L284*A284)</f>
        <v>96.744</v>
      </c>
      <c r="Q284" s="2">
        <f t="shared" ref="Q284:Q299" si="76">(M284*A284)</f>
        <v>156</v>
      </c>
    </row>
    <row r="285" spans="1:17" ht="14.25" customHeight="1" x14ac:dyDescent="0.25">
      <c r="A285">
        <v>0</v>
      </c>
      <c r="B285" t="s">
        <v>13</v>
      </c>
      <c r="D285" t="s">
        <v>14</v>
      </c>
      <c r="E285" t="s">
        <v>15</v>
      </c>
      <c r="F285" t="s">
        <v>16</v>
      </c>
      <c r="G285" t="s">
        <v>22</v>
      </c>
      <c r="H285" s="11">
        <v>42339</v>
      </c>
      <c r="I285" t="s">
        <v>17</v>
      </c>
      <c r="J285" s="1">
        <v>14.14</v>
      </c>
      <c r="K285" s="1">
        <v>2.2599999999999998</v>
      </c>
      <c r="L285" s="1">
        <v>16.399999999999999</v>
      </c>
      <c r="M285" s="1">
        <v>20</v>
      </c>
      <c r="N285" s="1">
        <f t="shared" si="73"/>
        <v>3.6000000000000014</v>
      </c>
      <c r="O285" s="12">
        <f t="shared" si="74"/>
        <v>0.21951219512195133</v>
      </c>
      <c r="P285">
        <f t="shared" si="75"/>
        <v>0</v>
      </c>
      <c r="Q285">
        <f t="shared" si="76"/>
        <v>0</v>
      </c>
    </row>
    <row r="286" spans="1:17" x14ac:dyDescent="0.25">
      <c r="A286">
        <v>0</v>
      </c>
      <c r="B286" t="s">
        <v>13</v>
      </c>
      <c r="D286" t="s">
        <v>14</v>
      </c>
      <c r="E286" t="s">
        <v>15</v>
      </c>
      <c r="F286" t="s">
        <v>18</v>
      </c>
      <c r="G286" t="s">
        <v>22</v>
      </c>
      <c r="H286" s="11">
        <v>42339</v>
      </c>
      <c r="I286" t="s">
        <v>17</v>
      </c>
      <c r="J286" s="1">
        <v>14.14</v>
      </c>
      <c r="K286" s="1">
        <v>2.2599999999999998</v>
      </c>
      <c r="L286" s="1">
        <v>16.399999999999999</v>
      </c>
      <c r="M286" s="1">
        <v>20</v>
      </c>
      <c r="N286" s="1">
        <f t="shared" si="73"/>
        <v>3.6000000000000014</v>
      </c>
      <c r="O286" s="12">
        <f t="shared" si="74"/>
        <v>0.21951219512195133</v>
      </c>
      <c r="P286">
        <f t="shared" si="75"/>
        <v>0</v>
      </c>
      <c r="Q286">
        <f t="shared" si="76"/>
        <v>0</v>
      </c>
    </row>
    <row r="287" spans="1:17" x14ac:dyDescent="0.25">
      <c r="A287">
        <v>0</v>
      </c>
      <c r="B287" t="s">
        <v>13</v>
      </c>
      <c r="D287" t="s">
        <v>52</v>
      </c>
      <c r="E287" t="s">
        <v>260</v>
      </c>
      <c r="G287" t="s">
        <v>261</v>
      </c>
      <c r="H287" s="11">
        <v>42553</v>
      </c>
      <c r="I287" t="s">
        <v>95</v>
      </c>
      <c r="J287" s="1">
        <v>28.97</v>
      </c>
      <c r="K287" s="1">
        <f>(J287*0.16)</f>
        <v>4.6352000000000002</v>
      </c>
      <c r="L287" s="1">
        <f>(J287*1.16)</f>
        <v>33.605199999999996</v>
      </c>
      <c r="M287" s="1">
        <v>50.5</v>
      </c>
      <c r="N287" s="1">
        <f t="shared" si="73"/>
        <v>16.894800000000004</v>
      </c>
      <c r="O287" s="12">
        <f t="shared" si="74"/>
        <v>0.50274362301072473</v>
      </c>
      <c r="P287">
        <f t="shared" si="75"/>
        <v>0</v>
      </c>
      <c r="Q287">
        <f t="shared" si="76"/>
        <v>0</v>
      </c>
    </row>
    <row r="288" spans="1:17" x14ac:dyDescent="0.25">
      <c r="A288">
        <v>0</v>
      </c>
      <c r="B288" t="s">
        <v>13</v>
      </c>
      <c r="D288" t="s">
        <v>52</v>
      </c>
      <c r="E288" t="s">
        <v>180</v>
      </c>
      <c r="G288" t="s">
        <v>181</v>
      </c>
      <c r="H288" s="11">
        <v>42373</v>
      </c>
      <c r="I288" t="s">
        <v>95</v>
      </c>
      <c r="J288" s="1">
        <v>79.760000000000005</v>
      </c>
      <c r="K288" s="1">
        <f>(J288*0.16)</f>
        <v>12.761600000000001</v>
      </c>
      <c r="L288" s="1">
        <f>(J288*1.16)</f>
        <v>92.521600000000007</v>
      </c>
      <c r="M288" s="1">
        <v>150</v>
      </c>
      <c r="N288" s="1">
        <f t="shared" si="73"/>
        <v>57.478399999999993</v>
      </c>
      <c r="O288" s="12">
        <f t="shared" si="74"/>
        <v>0.62124303946321713</v>
      </c>
      <c r="P288">
        <f t="shared" si="75"/>
        <v>0</v>
      </c>
      <c r="Q288">
        <f t="shared" si="76"/>
        <v>0</v>
      </c>
    </row>
    <row r="289" spans="1:17" x14ac:dyDescent="0.25">
      <c r="A289">
        <v>0</v>
      </c>
      <c r="B289" t="s">
        <v>13</v>
      </c>
      <c r="D289" t="s">
        <v>52</v>
      </c>
      <c r="E289" t="s">
        <v>53</v>
      </c>
      <c r="F289" t="s">
        <v>54</v>
      </c>
      <c r="G289" t="s">
        <v>55</v>
      </c>
      <c r="H289" s="11">
        <v>42335</v>
      </c>
      <c r="I289" t="s">
        <v>95</v>
      </c>
      <c r="J289" s="1">
        <v>36.299999999999997</v>
      </c>
      <c r="K289" s="1">
        <v>5.8079999999999998</v>
      </c>
      <c r="L289" s="1">
        <v>42.11</v>
      </c>
      <c r="M289" s="1">
        <v>90</v>
      </c>
      <c r="N289" s="1">
        <f t="shared" si="73"/>
        <v>47.89</v>
      </c>
      <c r="O289" s="12">
        <f t="shared" si="74"/>
        <v>1.1372595582996914</v>
      </c>
      <c r="P289">
        <f t="shared" si="75"/>
        <v>0</v>
      </c>
      <c r="Q289">
        <f t="shared" si="76"/>
        <v>0</v>
      </c>
    </row>
    <row r="290" spans="1:17" x14ac:dyDescent="0.25">
      <c r="A290">
        <v>0</v>
      </c>
      <c r="B290" t="s">
        <v>13</v>
      </c>
      <c r="D290" t="s">
        <v>51</v>
      </c>
      <c r="E290" t="s">
        <v>334</v>
      </c>
      <c r="G290" t="s">
        <v>55</v>
      </c>
      <c r="H290" s="11">
        <v>42727</v>
      </c>
      <c r="I290" t="s">
        <v>255</v>
      </c>
      <c r="J290" s="1">
        <v>57.45</v>
      </c>
      <c r="K290" s="1">
        <f t="shared" ref="K290:K301" si="77">(J290*0.16)</f>
        <v>9.1920000000000002</v>
      </c>
      <c r="L290" s="1">
        <f t="shared" ref="L290:L301" si="78">(J290*1.16)</f>
        <v>66.641999999999996</v>
      </c>
      <c r="M290" s="1">
        <v>90</v>
      </c>
      <c r="N290" s="1">
        <f t="shared" si="73"/>
        <v>23.358000000000004</v>
      </c>
      <c r="O290" s="12">
        <f t="shared" si="74"/>
        <v>0.35049968488340694</v>
      </c>
      <c r="P290">
        <f t="shared" si="75"/>
        <v>0</v>
      </c>
      <c r="Q290">
        <f t="shared" si="76"/>
        <v>0</v>
      </c>
    </row>
    <row r="291" spans="1:17" x14ac:dyDescent="0.25">
      <c r="A291">
        <v>25</v>
      </c>
      <c r="B291" t="s">
        <v>13</v>
      </c>
      <c r="D291" t="s">
        <v>249</v>
      </c>
      <c r="F291" t="s">
        <v>653</v>
      </c>
      <c r="J291" s="1">
        <v>4.7</v>
      </c>
      <c r="K291" s="1">
        <f t="shared" si="77"/>
        <v>0.752</v>
      </c>
      <c r="L291" s="1">
        <f t="shared" si="78"/>
        <v>5.452</v>
      </c>
      <c r="M291" s="1">
        <v>15</v>
      </c>
      <c r="N291" s="1">
        <f t="shared" si="73"/>
        <v>9.548</v>
      </c>
      <c r="O291" s="12">
        <f t="shared" si="74"/>
        <v>1.7512839325018341</v>
      </c>
      <c r="P291">
        <f t="shared" si="75"/>
        <v>136.30000000000001</v>
      </c>
      <c r="Q291">
        <f t="shared" si="76"/>
        <v>375</v>
      </c>
    </row>
    <row r="292" spans="1:17" x14ac:dyDescent="0.25">
      <c r="A292">
        <v>100</v>
      </c>
      <c r="B292" t="s">
        <v>13</v>
      </c>
      <c r="D292" t="s">
        <v>249</v>
      </c>
      <c r="E292" t="s">
        <v>227</v>
      </c>
      <c r="F292" t="s">
        <v>300</v>
      </c>
      <c r="G292" t="s">
        <v>301</v>
      </c>
      <c r="H292" s="11">
        <v>42973</v>
      </c>
      <c r="I292" t="s">
        <v>37</v>
      </c>
      <c r="J292" s="1">
        <v>1.9</v>
      </c>
      <c r="K292" s="1">
        <f t="shared" si="77"/>
        <v>0.30399999999999999</v>
      </c>
      <c r="L292" s="1">
        <f t="shared" si="78"/>
        <v>2.2039999999999997</v>
      </c>
      <c r="M292" s="1">
        <v>13</v>
      </c>
      <c r="N292" s="1">
        <f t="shared" si="73"/>
        <v>10.795999999999999</v>
      </c>
      <c r="O292" s="12">
        <f t="shared" si="74"/>
        <v>4.8983666061705993</v>
      </c>
      <c r="P292">
        <f t="shared" si="75"/>
        <v>220.39999999999998</v>
      </c>
      <c r="Q292">
        <f t="shared" si="76"/>
        <v>1300</v>
      </c>
    </row>
    <row r="293" spans="1:17" x14ac:dyDescent="0.25">
      <c r="A293">
        <v>100</v>
      </c>
      <c r="B293" t="s">
        <v>13</v>
      </c>
      <c r="D293" t="s">
        <v>249</v>
      </c>
      <c r="E293" t="s">
        <v>611</v>
      </c>
      <c r="F293" t="s">
        <v>612</v>
      </c>
      <c r="G293" t="s">
        <v>613</v>
      </c>
      <c r="J293" s="1">
        <v>0.93</v>
      </c>
      <c r="K293" s="1">
        <f t="shared" si="77"/>
        <v>0.14880000000000002</v>
      </c>
      <c r="L293" s="1">
        <f t="shared" si="78"/>
        <v>1.0788</v>
      </c>
      <c r="M293" s="1">
        <v>12</v>
      </c>
      <c r="N293" s="1">
        <f t="shared" si="73"/>
        <v>10.921200000000001</v>
      </c>
      <c r="O293" s="12">
        <f t="shared" si="74"/>
        <v>10.123470522803116</v>
      </c>
      <c r="P293">
        <f t="shared" si="75"/>
        <v>107.88</v>
      </c>
      <c r="Q293">
        <f t="shared" si="76"/>
        <v>1200</v>
      </c>
    </row>
    <row r="294" spans="1:17" ht="13.5" customHeight="1" x14ac:dyDescent="0.25">
      <c r="A294">
        <v>24</v>
      </c>
      <c r="B294" t="s">
        <v>13</v>
      </c>
      <c r="D294" t="s">
        <v>148</v>
      </c>
      <c r="E294" t="s">
        <v>532</v>
      </c>
      <c r="G294" t="s">
        <v>437</v>
      </c>
      <c r="I294" t="s">
        <v>75</v>
      </c>
      <c r="J294" s="1">
        <v>6.42</v>
      </c>
      <c r="K294" s="1">
        <f t="shared" si="77"/>
        <v>1.0272000000000001</v>
      </c>
      <c r="L294" s="1">
        <f t="shared" si="78"/>
        <v>7.4471999999999996</v>
      </c>
      <c r="M294" s="1">
        <v>11</v>
      </c>
      <c r="N294" s="1">
        <f t="shared" si="73"/>
        <v>3.5528000000000004</v>
      </c>
      <c r="O294" s="12">
        <f t="shared" si="74"/>
        <v>0.47706520571489963</v>
      </c>
      <c r="P294">
        <f t="shared" si="75"/>
        <v>178.7328</v>
      </c>
      <c r="Q294">
        <f t="shared" si="76"/>
        <v>264</v>
      </c>
    </row>
    <row r="295" spans="1:17" s="2" customFormat="1" x14ac:dyDescent="0.25">
      <c r="A295" s="2">
        <v>6</v>
      </c>
      <c r="B295" s="2" t="s">
        <v>13</v>
      </c>
      <c r="D295" s="2" t="s">
        <v>256</v>
      </c>
      <c r="E295" s="2" t="s">
        <v>367</v>
      </c>
      <c r="F295" s="2" t="s">
        <v>731</v>
      </c>
      <c r="G295" s="2" t="s">
        <v>732</v>
      </c>
      <c r="H295" s="17"/>
      <c r="J295" s="18">
        <v>21.56</v>
      </c>
      <c r="K295" s="18">
        <f t="shared" si="77"/>
        <v>3.4495999999999998</v>
      </c>
      <c r="L295" s="18">
        <f t="shared" si="78"/>
        <v>25.009599999999995</v>
      </c>
      <c r="M295" s="18">
        <v>37.5</v>
      </c>
      <c r="N295" s="18">
        <f t="shared" si="73"/>
        <v>12.490400000000005</v>
      </c>
      <c r="O295" s="19">
        <f t="shared" si="74"/>
        <v>0.49942422109909823</v>
      </c>
      <c r="P295" s="2">
        <f t="shared" si="75"/>
        <v>150.05759999999998</v>
      </c>
      <c r="Q295" s="2">
        <f t="shared" si="76"/>
        <v>225</v>
      </c>
    </row>
    <row r="296" spans="1:17" s="2" customFormat="1" x14ac:dyDescent="0.25">
      <c r="D296" s="2" t="s">
        <v>256</v>
      </c>
      <c r="E296" s="2" t="s">
        <v>733</v>
      </c>
      <c r="F296" s="2">
        <v>40400</v>
      </c>
      <c r="H296" s="17"/>
      <c r="J296" s="18">
        <v>40.92</v>
      </c>
      <c r="K296" s="18">
        <f t="shared" si="77"/>
        <v>6.5472000000000001</v>
      </c>
      <c r="L296" s="18">
        <f t="shared" si="78"/>
        <v>47.467199999999998</v>
      </c>
      <c r="M296" s="18">
        <v>71</v>
      </c>
      <c r="N296" s="18">
        <f t="shared" si="73"/>
        <v>23.532800000000002</v>
      </c>
      <c r="O296" s="19">
        <f t="shared" si="74"/>
        <v>0.49576971045269158</v>
      </c>
    </row>
    <row r="297" spans="1:17" x14ac:dyDescent="0.25">
      <c r="A297">
        <v>1350</v>
      </c>
      <c r="B297" t="s">
        <v>13</v>
      </c>
      <c r="D297" t="s">
        <v>313</v>
      </c>
      <c r="E297" t="s">
        <v>314</v>
      </c>
      <c r="H297" s="11">
        <v>43049</v>
      </c>
      <c r="I297" t="s">
        <v>37</v>
      </c>
      <c r="J297" s="1">
        <v>0.86</v>
      </c>
      <c r="K297" s="1">
        <f t="shared" si="77"/>
        <v>0.1376</v>
      </c>
      <c r="L297" s="1">
        <f t="shared" si="78"/>
        <v>0.99759999999999993</v>
      </c>
      <c r="M297" s="1">
        <v>4</v>
      </c>
      <c r="N297" s="1">
        <f t="shared" si="73"/>
        <v>3.0024000000000002</v>
      </c>
      <c r="O297" s="12">
        <f t="shared" si="74"/>
        <v>3.0096230954290299</v>
      </c>
      <c r="P297">
        <f t="shared" si="75"/>
        <v>1346.76</v>
      </c>
      <c r="Q297">
        <f t="shared" si="76"/>
        <v>5400</v>
      </c>
    </row>
    <row r="298" spans="1:17" x14ac:dyDescent="0.25">
      <c r="A298">
        <v>104</v>
      </c>
      <c r="B298" t="s">
        <v>13</v>
      </c>
      <c r="D298" t="s">
        <v>173</v>
      </c>
      <c r="F298" t="s">
        <v>174</v>
      </c>
      <c r="G298" t="s">
        <v>62</v>
      </c>
      <c r="H298" s="11">
        <v>42360</v>
      </c>
      <c r="I298" t="s">
        <v>37</v>
      </c>
      <c r="J298" s="1">
        <v>1.4</v>
      </c>
      <c r="K298" s="1">
        <f t="shared" si="77"/>
        <v>0.22399999999999998</v>
      </c>
      <c r="L298" s="1">
        <f t="shared" si="78"/>
        <v>1.6239999999999999</v>
      </c>
      <c r="M298" s="1">
        <v>5</v>
      </c>
      <c r="N298" s="1">
        <f t="shared" si="73"/>
        <v>3.3760000000000003</v>
      </c>
      <c r="O298" s="12">
        <f t="shared" si="74"/>
        <v>2.0788177339901481</v>
      </c>
      <c r="P298">
        <f t="shared" si="75"/>
        <v>168.89599999999999</v>
      </c>
      <c r="Q298">
        <f t="shared" si="76"/>
        <v>520</v>
      </c>
    </row>
    <row r="299" spans="1:17" x14ac:dyDescent="0.25">
      <c r="A299">
        <v>150</v>
      </c>
      <c r="B299" t="s">
        <v>13</v>
      </c>
      <c r="D299" t="s">
        <v>333</v>
      </c>
      <c r="F299" t="s">
        <v>174</v>
      </c>
      <c r="H299" s="11">
        <v>42721</v>
      </c>
      <c r="I299" t="s">
        <v>37</v>
      </c>
      <c r="J299" s="1">
        <v>0.71840000000000004</v>
      </c>
      <c r="K299" s="1">
        <f t="shared" si="77"/>
        <v>0.114944</v>
      </c>
      <c r="L299" s="1">
        <f t="shared" si="78"/>
        <v>0.83334399999999997</v>
      </c>
      <c r="M299" s="1">
        <v>3</v>
      </c>
      <c r="N299" s="1">
        <f t="shared" si="73"/>
        <v>2.1666560000000001</v>
      </c>
      <c r="O299" s="12">
        <f t="shared" si="74"/>
        <v>2.5999539205898166</v>
      </c>
      <c r="P299">
        <f t="shared" si="75"/>
        <v>125.0016</v>
      </c>
      <c r="Q299">
        <f t="shared" si="76"/>
        <v>450</v>
      </c>
    </row>
    <row r="300" spans="1:17" x14ac:dyDescent="0.25">
      <c r="D300" t="s">
        <v>478</v>
      </c>
      <c r="I300" t="s">
        <v>474</v>
      </c>
      <c r="J300" s="1">
        <v>3.4</v>
      </c>
      <c r="K300" s="1">
        <f t="shared" si="77"/>
        <v>0.54400000000000004</v>
      </c>
      <c r="L300" s="1">
        <f t="shared" si="78"/>
        <v>3.9439999999999995</v>
      </c>
      <c r="M300" s="1">
        <v>10</v>
      </c>
      <c r="N300" s="1">
        <f t="shared" si="73"/>
        <v>6.0560000000000009</v>
      </c>
      <c r="O300" s="12">
        <f t="shared" si="74"/>
        <v>1.5354969574036514</v>
      </c>
    </row>
    <row r="301" spans="1:17" x14ac:dyDescent="0.25">
      <c r="D301" t="s">
        <v>475</v>
      </c>
      <c r="E301" s="16">
        <v>44774</v>
      </c>
      <c r="F301" t="s">
        <v>476</v>
      </c>
      <c r="I301" t="s">
        <v>474</v>
      </c>
      <c r="J301" s="1">
        <v>4.7300000000000004</v>
      </c>
      <c r="K301" s="1">
        <f t="shared" si="77"/>
        <v>0.75680000000000014</v>
      </c>
      <c r="L301" s="1">
        <f t="shared" si="78"/>
        <v>5.4867999999999997</v>
      </c>
      <c r="M301" s="1">
        <v>10</v>
      </c>
      <c r="N301" s="1">
        <f t="shared" si="73"/>
        <v>4.5132000000000003</v>
      </c>
      <c r="O301" s="12">
        <f t="shared" si="74"/>
        <v>0.82255595246774083</v>
      </c>
    </row>
    <row r="302" spans="1:17" s="2" customFormat="1" x14ac:dyDescent="0.25">
      <c r="A302"/>
      <c r="B302"/>
      <c r="C302"/>
      <c r="D302" t="s">
        <v>412</v>
      </c>
      <c r="E302" t="s">
        <v>340</v>
      </c>
      <c r="F302"/>
      <c r="G302"/>
      <c r="H302" s="11">
        <v>43442</v>
      </c>
      <c r="I302" t="s">
        <v>37</v>
      </c>
      <c r="J302" s="1"/>
      <c r="K302" s="1"/>
      <c r="L302" s="1"/>
      <c r="M302" s="1"/>
      <c r="N302" s="1"/>
      <c r="O302" s="12"/>
      <c r="P302"/>
      <c r="Q302"/>
    </row>
    <row r="303" spans="1:17" s="2" customFormat="1" x14ac:dyDescent="0.25">
      <c r="A303" s="2">
        <v>100</v>
      </c>
      <c r="B303" s="2" t="s">
        <v>13</v>
      </c>
      <c r="D303" s="2" t="s">
        <v>273</v>
      </c>
      <c r="G303" s="2" t="s">
        <v>653</v>
      </c>
      <c r="H303" s="17"/>
      <c r="I303" s="2" t="s">
        <v>354</v>
      </c>
      <c r="J303" s="18">
        <v>1.17</v>
      </c>
      <c r="K303" s="18">
        <f t="shared" ref="K303:K308" si="79">(J303*0.16)</f>
        <v>0.18720000000000001</v>
      </c>
      <c r="L303" s="18">
        <f t="shared" ref="L303:L308" si="80">(J303*1.16)</f>
        <v>1.3571999999999997</v>
      </c>
      <c r="M303" s="18">
        <v>2.5</v>
      </c>
      <c r="N303" s="18">
        <f t="shared" ref="N303:N313" si="81">(M303-L303)</f>
        <v>1.1428000000000003</v>
      </c>
      <c r="O303" s="19">
        <f t="shared" ref="O303:O313" si="82">(N303/L303)</f>
        <v>0.84202770409666994</v>
      </c>
      <c r="P303" s="2">
        <f>(L303*A303)</f>
        <v>135.71999999999997</v>
      </c>
      <c r="Q303" s="2">
        <f>(M303*A303)</f>
        <v>250</v>
      </c>
    </row>
    <row r="304" spans="1:17" x14ac:dyDescent="0.25">
      <c r="A304">
        <v>100</v>
      </c>
      <c r="B304" t="s">
        <v>13</v>
      </c>
      <c r="D304" t="s">
        <v>510</v>
      </c>
      <c r="E304">
        <v>125</v>
      </c>
      <c r="G304" t="s">
        <v>116</v>
      </c>
      <c r="H304" s="11">
        <v>42585</v>
      </c>
      <c r="J304" s="1">
        <v>0.68</v>
      </c>
      <c r="K304" s="1">
        <f t="shared" si="79"/>
        <v>0.10880000000000001</v>
      </c>
      <c r="L304" s="1">
        <f t="shared" si="80"/>
        <v>0.78880000000000006</v>
      </c>
      <c r="M304" s="1">
        <v>2</v>
      </c>
      <c r="N304" s="1">
        <f t="shared" si="81"/>
        <v>1.2111999999999998</v>
      </c>
      <c r="O304" s="12">
        <f t="shared" si="82"/>
        <v>1.5354969574036508</v>
      </c>
      <c r="P304">
        <f>(L304*A304)</f>
        <v>78.88000000000001</v>
      </c>
      <c r="Q304">
        <f>(M304*A304)</f>
        <v>200</v>
      </c>
    </row>
    <row r="305" spans="1:17" x14ac:dyDescent="0.25">
      <c r="A305">
        <v>100</v>
      </c>
      <c r="B305" t="s">
        <v>13</v>
      </c>
      <c r="D305" t="s">
        <v>509</v>
      </c>
      <c r="E305">
        <v>220</v>
      </c>
      <c r="I305" t="s">
        <v>255</v>
      </c>
      <c r="J305" s="1">
        <v>1.0900000000000001</v>
      </c>
      <c r="K305" s="1">
        <f t="shared" si="79"/>
        <v>0.17440000000000003</v>
      </c>
      <c r="L305" s="1">
        <f t="shared" si="80"/>
        <v>1.2644</v>
      </c>
      <c r="M305" s="1">
        <v>2</v>
      </c>
      <c r="N305" s="1">
        <f t="shared" si="81"/>
        <v>0.73560000000000003</v>
      </c>
      <c r="O305" s="12">
        <f t="shared" si="82"/>
        <v>0.5817779183802595</v>
      </c>
      <c r="P305">
        <f>(L305*A305)</f>
        <v>126.44</v>
      </c>
      <c r="Q305">
        <f>(M305*A305)</f>
        <v>200</v>
      </c>
    </row>
    <row r="306" spans="1:17" x14ac:dyDescent="0.25">
      <c r="D306" t="s">
        <v>414</v>
      </c>
      <c r="I306" t="s">
        <v>37</v>
      </c>
      <c r="J306" s="1">
        <v>8.6199999999999992</v>
      </c>
      <c r="K306" s="1">
        <f t="shared" si="79"/>
        <v>1.3792</v>
      </c>
      <c r="L306" s="1">
        <f t="shared" si="80"/>
        <v>9.9991999999999983</v>
      </c>
      <c r="M306" s="5">
        <v>23</v>
      </c>
      <c r="N306" s="1">
        <f t="shared" si="81"/>
        <v>13.000800000000002</v>
      </c>
      <c r="O306" s="12">
        <f t="shared" si="82"/>
        <v>1.3001840147211781</v>
      </c>
    </row>
    <row r="307" spans="1:17" x14ac:dyDescent="0.25">
      <c r="A307">
        <v>6</v>
      </c>
      <c r="B307" t="s">
        <v>13</v>
      </c>
      <c r="D307" t="s">
        <v>642</v>
      </c>
      <c r="E307" t="s">
        <v>640</v>
      </c>
      <c r="F307" t="s">
        <v>639</v>
      </c>
      <c r="J307" s="1">
        <v>0.2</v>
      </c>
      <c r="K307" s="1">
        <f t="shared" si="79"/>
        <v>3.2000000000000001E-2</v>
      </c>
      <c r="L307" s="1">
        <f t="shared" si="80"/>
        <v>0.23199999999999998</v>
      </c>
      <c r="M307" s="1">
        <v>1</v>
      </c>
      <c r="N307" s="1">
        <f t="shared" si="81"/>
        <v>0.76800000000000002</v>
      </c>
      <c r="O307" s="12">
        <f t="shared" si="82"/>
        <v>3.3103448275862073</v>
      </c>
      <c r="P307">
        <f>(L307*A307)</f>
        <v>1.3919999999999999</v>
      </c>
      <c r="Q307">
        <f>(M307*A307)</f>
        <v>6</v>
      </c>
    </row>
    <row r="308" spans="1:17" x14ac:dyDescent="0.25">
      <c r="D308" t="s">
        <v>641</v>
      </c>
      <c r="E308" t="s">
        <v>640</v>
      </c>
      <c r="F308" t="s">
        <v>643</v>
      </c>
      <c r="G308" t="s">
        <v>644</v>
      </c>
      <c r="J308" s="1">
        <v>16.37</v>
      </c>
      <c r="K308" s="1">
        <f t="shared" si="79"/>
        <v>2.6192000000000002</v>
      </c>
      <c r="L308" s="1">
        <f t="shared" si="80"/>
        <v>18.9892</v>
      </c>
      <c r="M308" s="1">
        <v>29</v>
      </c>
      <c r="N308" s="1">
        <f t="shared" si="81"/>
        <v>10.0108</v>
      </c>
      <c r="O308" s="12">
        <f t="shared" si="82"/>
        <v>0.52718387293830171</v>
      </c>
    </row>
    <row r="309" spans="1:17" x14ac:dyDescent="0.25">
      <c r="A309">
        <v>1</v>
      </c>
      <c r="D309" t="s">
        <v>430</v>
      </c>
      <c r="E309" t="s">
        <v>585</v>
      </c>
      <c r="F309" t="s">
        <v>407</v>
      </c>
      <c r="L309" s="1">
        <v>1.4</v>
      </c>
      <c r="M309" s="1">
        <v>2.5</v>
      </c>
      <c r="N309" s="1">
        <f t="shared" si="81"/>
        <v>1.1000000000000001</v>
      </c>
      <c r="O309" s="12">
        <f t="shared" si="82"/>
        <v>0.78571428571428581</v>
      </c>
      <c r="P309">
        <f>(L309*A309)</f>
        <v>1.4</v>
      </c>
      <c r="Q309">
        <f>(M309*A309)</f>
        <v>2.5</v>
      </c>
    </row>
    <row r="310" spans="1:17" x14ac:dyDescent="0.25">
      <c r="D310" t="s">
        <v>601</v>
      </c>
      <c r="F310" t="s">
        <v>415</v>
      </c>
      <c r="G310" t="s">
        <v>502</v>
      </c>
      <c r="I310" t="s">
        <v>474</v>
      </c>
      <c r="J310" s="1">
        <v>1.05</v>
      </c>
      <c r="K310" s="1">
        <f>(J310*0.16)</f>
        <v>0.16800000000000001</v>
      </c>
      <c r="L310" s="1">
        <f>(J310*1.16)</f>
        <v>1.218</v>
      </c>
      <c r="M310" s="1">
        <v>2</v>
      </c>
      <c r="N310" s="1">
        <f t="shared" si="81"/>
        <v>0.78200000000000003</v>
      </c>
      <c r="O310" s="12">
        <f t="shared" si="82"/>
        <v>0.64203612479474548</v>
      </c>
      <c r="P310">
        <f>(L310*A310)</f>
        <v>0</v>
      </c>
      <c r="Q310">
        <f>(M310*A310)</f>
        <v>0</v>
      </c>
    </row>
    <row r="311" spans="1:17" x14ac:dyDescent="0.25">
      <c r="A311">
        <v>100</v>
      </c>
      <c r="D311" t="s">
        <v>573</v>
      </c>
      <c r="E311" t="s">
        <v>572</v>
      </c>
      <c r="I311" t="s">
        <v>255</v>
      </c>
      <c r="J311" s="1">
        <v>1.9</v>
      </c>
      <c r="K311" s="1">
        <f>(J311*0.16)</f>
        <v>0.30399999999999999</v>
      </c>
      <c r="L311" s="1">
        <f>(J311*1.16)</f>
        <v>2.2039999999999997</v>
      </c>
      <c r="M311" s="1">
        <v>3.5</v>
      </c>
      <c r="N311" s="1">
        <f t="shared" si="81"/>
        <v>1.2960000000000003</v>
      </c>
      <c r="O311" s="12">
        <f t="shared" si="82"/>
        <v>0.5880217785843922</v>
      </c>
      <c r="P311">
        <f>(L311*A311)</f>
        <v>220.39999999999998</v>
      </c>
      <c r="Q311">
        <f>(M311*A311)</f>
        <v>350</v>
      </c>
    </row>
    <row r="312" spans="1:17" x14ac:dyDescent="0.25">
      <c r="A312">
        <v>4</v>
      </c>
      <c r="B312" t="s">
        <v>13</v>
      </c>
      <c r="D312" t="s">
        <v>596</v>
      </c>
      <c r="E312" t="s">
        <v>597</v>
      </c>
      <c r="I312" t="s">
        <v>474</v>
      </c>
      <c r="J312" s="1">
        <v>0.54</v>
      </c>
      <c r="K312" s="1">
        <f>(J312*0.16)</f>
        <v>8.6400000000000005E-2</v>
      </c>
      <c r="L312" s="1">
        <f>(J312*1.16)</f>
        <v>0.62639999999999996</v>
      </c>
      <c r="M312" s="1">
        <v>1</v>
      </c>
      <c r="N312" s="1">
        <f t="shared" si="81"/>
        <v>0.37360000000000004</v>
      </c>
      <c r="O312" s="12">
        <f t="shared" si="82"/>
        <v>0.59642401021711378</v>
      </c>
      <c r="P312">
        <f>(L312*A312)</f>
        <v>2.5055999999999998</v>
      </c>
      <c r="Q312">
        <f>(M312*A312)</f>
        <v>4</v>
      </c>
    </row>
    <row r="313" spans="1:17" x14ac:dyDescent="0.25">
      <c r="A313">
        <v>0</v>
      </c>
      <c r="B313" t="s">
        <v>13</v>
      </c>
      <c r="D313" t="s">
        <v>598</v>
      </c>
      <c r="E313" t="s">
        <v>599</v>
      </c>
      <c r="J313" s="1">
        <v>54.51</v>
      </c>
      <c r="K313" s="1">
        <f>(J313*0.16)</f>
        <v>8.7216000000000005</v>
      </c>
      <c r="L313" s="1">
        <f>(J313*1.16)</f>
        <v>63.231599999999993</v>
      </c>
      <c r="M313" s="1">
        <v>95</v>
      </c>
      <c r="N313" s="1">
        <f t="shared" si="81"/>
        <v>31.768400000000007</v>
      </c>
      <c r="O313" s="12">
        <f t="shared" si="82"/>
        <v>0.50241335028688205</v>
      </c>
      <c r="P313">
        <f>(L313*A313)</f>
        <v>0</v>
      </c>
      <c r="Q313">
        <f>(M313*A313)</f>
        <v>0</v>
      </c>
    </row>
    <row r="314" spans="1:17" x14ac:dyDescent="0.25">
      <c r="D314" t="s">
        <v>517</v>
      </c>
      <c r="M314" s="1">
        <v>4</v>
      </c>
      <c r="N314" s="1"/>
    </row>
    <row r="315" spans="1:17" x14ac:dyDescent="0.25">
      <c r="A315">
        <v>83</v>
      </c>
      <c r="B315" t="s">
        <v>13</v>
      </c>
      <c r="D315" t="s">
        <v>232</v>
      </c>
      <c r="E315" t="s">
        <v>131</v>
      </c>
      <c r="F315" t="s">
        <v>116</v>
      </c>
      <c r="G315" t="s">
        <v>36</v>
      </c>
      <c r="J315" s="1">
        <v>0.69</v>
      </c>
      <c r="K315" s="1">
        <f>(J315*0.16)</f>
        <v>0.1104</v>
      </c>
      <c r="L315" s="1">
        <f>(J315*1.16)</f>
        <v>0.80039999999999989</v>
      </c>
      <c r="M315" s="1">
        <v>2</v>
      </c>
      <c r="N315" s="1">
        <f t="shared" ref="N315:N362" si="83">(M315-L315)</f>
        <v>1.1996000000000002</v>
      </c>
      <c r="O315" s="12">
        <f t="shared" ref="O315:O346" si="84">(N315/L315)</f>
        <v>1.4987506246876567</v>
      </c>
      <c r="P315">
        <f>(L315*A315)</f>
        <v>66.433199999999985</v>
      </c>
      <c r="Q315">
        <f>(M315*A315)</f>
        <v>166</v>
      </c>
    </row>
    <row r="316" spans="1:17" x14ac:dyDescent="0.25">
      <c r="A316">
        <v>50</v>
      </c>
      <c r="B316" t="s">
        <v>13</v>
      </c>
      <c r="D316" t="s">
        <v>89</v>
      </c>
      <c r="F316" t="s">
        <v>91</v>
      </c>
      <c r="G316" t="s">
        <v>93</v>
      </c>
      <c r="L316" s="1">
        <v>8.6</v>
      </c>
      <c r="M316" s="1">
        <v>13</v>
      </c>
      <c r="N316" s="1">
        <f t="shared" si="83"/>
        <v>4.4000000000000004</v>
      </c>
      <c r="O316" s="12">
        <f t="shared" si="84"/>
        <v>0.51162790697674421</v>
      </c>
      <c r="P316">
        <f>(L316*A316)</f>
        <v>430</v>
      </c>
      <c r="Q316">
        <f>(M316*A316)</f>
        <v>650</v>
      </c>
    </row>
    <row r="317" spans="1:17" x14ac:dyDescent="0.25">
      <c r="A317">
        <v>50</v>
      </c>
      <c r="B317" t="s">
        <v>13</v>
      </c>
      <c r="D317" t="s">
        <v>89</v>
      </c>
      <c r="F317" t="s">
        <v>90</v>
      </c>
      <c r="G317" t="s">
        <v>92</v>
      </c>
      <c r="L317" s="1">
        <v>4.4000000000000004</v>
      </c>
      <c r="M317" s="1">
        <v>7</v>
      </c>
      <c r="N317" s="1">
        <f t="shared" si="83"/>
        <v>2.5999999999999996</v>
      </c>
      <c r="O317" s="12">
        <f t="shared" si="84"/>
        <v>0.59090909090909083</v>
      </c>
      <c r="P317">
        <f>(L317*A317)</f>
        <v>220.00000000000003</v>
      </c>
      <c r="Q317">
        <f>(M317*A317)</f>
        <v>350</v>
      </c>
    </row>
    <row r="318" spans="1:17" x14ac:dyDescent="0.25">
      <c r="A318">
        <v>401</v>
      </c>
      <c r="B318" t="s">
        <v>13</v>
      </c>
      <c r="D318" t="s">
        <v>61</v>
      </c>
      <c r="G318" t="s">
        <v>62</v>
      </c>
      <c r="I318" t="s">
        <v>474</v>
      </c>
      <c r="J318" s="1">
        <v>0.95</v>
      </c>
      <c r="K318" s="1">
        <f>(J318*0.16)</f>
        <v>0.152</v>
      </c>
      <c r="L318" s="1">
        <f>(J318*1.16)</f>
        <v>1.1019999999999999</v>
      </c>
      <c r="M318" s="1">
        <v>2</v>
      </c>
      <c r="N318" s="1">
        <f t="shared" si="83"/>
        <v>0.89800000000000013</v>
      </c>
      <c r="O318" s="12">
        <f t="shared" si="84"/>
        <v>0.81488203266787684</v>
      </c>
      <c r="P318">
        <f>(L318*A318)</f>
        <v>441.90199999999993</v>
      </c>
      <c r="Q318">
        <f>(M318*A318)</f>
        <v>802</v>
      </c>
    </row>
    <row r="319" spans="1:17" s="2" customFormat="1" x14ac:dyDescent="0.25">
      <c r="A319" s="2">
        <v>100</v>
      </c>
      <c r="B319" s="2" t="s">
        <v>13</v>
      </c>
      <c r="D319" s="2" t="s">
        <v>61</v>
      </c>
      <c r="H319" s="17"/>
      <c r="J319" s="18">
        <v>1.03</v>
      </c>
      <c r="K319" s="18">
        <f>(J319*0.16)</f>
        <v>0.1648</v>
      </c>
      <c r="L319" s="18">
        <f>(J319*1.16)</f>
        <v>1.1947999999999999</v>
      </c>
      <c r="M319" s="18">
        <v>2</v>
      </c>
      <c r="N319" s="18">
        <f t="shared" si="83"/>
        <v>0.80520000000000014</v>
      </c>
      <c r="O319" s="19">
        <f t="shared" si="84"/>
        <v>0.67392032139270186</v>
      </c>
      <c r="P319" s="2">
        <f>(L319*A319)</f>
        <v>119.47999999999999</v>
      </c>
      <c r="Q319" s="2">
        <f>(M319*A319)</f>
        <v>200</v>
      </c>
    </row>
    <row r="320" spans="1:17" x14ac:dyDescent="0.25">
      <c r="D320" t="s">
        <v>686</v>
      </c>
      <c r="E320" t="s">
        <v>192</v>
      </c>
      <c r="F320" t="s">
        <v>631</v>
      </c>
      <c r="H320" s="11">
        <v>45098</v>
      </c>
      <c r="I320" t="s">
        <v>354</v>
      </c>
      <c r="J320" s="1">
        <v>5.28</v>
      </c>
      <c r="K320" s="1">
        <f>(J320*0.16)</f>
        <v>0.84480000000000011</v>
      </c>
      <c r="L320" s="1">
        <f>(J320*1.16)</f>
        <v>6.1247999999999996</v>
      </c>
      <c r="M320" s="1">
        <v>12</v>
      </c>
      <c r="N320" s="1">
        <f t="shared" si="83"/>
        <v>5.8752000000000004</v>
      </c>
      <c r="O320" s="12">
        <f t="shared" si="84"/>
        <v>0.95924764890282144</v>
      </c>
    </row>
    <row r="321" spans="1:17" s="2" customFormat="1" x14ac:dyDescent="0.25">
      <c r="A321" s="2">
        <v>12000</v>
      </c>
      <c r="B321" s="2" t="s">
        <v>154</v>
      </c>
      <c r="D321" s="2" t="s">
        <v>648</v>
      </c>
      <c r="E321" s="2" t="s">
        <v>631</v>
      </c>
      <c r="H321" s="17"/>
      <c r="I321" s="2" t="s">
        <v>474</v>
      </c>
      <c r="J321" s="18">
        <v>7.71</v>
      </c>
      <c r="K321" s="18">
        <f>(J321*0.16)</f>
        <v>1.2336</v>
      </c>
      <c r="L321" s="18">
        <f>(J321*1.16)</f>
        <v>8.9436</v>
      </c>
      <c r="M321" s="18">
        <v>14</v>
      </c>
      <c r="N321" s="18">
        <f t="shared" si="83"/>
        <v>5.0564</v>
      </c>
      <c r="O321" s="19">
        <f t="shared" si="84"/>
        <v>0.56536517733351221</v>
      </c>
      <c r="P321" s="2">
        <f>(L321*A321)</f>
        <v>107323.2</v>
      </c>
      <c r="Q321" s="2">
        <f>(M321*A321)</f>
        <v>168000</v>
      </c>
    </row>
    <row r="322" spans="1:17" x14ac:dyDescent="0.25">
      <c r="D322" t="s">
        <v>687</v>
      </c>
      <c r="E322" t="s">
        <v>688</v>
      </c>
      <c r="I322" t="s">
        <v>689</v>
      </c>
      <c r="L322" s="1">
        <v>12.5</v>
      </c>
      <c r="M322" s="1">
        <v>19</v>
      </c>
      <c r="N322" s="1">
        <f t="shared" si="83"/>
        <v>6.5</v>
      </c>
      <c r="O322" s="12">
        <f t="shared" si="84"/>
        <v>0.52</v>
      </c>
    </row>
    <row r="323" spans="1:17" x14ac:dyDescent="0.25">
      <c r="A323">
        <v>140</v>
      </c>
      <c r="B323" t="s">
        <v>13</v>
      </c>
      <c r="D323" t="s">
        <v>63</v>
      </c>
      <c r="G323" t="s">
        <v>62</v>
      </c>
      <c r="I323" t="s">
        <v>474</v>
      </c>
      <c r="J323" s="1">
        <v>4.9000000000000004</v>
      </c>
      <c r="K323" s="1">
        <f>(J323*0.16)</f>
        <v>0.78400000000000003</v>
      </c>
      <c r="L323" s="1">
        <f>(J323*1.16)</f>
        <v>5.6840000000000002</v>
      </c>
      <c r="M323" s="1">
        <v>8.5</v>
      </c>
      <c r="N323" s="1">
        <f t="shared" si="83"/>
        <v>2.8159999999999998</v>
      </c>
      <c r="O323" s="12">
        <f t="shared" si="84"/>
        <v>0.49542575650950033</v>
      </c>
      <c r="P323">
        <f>(L323*A323)</f>
        <v>795.76</v>
      </c>
      <c r="Q323">
        <f>(M323*A323)</f>
        <v>1190</v>
      </c>
    </row>
    <row r="324" spans="1:17" x14ac:dyDescent="0.25">
      <c r="D324" t="s">
        <v>461</v>
      </c>
      <c r="J324" s="1">
        <v>7.24</v>
      </c>
      <c r="K324" s="1">
        <f>(J324*0.16)</f>
        <v>1.1584000000000001</v>
      </c>
      <c r="L324" s="1">
        <f>(J324*1.16)</f>
        <v>8.3984000000000005</v>
      </c>
      <c r="M324" s="1">
        <v>13</v>
      </c>
      <c r="N324" s="1">
        <f t="shared" si="83"/>
        <v>4.6015999999999995</v>
      </c>
      <c r="O324" s="12">
        <f t="shared" si="84"/>
        <v>0.54791388835968746</v>
      </c>
    </row>
    <row r="325" spans="1:17" x14ac:dyDescent="0.25">
      <c r="D325" t="s">
        <v>592</v>
      </c>
      <c r="I325" t="s">
        <v>591</v>
      </c>
      <c r="L325" s="1">
        <v>10</v>
      </c>
      <c r="M325" s="1">
        <v>15.5</v>
      </c>
      <c r="N325" s="1">
        <f t="shared" si="83"/>
        <v>5.5</v>
      </c>
      <c r="O325" s="12">
        <f t="shared" si="84"/>
        <v>0.55000000000000004</v>
      </c>
    </row>
    <row r="326" spans="1:17" x14ac:dyDescent="0.25">
      <c r="A326">
        <v>25</v>
      </c>
      <c r="B326" t="s">
        <v>13</v>
      </c>
      <c r="D326" t="s">
        <v>358</v>
      </c>
      <c r="G326" t="s">
        <v>359</v>
      </c>
      <c r="H326" s="11">
        <v>43049</v>
      </c>
      <c r="I326" t="s">
        <v>37</v>
      </c>
      <c r="J326" s="1">
        <v>2.59</v>
      </c>
      <c r="K326" s="1">
        <f>(J326*0.16)</f>
        <v>0.41439999999999999</v>
      </c>
      <c r="L326" s="1">
        <f>(J326*1.16)</f>
        <v>3.0043999999999995</v>
      </c>
      <c r="M326" s="1">
        <v>6</v>
      </c>
      <c r="N326" s="1">
        <f t="shared" si="83"/>
        <v>2.9956000000000005</v>
      </c>
      <c r="O326" s="12">
        <f t="shared" si="84"/>
        <v>0.99707096258820427</v>
      </c>
      <c r="P326">
        <f>(L326*A326)</f>
        <v>75.109999999999985</v>
      </c>
      <c r="Q326">
        <f>(M326*A326)</f>
        <v>150</v>
      </c>
    </row>
    <row r="327" spans="1:17" s="2" customFormat="1" x14ac:dyDescent="0.25">
      <c r="A327" s="2">
        <v>25</v>
      </c>
      <c r="B327" s="2" t="s">
        <v>13</v>
      </c>
      <c r="D327" s="2" t="s">
        <v>108</v>
      </c>
      <c r="G327" s="2" t="s">
        <v>62</v>
      </c>
      <c r="H327" s="17"/>
      <c r="J327" s="18">
        <v>3.58</v>
      </c>
      <c r="K327" s="18">
        <f>J327*0.16</f>
        <v>0.57279999999999998</v>
      </c>
      <c r="L327" s="1">
        <f>(J327*1.16)</f>
        <v>4.1528</v>
      </c>
      <c r="M327" s="1">
        <v>6</v>
      </c>
      <c r="N327" s="1">
        <f t="shared" ref="N327" si="85">(M327-L327)</f>
        <v>1.8472</v>
      </c>
      <c r="O327" s="12">
        <f t="shared" ref="O327" si="86">(N327/L327)</f>
        <v>0.44480832209593524</v>
      </c>
      <c r="P327" s="2">
        <f>(L327*A327)</f>
        <v>103.82000000000001</v>
      </c>
      <c r="Q327" s="2">
        <f>(M327*A327)</f>
        <v>150</v>
      </c>
    </row>
    <row r="328" spans="1:17" x14ac:dyDescent="0.25">
      <c r="A328">
        <v>25</v>
      </c>
      <c r="B328" t="s">
        <v>13</v>
      </c>
      <c r="D328" t="s">
        <v>357</v>
      </c>
      <c r="G328" t="s">
        <v>360</v>
      </c>
      <c r="H328" s="11">
        <v>43049</v>
      </c>
      <c r="I328" t="s">
        <v>37</v>
      </c>
      <c r="J328" s="1">
        <v>1.72</v>
      </c>
      <c r="K328" s="1">
        <f>(J328*0.16)</f>
        <v>0.2752</v>
      </c>
      <c r="L328" s="1">
        <f>(J328*1.16)</f>
        <v>1.9951999999999999</v>
      </c>
      <c r="M328" s="1">
        <v>5</v>
      </c>
      <c r="N328" s="1">
        <f t="shared" si="83"/>
        <v>3.0048000000000004</v>
      </c>
      <c r="O328" s="12">
        <f t="shared" si="84"/>
        <v>1.5060144346431439</v>
      </c>
      <c r="P328">
        <f>(L328*A328)</f>
        <v>49.879999999999995</v>
      </c>
      <c r="Q328">
        <f>(M328*A328)</f>
        <v>125</v>
      </c>
    </row>
    <row r="329" spans="1:17" ht="12" customHeight="1" x14ac:dyDescent="0.25">
      <c r="D329" t="s">
        <v>468</v>
      </c>
      <c r="J329" s="1">
        <v>2.9</v>
      </c>
      <c r="K329" s="1">
        <f>(J329*0.16)</f>
        <v>0.46399999999999997</v>
      </c>
      <c r="L329" s="1">
        <f>(J329*1.16)</f>
        <v>3.3639999999999999</v>
      </c>
      <c r="M329" s="1">
        <v>8</v>
      </c>
      <c r="N329" s="1">
        <f t="shared" si="83"/>
        <v>4.6360000000000001</v>
      </c>
      <c r="O329" s="12">
        <f t="shared" si="84"/>
        <v>1.3781212841854935</v>
      </c>
    </row>
    <row r="330" spans="1:17" x14ac:dyDescent="0.25">
      <c r="A330">
        <v>50</v>
      </c>
      <c r="B330" t="s">
        <v>13</v>
      </c>
      <c r="D330" t="s">
        <v>315</v>
      </c>
      <c r="H330" s="11">
        <v>42634</v>
      </c>
      <c r="I330" t="s">
        <v>37</v>
      </c>
      <c r="J330" s="1">
        <v>1.64</v>
      </c>
      <c r="K330" s="1">
        <f>(J330*0.16)</f>
        <v>0.26239999999999997</v>
      </c>
      <c r="L330" s="1">
        <f>(J330*1.16)</f>
        <v>1.9023999999999996</v>
      </c>
      <c r="M330" s="1">
        <v>5</v>
      </c>
      <c r="N330" s="1">
        <f t="shared" si="83"/>
        <v>3.0976000000000004</v>
      </c>
      <c r="O330" s="12">
        <f t="shared" si="84"/>
        <v>1.6282590412111022</v>
      </c>
      <c r="P330">
        <f t="shared" ref="P330:P340" si="87">(L330*A330)</f>
        <v>95.119999999999976</v>
      </c>
      <c r="Q330">
        <f t="shared" ref="Q330:Q340" si="88">(M330*A330)</f>
        <v>250</v>
      </c>
    </row>
    <row r="331" spans="1:17" x14ac:dyDescent="0.25">
      <c r="A331">
        <v>121</v>
      </c>
      <c r="B331" t="s">
        <v>13</v>
      </c>
      <c r="D331" t="s">
        <v>59</v>
      </c>
      <c r="E331" t="s">
        <v>60</v>
      </c>
      <c r="G331" t="s">
        <v>62</v>
      </c>
      <c r="H331" s="11">
        <v>43454</v>
      </c>
      <c r="I331" t="s">
        <v>37</v>
      </c>
      <c r="L331" s="1">
        <v>4.8499999999999996</v>
      </c>
      <c r="M331" s="1">
        <v>7</v>
      </c>
      <c r="N331" s="1">
        <f t="shared" si="83"/>
        <v>2.1500000000000004</v>
      </c>
      <c r="O331" s="12">
        <f t="shared" si="84"/>
        <v>0.44329896907216504</v>
      </c>
      <c r="P331">
        <f t="shared" si="87"/>
        <v>586.84999999999991</v>
      </c>
      <c r="Q331">
        <f t="shared" si="88"/>
        <v>847</v>
      </c>
    </row>
    <row r="332" spans="1:17" x14ac:dyDescent="0.25">
      <c r="A332">
        <v>1</v>
      </c>
      <c r="B332" t="s">
        <v>13</v>
      </c>
      <c r="D332" t="s">
        <v>29</v>
      </c>
      <c r="E332" t="s">
        <v>30</v>
      </c>
      <c r="F332">
        <v>850</v>
      </c>
      <c r="G332" t="s">
        <v>31</v>
      </c>
      <c r="H332" s="11">
        <v>42339</v>
      </c>
      <c r="I332" t="s">
        <v>17</v>
      </c>
      <c r="J332" s="1">
        <v>17.649999999999999</v>
      </c>
      <c r="K332" s="1">
        <f t="shared" ref="K332:K341" si="89">(J332*0.16)</f>
        <v>2.8239999999999998</v>
      </c>
      <c r="L332" s="1">
        <f t="shared" ref="L332:L341" si="90">(J332*1.16)</f>
        <v>20.473999999999997</v>
      </c>
      <c r="M332" s="1">
        <v>27</v>
      </c>
      <c r="N332" s="1">
        <f t="shared" si="83"/>
        <v>6.5260000000000034</v>
      </c>
      <c r="O332" s="12">
        <f t="shared" si="84"/>
        <v>0.31874572628699838</v>
      </c>
      <c r="P332">
        <f t="shared" si="87"/>
        <v>20.473999999999997</v>
      </c>
      <c r="Q332">
        <f t="shared" si="88"/>
        <v>27</v>
      </c>
    </row>
    <row r="333" spans="1:17" x14ac:dyDescent="0.25">
      <c r="A333" s="2">
        <v>6</v>
      </c>
      <c r="B333" s="2" t="s">
        <v>13</v>
      </c>
      <c r="C333" s="2"/>
      <c r="D333" s="2" t="s">
        <v>29</v>
      </c>
      <c r="E333" s="2" t="s">
        <v>286</v>
      </c>
      <c r="F333" s="2" t="s">
        <v>339</v>
      </c>
      <c r="G333" s="2"/>
      <c r="H333" s="17">
        <v>45098</v>
      </c>
      <c r="I333" s="2" t="s">
        <v>354</v>
      </c>
      <c r="J333" s="18">
        <v>26.13</v>
      </c>
      <c r="K333" s="18">
        <f t="shared" si="89"/>
        <v>4.1807999999999996</v>
      </c>
      <c r="L333" s="18">
        <f t="shared" si="90"/>
        <v>30.310799999999997</v>
      </c>
      <c r="M333" s="18">
        <v>45.5</v>
      </c>
      <c r="N333" s="18">
        <f t="shared" si="83"/>
        <v>15.189200000000003</v>
      </c>
      <c r="O333" s="19">
        <f t="shared" si="84"/>
        <v>0.50111511408474885</v>
      </c>
      <c r="P333" s="2">
        <f t="shared" si="87"/>
        <v>181.86479999999997</v>
      </c>
      <c r="Q333" s="2">
        <f t="shared" si="88"/>
        <v>273</v>
      </c>
    </row>
    <row r="334" spans="1:17" x14ac:dyDescent="0.25">
      <c r="A334">
        <v>25</v>
      </c>
      <c r="B334" t="s">
        <v>13</v>
      </c>
      <c r="D334" t="s">
        <v>29</v>
      </c>
      <c r="E334" t="s">
        <v>286</v>
      </c>
      <c r="F334" t="s">
        <v>80</v>
      </c>
      <c r="H334" s="11">
        <v>43615</v>
      </c>
      <c r="I334" t="s">
        <v>255</v>
      </c>
      <c r="J334" s="1">
        <v>3.15</v>
      </c>
      <c r="K334" s="1">
        <f t="shared" si="89"/>
        <v>0.504</v>
      </c>
      <c r="L334" s="1">
        <f t="shared" si="90"/>
        <v>3.6539999999999995</v>
      </c>
      <c r="M334" s="1">
        <v>5.5</v>
      </c>
      <c r="N334" s="1">
        <f t="shared" si="83"/>
        <v>1.8460000000000005</v>
      </c>
      <c r="O334" s="12">
        <f t="shared" si="84"/>
        <v>0.50519978106185026</v>
      </c>
      <c r="P334">
        <f t="shared" si="87"/>
        <v>91.34999999999998</v>
      </c>
      <c r="Q334">
        <f t="shared" si="88"/>
        <v>137.5</v>
      </c>
    </row>
    <row r="335" spans="1:17" x14ac:dyDescent="0.25">
      <c r="A335" s="2">
        <v>3</v>
      </c>
      <c r="B335" s="2" t="s">
        <v>13</v>
      </c>
      <c r="C335" s="2"/>
      <c r="D335" s="2" t="s">
        <v>29</v>
      </c>
      <c r="E335" s="2" t="s">
        <v>69</v>
      </c>
      <c r="F335" s="2" t="s">
        <v>287</v>
      </c>
      <c r="G335" s="2"/>
      <c r="H335" s="17">
        <v>45098</v>
      </c>
      <c r="I335" s="2" t="s">
        <v>474</v>
      </c>
      <c r="J335" s="18">
        <v>15.71</v>
      </c>
      <c r="K335" s="18">
        <f t="shared" si="89"/>
        <v>2.5136000000000003</v>
      </c>
      <c r="L335" s="18">
        <f t="shared" si="90"/>
        <v>18.223600000000001</v>
      </c>
      <c r="M335" s="18">
        <v>27.5</v>
      </c>
      <c r="N335" s="18">
        <f t="shared" si="83"/>
        <v>9.2763999999999989</v>
      </c>
      <c r="O335" s="19">
        <f t="shared" si="84"/>
        <v>0.50903224390350965</v>
      </c>
      <c r="P335" s="2">
        <f t="shared" si="87"/>
        <v>54.6708</v>
      </c>
      <c r="Q335" s="2">
        <f t="shared" si="88"/>
        <v>82.5</v>
      </c>
    </row>
    <row r="336" spans="1:17" x14ac:dyDescent="0.25">
      <c r="A336">
        <v>0</v>
      </c>
      <c r="B336" t="s">
        <v>13</v>
      </c>
      <c r="D336" t="s">
        <v>29</v>
      </c>
      <c r="E336" t="s">
        <v>593</v>
      </c>
      <c r="F336" t="s">
        <v>81</v>
      </c>
      <c r="I336" t="s">
        <v>474</v>
      </c>
      <c r="J336" s="1">
        <v>5.99</v>
      </c>
      <c r="K336" s="1">
        <f t="shared" si="89"/>
        <v>0.95840000000000003</v>
      </c>
      <c r="L336" s="1">
        <f t="shared" si="90"/>
        <v>6.9483999999999995</v>
      </c>
      <c r="M336" s="1">
        <v>10.5</v>
      </c>
      <c r="N336" s="1">
        <f t="shared" si="83"/>
        <v>3.5516000000000005</v>
      </c>
      <c r="O336" s="12">
        <f t="shared" si="84"/>
        <v>0.51113925508030633</v>
      </c>
      <c r="P336">
        <f t="shared" si="87"/>
        <v>0</v>
      </c>
      <c r="Q336">
        <f t="shared" si="88"/>
        <v>0</v>
      </c>
    </row>
    <row r="337" spans="1:17" x14ac:dyDescent="0.25">
      <c r="A337" s="2">
        <v>0</v>
      </c>
      <c r="B337" s="2" t="s">
        <v>13</v>
      </c>
      <c r="C337" s="2"/>
      <c r="D337" s="2" t="s">
        <v>29</v>
      </c>
      <c r="E337" s="2" t="s">
        <v>69</v>
      </c>
      <c r="F337" s="2" t="s">
        <v>302</v>
      </c>
      <c r="G337" s="2"/>
      <c r="H337" s="17">
        <v>45098</v>
      </c>
      <c r="I337" s="2" t="s">
        <v>474</v>
      </c>
      <c r="J337" s="18">
        <v>10.26</v>
      </c>
      <c r="K337" s="18">
        <f t="shared" si="89"/>
        <v>1.6415999999999999</v>
      </c>
      <c r="L337" s="18">
        <f t="shared" si="90"/>
        <v>11.901599999999998</v>
      </c>
      <c r="M337" s="18">
        <v>18</v>
      </c>
      <c r="N337" s="18">
        <f t="shared" si="83"/>
        <v>6.0984000000000016</v>
      </c>
      <c r="O337" s="19">
        <f t="shared" si="84"/>
        <v>0.51240169388989731</v>
      </c>
      <c r="P337" s="2">
        <f t="shared" si="87"/>
        <v>0</v>
      </c>
      <c r="Q337" s="2">
        <f t="shared" si="88"/>
        <v>0</v>
      </c>
    </row>
    <row r="338" spans="1:17" x14ac:dyDescent="0.25">
      <c r="A338" s="2">
        <v>0</v>
      </c>
      <c r="B338" s="2" t="s">
        <v>13</v>
      </c>
      <c r="C338" s="2"/>
      <c r="D338" s="2" t="s">
        <v>29</v>
      </c>
      <c r="E338" s="2" t="s">
        <v>399</v>
      </c>
      <c r="F338" s="2" t="s">
        <v>561</v>
      </c>
      <c r="G338" s="2"/>
      <c r="H338" s="17">
        <v>45098</v>
      </c>
      <c r="I338" s="2" t="s">
        <v>474</v>
      </c>
      <c r="J338" s="18">
        <v>6.4</v>
      </c>
      <c r="K338" s="18">
        <f t="shared" si="89"/>
        <v>1.024</v>
      </c>
      <c r="L338" s="18">
        <f t="shared" si="90"/>
        <v>7.4239999999999995</v>
      </c>
      <c r="M338" s="18">
        <v>11.5</v>
      </c>
      <c r="N338" s="18">
        <f t="shared" si="83"/>
        <v>4.0760000000000005</v>
      </c>
      <c r="O338" s="19">
        <f t="shared" si="84"/>
        <v>0.54903017241379326</v>
      </c>
      <c r="P338" s="2">
        <f t="shared" si="87"/>
        <v>0</v>
      </c>
      <c r="Q338" s="2">
        <f t="shared" si="88"/>
        <v>0</v>
      </c>
    </row>
    <row r="339" spans="1:17" s="2" customFormat="1" x14ac:dyDescent="0.25">
      <c r="A339">
        <v>25</v>
      </c>
      <c r="B339" t="s">
        <v>13</v>
      </c>
      <c r="C339"/>
      <c r="D339" t="s">
        <v>29</v>
      </c>
      <c r="E339" t="s">
        <v>286</v>
      </c>
      <c r="F339" t="s">
        <v>81</v>
      </c>
      <c r="G339"/>
      <c r="H339" s="11">
        <v>43615</v>
      </c>
      <c r="I339" t="s">
        <v>255</v>
      </c>
      <c r="J339" s="1">
        <v>4.34</v>
      </c>
      <c r="K339" s="1">
        <f t="shared" si="89"/>
        <v>0.69440000000000002</v>
      </c>
      <c r="L339" s="1">
        <f t="shared" si="90"/>
        <v>5.0343999999999998</v>
      </c>
      <c r="M339" s="1">
        <v>8</v>
      </c>
      <c r="N339" s="1">
        <f t="shared" si="83"/>
        <v>2.9656000000000002</v>
      </c>
      <c r="O339" s="12">
        <f t="shared" si="84"/>
        <v>0.58906721754330216</v>
      </c>
      <c r="P339">
        <f t="shared" si="87"/>
        <v>125.86</v>
      </c>
      <c r="Q339">
        <f t="shared" si="88"/>
        <v>200</v>
      </c>
    </row>
    <row r="340" spans="1:17" x14ac:dyDescent="0.25">
      <c r="A340">
        <v>8</v>
      </c>
      <c r="B340" t="s">
        <v>13</v>
      </c>
      <c r="D340" t="s">
        <v>194</v>
      </c>
      <c r="E340" t="s">
        <v>193</v>
      </c>
      <c r="F340" t="s">
        <v>320</v>
      </c>
      <c r="H340" s="11">
        <v>42667</v>
      </c>
      <c r="I340" t="s">
        <v>37</v>
      </c>
      <c r="J340" s="1">
        <v>10.78</v>
      </c>
      <c r="K340" s="1">
        <f t="shared" si="89"/>
        <v>1.7247999999999999</v>
      </c>
      <c r="L340" s="1">
        <f t="shared" si="90"/>
        <v>12.504799999999998</v>
      </c>
      <c r="M340" s="1">
        <v>18</v>
      </c>
      <c r="N340" s="1">
        <f t="shared" si="83"/>
        <v>5.4952000000000023</v>
      </c>
      <c r="O340" s="12">
        <f t="shared" si="84"/>
        <v>0.43944725225513431</v>
      </c>
      <c r="P340">
        <f t="shared" si="87"/>
        <v>100.03839999999998</v>
      </c>
      <c r="Q340">
        <f t="shared" si="88"/>
        <v>144</v>
      </c>
    </row>
    <row r="341" spans="1:17" s="2" customFormat="1" x14ac:dyDescent="0.25">
      <c r="A341"/>
      <c r="B341"/>
      <c r="C341"/>
      <c r="D341" t="s">
        <v>646</v>
      </c>
      <c r="E341" t="s">
        <v>124</v>
      </c>
      <c r="F341">
        <v>803</v>
      </c>
      <c r="G341"/>
      <c r="H341" s="11"/>
      <c r="I341"/>
      <c r="J341" s="1">
        <v>24.65</v>
      </c>
      <c r="K341" s="1">
        <f t="shared" si="89"/>
        <v>3.944</v>
      </c>
      <c r="L341" s="1">
        <f t="shared" si="90"/>
        <v>28.593999999999998</v>
      </c>
      <c r="M341" s="1">
        <v>43</v>
      </c>
      <c r="N341" s="1">
        <f t="shared" si="83"/>
        <v>14.406000000000002</v>
      </c>
      <c r="O341" s="12">
        <f t="shared" si="84"/>
        <v>0.50381198852906217</v>
      </c>
      <c r="P341"/>
      <c r="Q341"/>
    </row>
    <row r="342" spans="1:17" s="2" customFormat="1" x14ac:dyDescent="0.25">
      <c r="A342" s="2">
        <v>4</v>
      </c>
      <c r="B342" s="2" t="s">
        <v>13</v>
      </c>
      <c r="D342" s="2" t="s">
        <v>619</v>
      </c>
      <c r="E342" s="2" t="s">
        <v>707</v>
      </c>
      <c r="F342" s="2" t="s">
        <v>502</v>
      </c>
      <c r="G342" s="2" t="s">
        <v>708</v>
      </c>
      <c r="H342" s="17"/>
      <c r="J342" s="18"/>
      <c r="K342" s="18"/>
      <c r="L342" s="18">
        <v>12.5</v>
      </c>
      <c r="M342" s="18">
        <v>17</v>
      </c>
      <c r="N342" s="18">
        <f t="shared" si="83"/>
        <v>4.5</v>
      </c>
      <c r="O342" s="19">
        <f t="shared" si="84"/>
        <v>0.36</v>
      </c>
      <c r="P342" s="2">
        <f>(L342*A342)</f>
        <v>50</v>
      </c>
      <c r="Q342" s="2">
        <f>(M342*A342)</f>
        <v>68</v>
      </c>
    </row>
    <row r="343" spans="1:17" s="2" customFormat="1" x14ac:dyDescent="0.25">
      <c r="A343" s="2">
        <v>3</v>
      </c>
      <c r="B343" s="2" t="s">
        <v>13</v>
      </c>
      <c r="D343" s="2" t="s">
        <v>172</v>
      </c>
      <c r="E343" s="2" t="s">
        <v>166</v>
      </c>
      <c r="F343" s="2" t="s">
        <v>709</v>
      </c>
      <c r="G343" s="24" t="s">
        <v>710</v>
      </c>
      <c r="H343" s="17"/>
      <c r="I343" s="2" t="s">
        <v>474</v>
      </c>
      <c r="J343" s="18">
        <v>5.78</v>
      </c>
      <c r="K343" s="18">
        <f t="shared" ref="K343:K353" si="91">(J343*0.16)</f>
        <v>0.92480000000000007</v>
      </c>
      <c r="L343" s="18">
        <f t="shared" ref="L343:L352" si="92">(J343*1.16)</f>
        <v>6.7047999999999996</v>
      </c>
      <c r="M343" s="18">
        <v>10</v>
      </c>
      <c r="N343" s="18">
        <f t="shared" si="83"/>
        <v>3.2952000000000004</v>
      </c>
      <c r="O343" s="19">
        <f t="shared" si="84"/>
        <v>0.491468798472736</v>
      </c>
      <c r="P343" s="2">
        <f>(L343*A343)</f>
        <v>20.1144</v>
      </c>
      <c r="Q343" s="2">
        <f>(M343*A343)</f>
        <v>30</v>
      </c>
    </row>
    <row r="344" spans="1:17" s="2" customFormat="1" x14ac:dyDescent="0.25">
      <c r="A344" s="2">
        <v>25</v>
      </c>
      <c r="B344" s="2" t="s">
        <v>13</v>
      </c>
      <c r="D344" s="2" t="s">
        <v>172</v>
      </c>
      <c r="E344" s="2" t="s">
        <v>166</v>
      </c>
      <c r="F344" s="2" t="s">
        <v>711</v>
      </c>
      <c r="G344" s="2" t="s">
        <v>472</v>
      </c>
      <c r="H344" s="17"/>
      <c r="I344" s="2" t="s">
        <v>19</v>
      </c>
      <c r="J344" s="18">
        <v>4.78</v>
      </c>
      <c r="K344" s="18">
        <f t="shared" si="91"/>
        <v>0.76480000000000004</v>
      </c>
      <c r="L344" s="18">
        <f t="shared" si="92"/>
        <v>5.5447999999999995</v>
      </c>
      <c r="M344" s="18">
        <v>8.5</v>
      </c>
      <c r="N344" s="18">
        <f t="shared" si="83"/>
        <v>2.9552000000000005</v>
      </c>
      <c r="O344" s="19">
        <f t="shared" si="84"/>
        <v>0.53296782571057577</v>
      </c>
      <c r="P344" s="2">
        <f>(L344*A344)</f>
        <v>138.61999999999998</v>
      </c>
      <c r="Q344" s="2">
        <f>(M344*A344)</f>
        <v>212.5</v>
      </c>
    </row>
    <row r="345" spans="1:17" s="2" customFormat="1" x14ac:dyDescent="0.25">
      <c r="A345" s="2">
        <v>25</v>
      </c>
      <c r="B345" s="2" t="s">
        <v>13</v>
      </c>
      <c r="D345" s="2" t="s">
        <v>172</v>
      </c>
      <c r="E345" s="2" t="s">
        <v>568</v>
      </c>
      <c r="F345" s="2" t="s">
        <v>662</v>
      </c>
      <c r="G345" s="2" t="s">
        <v>663</v>
      </c>
      <c r="H345" s="17"/>
      <c r="I345" s="2" t="s">
        <v>19</v>
      </c>
      <c r="J345" s="18">
        <v>2.2000000000000002</v>
      </c>
      <c r="K345" s="18">
        <f t="shared" si="91"/>
        <v>0.35200000000000004</v>
      </c>
      <c r="L345" s="18">
        <f t="shared" si="92"/>
        <v>2.552</v>
      </c>
      <c r="M345" s="18">
        <v>4</v>
      </c>
      <c r="N345" s="18">
        <f t="shared" si="83"/>
        <v>1.448</v>
      </c>
      <c r="O345" s="19">
        <f t="shared" si="84"/>
        <v>0.56739811912225702</v>
      </c>
      <c r="P345" s="2">
        <f>(L345*A345)</f>
        <v>63.800000000000004</v>
      </c>
      <c r="Q345" s="2">
        <f>(M345*A345)</f>
        <v>100</v>
      </c>
    </row>
    <row r="346" spans="1:17" s="2" customFormat="1" x14ac:dyDescent="0.25">
      <c r="A346" s="2">
        <v>0</v>
      </c>
      <c r="B346" s="2" t="s">
        <v>13</v>
      </c>
      <c r="D346" s="2" t="s">
        <v>172</v>
      </c>
      <c r="E346" s="2" t="s">
        <v>497</v>
      </c>
      <c r="F346" s="2">
        <v>6</v>
      </c>
      <c r="H346" s="17"/>
      <c r="J346" s="18">
        <v>3.23</v>
      </c>
      <c r="K346" s="18">
        <f t="shared" si="91"/>
        <v>0.51680000000000004</v>
      </c>
      <c r="L346" s="18">
        <f t="shared" si="92"/>
        <v>3.7467999999999999</v>
      </c>
      <c r="M346" s="18">
        <v>6</v>
      </c>
      <c r="N346" s="18">
        <f t="shared" si="83"/>
        <v>2.2532000000000001</v>
      </c>
      <c r="O346" s="19">
        <f t="shared" si="84"/>
        <v>0.60136649941283238</v>
      </c>
      <c r="P346" s="2">
        <f>(L346*A346)</f>
        <v>0</v>
      </c>
      <c r="Q346" s="2">
        <f>(M346*A346)</f>
        <v>0</v>
      </c>
    </row>
    <row r="347" spans="1:17" x14ac:dyDescent="0.25">
      <c r="D347" t="s">
        <v>462</v>
      </c>
      <c r="E347" t="s">
        <v>463</v>
      </c>
      <c r="F347" t="s">
        <v>464</v>
      </c>
      <c r="H347" s="11">
        <v>43769</v>
      </c>
      <c r="I347" t="s">
        <v>37</v>
      </c>
      <c r="J347" s="1">
        <v>3.45</v>
      </c>
      <c r="K347" s="1">
        <f t="shared" si="91"/>
        <v>0.55200000000000005</v>
      </c>
      <c r="L347" s="1">
        <f t="shared" si="92"/>
        <v>4.0019999999999998</v>
      </c>
      <c r="M347" s="1">
        <v>6.5</v>
      </c>
      <c r="N347" s="1">
        <f t="shared" si="83"/>
        <v>2.4980000000000002</v>
      </c>
      <c r="O347" s="12">
        <f t="shared" ref="O347:O366" si="93">(N347/L347)</f>
        <v>0.6241879060469766</v>
      </c>
    </row>
    <row r="348" spans="1:17" x14ac:dyDescent="0.25">
      <c r="D348" t="s">
        <v>668</v>
      </c>
      <c r="E348" t="s">
        <v>669</v>
      </c>
      <c r="F348" t="s">
        <v>219</v>
      </c>
      <c r="H348" s="17">
        <v>45098</v>
      </c>
      <c r="I348" s="2" t="s">
        <v>19</v>
      </c>
      <c r="J348" s="1">
        <v>7.35</v>
      </c>
      <c r="K348" s="1">
        <f t="shared" si="91"/>
        <v>1.1759999999999999</v>
      </c>
      <c r="L348" s="1">
        <f t="shared" si="92"/>
        <v>8.5259999999999998</v>
      </c>
      <c r="M348" s="1">
        <v>13</v>
      </c>
      <c r="N348" s="1">
        <f t="shared" si="83"/>
        <v>4.4740000000000002</v>
      </c>
      <c r="O348" s="12">
        <f t="shared" si="93"/>
        <v>0.52474783016654947</v>
      </c>
    </row>
    <row r="349" spans="1:17" x14ac:dyDescent="0.25">
      <c r="D349" t="s">
        <v>664</v>
      </c>
      <c r="E349" t="s">
        <v>399</v>
      </c>
      <c r="F349" t="s">
        <v>665</v>
      </c>
      <c r="J349" s="1">
        <v>32.28</v>
      </c>
      <c r="K349" s="1">
        <f t="shared" si="91"/>
        <v>5.1648000000000005</v>
      </c>
      <c r="L349" s="1">
        <f t="shared" si="92"/>
        <v>37.444800000000001</v>
      </c>
      <c r="M349" s="1">
        <v>42</v>
      </c>
      <c r="N349" s="1">
        <f t="shared" si="83"/>
        <v>4.5551999999999992</v>
      </c>
      <c r="O349" s="12">
        <f t="shared" si="93"/>
        <v>0.12165107037559285</v>
      </c>
    </row>
    <row r="350" spans="1:17" x14ac:dyDescent="0.25">
      <c r="A350">
        <v>4</v>
      </c>
      <c r="B350" t="s">
        <v>13</v>
      </c>
      <c r="D350" t="s">
        <v>500</v>
      </c>
      <c r="E350" t="s">
        <v>71</v>
      </c>
      <c r="I350" t="s">
        <v>19</v>
      </c>
      <c r="J350" s="1">
        <v>27.54</v>
      </c>
      <c r="K350" s="1">
        <f t="shared" si="91"/>
        <v>4.4063999999999997</v>
      </c>
      <c r="L350" s="1">
        <f t="shared" si="92"/>
        <v>31.946399999999997</v>
      </c>
      <c r="M350" s="1">
        <v>47</v>
      </c>
      <c r="N350" s="1">
        <f t="shared" si="83"/>
        <v>15.053600000000003</v>
      </c>
      <c r="O350" s="12">
        <f t="shared" si="93"/>
        <v>0.47121428392557546</v>
      </c>
      <c r="P350">
        <f t="shared" ref="P350:P358" si="94">(L350*A350)</f>
        <v>127.78559999999999</v>
      </c>
      <c r="Q350">
        <f t="shared" ref="Q350:Q358" si="95">(M350*A350)</f>
        <v>188</v>
      </c>
    </row>
    <row r="351" spans="1:17" x14ac:dyDescent="0.25">
      <c r="A351" s="2">
        <v>126</v>
      </c>
      <c r="B351" s="2" t="s">
        <v>13</v>
      </c>
      <c r="C351" s="2"/>
      <c r="D351" s="2" t="s">
        <v>667</v>
      </c>
      <c r="E351" s="2" t="s">
        <v>69</v>
      </c>
      <c r="F351" s="2" t="s">
        <v>219</v>
      </c>
      <c r="G351" s="2"/>
      <c r="H351" s="17">
        <v>45098</v>
      </c>
      <c r="I351" s="2" t="s">
        <v>19</v>
      </c>
      <c r="J351" s="18">
        <v>4.2300000000000004</v>
      </c>
      <c r="K351" s="18">
        <f t="shared" si="91"/>
        <v>0.67680000000000007</v>
      </c>
      <c r="L351" s="18">
        <f t="shared" si="92"/>
        <v>4.9068000000000005</v>
      </c>
      <c r="M351" s="18">
        <v>7.5</v>
      </c>
      <c r="N351" s="18">
        <f t="shared" si="83"/>
        <v>2.5931999999999995</v>
      </c>
      <c r="O351" s="19">
        <f t="shared" si="93"/>
        <v>0.52849107361212999</v>
      </c>
      <c r="P351" s="2">
        <f t="shared" si="94"/>
        <v>618.25680000000011</v>
      </c>
      <c r="Q351" s="2">
        <f t="shared" si="95"/>
        <v>945</v>
      </c>
    </row>
    <row r="352" spans="1:17" s="2" customFormat="1" x14ac:dyDescent="0.25">
      <c r="A352" s="2">
        <v>4</v>
      </c>
      <c r="B352" s="2" t="s">
        <v>13</v>
      </c>
      <c r="D352" s="2" t="s">
        <v>265</v>
      </c>
      <c r="E352" s="2" t="s">
        <v>698</v>
      </c>
      <c r="F352" s="2" t="s">
        <v>699</v>
      </c>
      <c r="H352" s="17"/>
      <c r="J352" s="18">
        <v>59.7</v>
      </c>
      <c r="K352" s="18">
        <f t="shared" si="91"/>
        <v>9.5520000000000014</v>
      </c>
      <c r="L352" s="18">
        <f t="shared" si="92"/>
        <v>69.251999999999995</v>
      </c>
      <c r="M352" s="18">
        <v>89</v>
      </c>
      <c r="N352" s="18">
        <f t="shared" si="83"/>
        <v>19.748000000000005</v>
      </c>
      <c r="O352" s="19">
        <f t="shared" si="93"/>
        <v>0.28516143938081218</v>
      </c>
      <c r="P352" s="2">
        <f t="shared" si="94"/>
        <v>277.00799999999998</v>
      </c>
      <c r="Q352" s="2">
        <f t="shared" si="95"/>
        <v>356</v>
      </c>
    </row>
    <row r="353" spans="1:17" s="2" customFormat="1" x14ac:dyDescent="0.25">
      <c r="A353">
        <v>1</v>
      </c>
      <c r="B353" t="s">
        <v>13</v>
      </c>
      <c r="C353" t="s">
        <v>560</v>
      </c>
      <c r="D353" t="s">
        <v>220</v>
      </c>
      <c r="E353" t="s">
        <v>166</v>
      </c>
      <c r="F353"/>
      <c r="G353"/>
      <c r="H353" s="11"/>
      <c r="I353"/>
      <c r="J353" s="1">
        <v>43.16</v>
      </c>
      <c r="K353" s="1">
        <f t="shared" si="91"/>
        <v>6.9055999999999997</v>
      </c>
      <c r="L353" s="1">
        <f>(J353+K353)</f>
        <v>50.065599999999996</v>
      </c>
      <c r="M353" s="1">
        <v>73</v>
      </c>
      <c r="N353" s="1">
        <f t="shared" si="83"/>
        <v>22.934400000000004</v>
      </c>
      <c r="O353" s="12">
        <f t="shared" si="93"/>
        <v>0.45808698986929158</v>
      </c>
      <c r="P353">
        <f t="shared" si="94"/>
        <v>50.065599999999996</v>
      </c>
      <c r="Q353">
        <f t="shared" si="95"/>
        <v>73</v>
      </c>
    </row>
    <row r="354" spans="1:17" x14ac:dyDescent="0.25">
      <c r="A354">
        <v>5</v>
      </c>
      <c r="B354" t="s">
        <v>13</v>
      </c>
      <c r="D354" t="s">
        <v>97</v>
      </c>
      <c r="F354" t="s">
        <v>64</v>
      </c>
      <c r="H354" s="11">
        <v>42339</v>
      </c>
      <c r="I354" t="s">
        <v>37</v>
      </c>
      <c r="J354" s="1">
        <v>17.96</v>
      </c>
      <c r="K354" s="1">
        <v>2.33</v>
      </c>
      <c r="L354" s="1">
        <f t="shared" ref="L354:L362" si="96">(J354*1.16)</f>
        <v>20.833600000000001</v>
      </c>
      <c r="M354" s="1">
        <v>31.5</v>
      </c>
      <c r="N354" s="1">
        <f t="shared" si="83"/>
        <v>10.666399999999999</v>
      </c>
      <c r="O354" s="12">
        <f t="shared" si="93"/>
        <v>0.51198064664772291</v>
      </c>
      <c r="P354">
        <f t="shared" si="94"/>
        <v>104.16800000000001</v>
      </c>
      <c r="Q354">
        <f t="shared" si="95"/>
        <v>157.5</v>
      </c>
    </row>
    <row r="355" spans="1:17" x14ac:dyDescent="0.25">
      <c r="A355">
        <v>0</v>
      </c>
      <c r="B355" t="s">
        <v>13</v>
      </c>
      <c r="D355" t="s">
        <v>96</v>
      </c>
      <c r="F355" t="s">
        <v>64</v>
      </c>
      <c r="G355" t="s">
        <v>398</v>
      </c>
      <c r="H355" s="11">
        <v>43421</v>
      </c>
      <c r="I355" t="s">
        <v>37</v>
      </c>
      <c r="J355" s="1">
        <v>9.34</v>
      </c>
      <c r="K355" s="1">
        <v>1.1499999999999999</v>
      </c>
      <c r="L355" s="1">
        <f t="shared" si="96"/>
        <v>10.834399999999999</v>
      </c>
      <c r="M355" s="1">
        <v>17</v>
      </c>
      <c r="N355" s="1">
        <f t="shared" si="83"/>
        <v>6.1656000000000013</v>
      </c>
      <c r="O355" s="12">
        <f t="shared" si="93"/>
        <v>0.56907627556671359</v>
      </c>
      <c r="P355">
        <f t="shared" si="94"/>
        <v>0</v>
      </c>
      <c r="Q355">
        <f t="shared" si="95"/>
        <v>0</v>
      </c>
    </row>
    <row r="356" spans="1:17" s="2" customFormat="1" x14ac:dyDescent="0.25">
      <c r="A356" s="2">
        <v>6</v>
      </c>
      <c r="B356" s="2" t="s">
        <v>13</v>
      </c>
      <c r="D356" s="2" t="s">
        <v>147</v>
      </c>
      <c r="E356" s="2" t="s">
        <v>399</v>
      </c>
      <c r="G356" s="2" t="s">
        <v>547</v>
      </c>
      <c r="H356" s="17"/>
      <c r="I356" s="2" t="s">
        <v>19</v>
      </c>
      <c r="J356" s="18">
        <v>9.48</v>
      </c>
      <c r="K356" s="18">
        <f t="shared" ref="K356:K362" si="97">(J356*0.16)</f>
        <v>1.5168000000000001</v>
      </c>
      <c r="L356" s="18">
        <f t="shared" si="96"/>
        <v>10.9968</v>
      </c>
      <c r="M356" s="18">
        <v>16.5</v>
      </c>
      <c r="N356" s="18">
        <f t="shared" si="83"/>
        <v>5.5031999999999996</v>
      </c>
      <c r="O356" s="19">
        <f t="shared" si="93"/>
        <v>0.5004364906154517</v>
      </c>
      <c r="P356" s="2">
        <f t="shared" si="94"/>
        <v>65.980800000000002</v>
      </c>
      <c r="Q356" s="2">
        <f t="shared" si="95"/>
        <v>99</v>
      </c>
    </row>
    <row r="357" spans="1:17" s="2" customFormat="1" x14ac:dyDescent="0.25">
      <c r="A357" s="2">
        <v>17</v>
      </c>
      <c r="B357" s="2" t="s">
        <v>13</v>
      </c>
      <c r="D357" s="2" t="s">
        <v>147</v>
      </c>
      <c r="E357" s="2" t="s">
        <v>69</v>
      </c>
      <c r="F357" s="2" t="s">
        <v>549</v>
      </c>
      <c r="G357" s="2" t="s">
        <v>548</v>
      </c>
      <c r="H357" s="17"/>
      <c r="I357" s="2" t="s">
        <v>19</v>
      </c>
      <c r="J357" s="18">
        <v>11.82</v>
      </c>
      <c r="K357" s="18">
        <f t="shared" si="97"/>
        <v>1.8912</v>
      </c>
      <c r="L357" s="18">
        <f t="shared" si="96"/>
        <v>13.7112</v>
      </c>
      <c r="M357" s="18">
        <v>20.5</v>
      </c>
      <c r="N357" s="18">
        <f t="shared" si="83"/>
        <v>6.7888000000000002</v>
      </c>
      <c r="O357" s="19">
        <f t="shared" si="93"/>
        <v>0.49512807048252527</v>
      </c>
      <c r="P357" s="2">
        <f t="shared" si="94"/>
        <v>233.09039999999999</v>
      </c>
      <c r="Q357" s="2">
        <f t="shared" si="95"/>
        <v>348.5</v>
      </c>
    </row>
    <row r="358" spans="1:17" x14ac:dyDescent="0.25">
      <c r="A358" s="2">
        <v>3</v>
      </c>
      <c r="B358" s="2"/>
      <c r="C358" s="2"/>
      <c r="D358" s="2" t="s">
        <v>671</v>
      </c>
      <c r="E358" s="2" t="s">
        <v>538</v>
      </c>
      <c r="F358" s="2" t="s">
        <v>399</v>
      </c>
      <c r="G358" s="2" t="s">
        <v>672</v>
      </c>
      <c r="H358" s="17">
        <v>45098</v>
      </c>
      <c r="I358" s="2" t="s">
        <v>19</v>
      </c>
      <c r="J358" s="18">
        <v>18</v>
      </c>
      <c r="K358" s="18">
        <f t="shared" si="97"/>
        <v>2.88</v>
      </c>
      <c r="L358" s="18">
        <f t="shared" si="96"/>
        <v>20.88</v>
      </c>
      <c r="M358" s="18">
        <v>31.5</v>
      </c>
      <c r="N358" s="18">
        <f t="shared" si="83"/>
        <v>10.620000000000001</v>
      </c>
      <c r="O358" s="19">
        <f t="shared" si="93"/>
        <v>0.50862068965517249</v>
      </c>
      <c r="P358" s="2">
        <f t="shared" si="94"/>
        <v>62.64</v>
      </c>
      <c r="Q358" s="2">
        <f t="shared" si="95"/>
        <v>94.5</v>
      </c>
    </row>
    <row r="359" spans="1:17" x14ac:dyDescent="0.25">
      <c r="D359" t="s">
        <v>614</v>
      </c>
      <c r="E359" t="s">
        <v>615</v>
      </c>
      <c r="F359" t="s">
        <v>616</v>
      </c>
      <c r="J359" s="1">
        <v>27.93</v>
      </c>
      <c r="K359" s="1">
        <f t="shared" si="97"/>
        <v>4.4687999999999999</v>
      </c>
      <c r="L359" s="1">
        <f t="shared" si="96"/>
        <v>32.398799999999994</v>
      </c>
      <c r="M359" s="1">
        <v>49</v>
      </c>
      <c r="N359" s="1">
        <f t="shared" si="83"/>
        <v>16.601200000000006</v>
      </c>
      <c r="O359" s="12">
        <f t="shared" si="93"/>
        <v>0.51240169388989742</v>
      </c>
    </row>
    <row r="360" spans="1:17" x14ac:dyDescent="0.25">
      <c r="D360" t="s">
        <v>614</v>
      </c>
      <c r="E360" t="s">
        <v>615</v>
      </c>
      <c r="F360" t="s">
        <v>617</v>
      </c>
      <c r="J360" s="1">
        <v>0.46</v>
      </c>
      <c r="K360" s="1">
        <f t="shared" si="97"/>
        <v>7.3599999999999999E-2</v>
      </c>
      <c r="L360" s="1">
        <f t="shared" si="96"/>
        <v>0.53359999999999996</v>
      </c>
      <c r="M360" s="1">
        <v>1</v>
      </c>
      <c r="N360" s="1">
        <f t="shared" si="83"/>
        <v>0.46640000000000004</v>
      </c>
      <c r="O360" s="12">
        <f t="shared" si="93"/>
        <v>0.87406296851574228</v>
      </c>
    </row>
    <row r="361" spans="1:17" x14ac:dyDescent="0.25">
      <c r="A361">
        <v>1</v>
      </c>
      <c r="B361" t="s">
        <v>13</v>
      </c>
      <c r="D361" t="s">
        <v>195</v>
      </c>
      <c r="E361" t="s">
        <v>421</v>
      </c>
      <c r="F361" t="s">
        <v>196</v>
      </c>
      <c r="H361" s="11">
        <v>43487</v>
      </c>
      <c r="I361" t="s">
        <v>37</v>
      </c>
      <c r="J361" s="1">
        <v>18.68</v>
      </c>
      <c r="K361" s="1">
        <f t="shared" si="97"/>
        <v>2.9887999999999999</v>
      </c>
      <c r="L361" s="1">
        <f t="shared" si="96"/>
        <v>21.668799999999997</v>
      </c>
      <c r="M361" s="1">
        <v>32.5</v>
      </c>
      <c r="N361" s="1">
        <f t="shared" si="83"/>
        <v>10.831200000000003</v>
      </c>
      <c r="O361" s="12">
        <f t="shared" si="93"/>
        <v>0.499852322232888</v>
      </c>
      <c r="P361">
        <f>(L361*A361)</f>
        <v>21.668799999999997</v>
      </c>
      <c r="Q361">
        <f>(M361*A361)</f>
        <v>32.5</v>
      </c>
    </row>
    <row r="362" spans="1:17" x14ac:dyDescent="0.25">
      <c r="A362">
        <v>6</v>
      </c>
      <c r="B362" t="s">
        <v>13</v>
      </c>
      <c r="D362" t="s">
        <v>195</v>
      </c>
      <c r="E362" t="s">
        <v>131</v>
      </c>
      <c r="F362" t="s">
        <v>346</v>
      </c>
      <c r="H362" s="11">
        <v>42999</v>
      </c>
      <c r="I362" t="s">
        <v>37</v>
      </c>
      <c r="J362" s="1">
        <v>13.65</v>
      </c>
      <c r="K362" s="1">
        <f t="shared" si="97"/>
        <v>2.1840000000000002</v>
      </c>
      <c r="L362" s="1">
        <f t="shared" si="96"/>
        <v>15.834</v>
      </c>
      <c r="M362" s="1">
        <v>24</v>
      </c>
      <c r="N362" s="1">
        <f t="shared" si="83"/>
        <v>8.1660000000000004</v>
      </c>
      <c r="O362" s="12">
        <f t="shared" si="93"/>
        <v>0.51572565365668821</v>
      </c>
      <c r="P362">
        <f>(L362*A362)</f>
        <v>95.003999999999991</v>
      </c>
      <c r="Q362">
        <f>(M362*A362)</f>
        <v>144</v>
      </c>
    </row>
    <row r="363" spans="1:17" x14ac:dyDescent="0.25">
      <c r="A363">
        <v>0</v>
      </c>
      <c r="B363" t="s">
        <v>13</v>
      </c>
      <c r="D363" t="s">
        <v>195</v>
      </c>
      <c r="E363" t="s">
        <v>513</v>
      </c>
      <c r="M363" s="1">
        <v>26</v>
      </c>
      <c r="N363" s="1"/>
      <c r="O363" s="12" t="e">
        <f t="shared" si="93"/>
        <v>#DIV/0!</v>
      </c>
      <c r="P363">
        <f>(L363*A363)</f>
        <v>0</v>
      </c>
      <c r="Q363">
        <f>(M363*A363)</f>
        <v>0</v>
      </c>
    </row>
    <row r="364" spans="1:17" s="2" customFormat="1" x14ac:dyDescent="0.25">
      <c r="A364"/>
      <c r="B364"/>
      <c r="C364"/>
      <c r="D364" t="s">
        <v>370</v>
      </c>
      <c r="E364" t="s">
        <v>371</v>
      </c>
      <c r="F364"/>
      <c r="G364" t="s">
        <v>372</v>
      </c>
      <c r="H364" s="11">
        <v>43326</v>
      </c>
      <c r="I364" t="s">
        <v>37</v>
      </c>
      <c r="J364" s="1">
        <v>7.0000000000000007E-2</v>
      </c>
      <c r="K364" s="1">
        <f>(J364*0.16)</f>
        <v>1.1200000000000002E-2</v>
      </c>
      <c r="L364" s="1">
        <f>(J364*1.16)</f>
        <v>8.1200000000000008E-2</v>
      </c>
      <c r="M364" s="1">
        <v>0.5</v>
      </c>
      <c r="N364" s="1">
        <f>(M364-L364)</f>
        <v>0.41880000000000001</v>
      </c>
      <c r="O364" s="12">
        <f t="shared" si="93"/>
        <v>5.1576354679802954</v>
      </c>
      <c r="P364"/>
      <c r="Q364"/>
    </row>
    <row r="365" spans="1:17" x14ac:dyDescent="0.25">
      <c r="D365" t="s">
        <v>556</v>
      </c>
      <c r="E365" t="s">
        <v>557</v>
      </c>
      <c r="J365" s="1">
        <v>0.33</v>
      </c>
      <c r="K365" s="1">
        <f>(J365*0.16)</f>
        <v>5.2800000000000007E-2</v>
      </c>
      <c r="L365" s="1">
        <f>(J365*1.16)</f>
        <v>0.38279999999999997</v>
      </c>
      <c r="M365" s="1">
        <v>1</v>
      </c>
      <c r="N365" s="1">
        <f>(M365-L365)</f>
        <v>0.61719999999999997</v>
      </c>
      <c r="O365" s="12">
        <f t="shared" si="93"/>
        <v>1.612330198537095</v>
      </c>
    </row>
    <row r="366" spans="1:17" x14ac:dyDescent="0.25">
      <c r="A366">
        <v>9</v>
      </c>
      <c r="B366" t="s">
        <v>13</v>
      </c>
      <c r="D366" t="s">
        <v>322</v>
      </c>
      <c r="F366" t="s">
        <v>605</v>
      </c>
      <c r="I366" t="s">
        <v>474</v>
      </c>
      <c r="J366" s="1">
        <v>8.9</v>
      </c>
      <c r="K366" s="1">
        <f>(J366*0.16)</f>
        <v>1.4240000000000002</v>
      </c>
      <c r="L366" s="1">
        <f>(J366*1.16)</f>
        <v>10.324</v>
      </c>
      <c r="M366" s="1">
        <v>15.5</v>
      </c>
      <c r="N366" s="1">
        <f>(M366-L366)</f>
        <v>5.1760000000000002</v>
      </c>
      <c r="O366" s="12">
        <f t="shared" si="93"/>
        <v>0.50135606354126305</v>
      </c>
      <c r="P366">
        <f>(L366*A366)</f>
        <v>92.915999999999997</v>
      </c>
      <c r="Q366">
        <f>(M366*A366)</f>
        <v>139.5</v>
      </c>
    </row>
    <row r="367" spans="1:17" x14ac:dyDescent="0.25">
      <c r="D367" t="s">
        <v>520</v>
      </c>
      <c r="E367" t="s">
        <v>521</v>
      </c>
      <c r="M367" s="1">
        <v>2</v>
      </c>
      <c r="N367" s="1"/>
    </row>
    <row r="368" spans="1:17" x14ac:dyDescent="0.25">
      <c r="A368">
        <v>17</v>
      </c>
      <c r="B368" t="s">
        <v>13</v>
      </c>
      <c r="D368" t="s">
        <v>67</v>
      </c>
      <c r="E368" t="s">
        <v>69</v>
      </c>
      <c r="F368" t="s">
        <v>70</v>
      </c>
      <c r="G368" t="s">
        <v>68</v>
      </c>
      <c r="H368" s="11">
        <v>42339</v>
      </c>
      <c r="I368" t="s">
        <v>37</v>
      </c>
      <c r="J368" s="1">
        <v>3.1</v>
      </c>
      <c r="K368" s="1">
        <v>0.5</v>
      </c>
      <c r="L368" s="1">
        <v>3.6</v>
      </c>
      <c r="M368" s="1">
        <v>7</v>
      </c>
      <c r="N368" s="1">
        <f t="shared" ref="N368:N408" si="98">(M368-L368)</f>
        <v>3.4</v>
      </c>
      <c r="O368" s="12">
        <f t="shared" ref="O368:O408" si="99">(N368/L368)</f>
        <v>0.94444444444444442</v>
      </c>
      <c r="P368">
        <f>(L368*A368)</f>
        <v>61.2</v>
      </c>
      <c r="Q368">
        <f>(M368*A368)</f>
        <v>119</v>
      </c>
    </row>
    <row r="369" spans="1:17" x14ac:dyDescent="0.25">
      <c r="A369">
        <v>3</v>
      </c>
      <c r="B369" t="s">
        <v>13</v>
      </c>
      <c r="D369" t="s">
        <v>307</v>
      </c>
      <c r="E369" t="s">
        <v>33</v>
      </c>
      <c r="H369" s="11">
        <v>43206</v>
      </c>
      <c r="I369" t="s">
        <v>37</v>
      </c>
      <c r="J369" s="1">
        <v>9.6999999999999993</v>
      </c>
      <c r="K369" s="1">
        <f t="shared" ref="K369:K394" si="100">(J369*0.16)</f>
        <v>1.5519999999999998</v>
      </c>
      <c r="L369" s="1">
        <f t="shared" ref="L369:L394" si="101">(J369*1.16)</f>
        <v>11.251999999999999</v>
      </c>
      <c r="M369" s="1">
        <v>22</v>
      </c>
      <c r="N369" s="1">
        <f t="shared" si="98"/>
        <v>10.748000000000001</v>
      </c>
      <c r="O369" s="12">
        <f t="shared" si="99"/>
        <v>0.95520796302879507</v>
      </c>
      <c r="P369">
        <f>(L369*A369)</f>
        <v>33.756</v>
      </c>
      <c r="Q369">
        <f>(M369*A369)</f>
        <v>66</v>
      </c>
    </row>
    <row r="370" spans="1:17" s="2" customFormat="1" x14ac:dyDescent="0.25">
      <c r="A370" s="2">
        <v>25</v>
      </c>
      <c r="B370" s="2" t="s">
        <v>13</v>
      </c>
      <c r="D370" s="2" t="s">
        <v>78</v>
      </c>
      <c r="E370" s="2" t="s">
        <v>69</v>
      </c>
      <c r="F370" s="2" t="s">
        <v>99</v>
      </c>
      <c r="G370" s="2">
        <v>5030</v>
      </c>
      <c r="H370" s="17">
        <v>43531</v>
      </c>
      <c r="I370" s="2" t="s">
        <v>37</v>
      </c>
      <c r="J370" s="18">
        <v>3.45</v>
      </c>
      <c r="K370" s="18">
        <f t="shared" si="100"/>
        <v>0.55200000000000005</v>
      </c>
      <c r="L370" s="18">
        <f t="shared" si="101"/>
        <v>4.0019999999999998</v>
      </c>
      <c r="M370" s="18">
        <v>7</v>
      </c>
      <c r="N370" s="18">
        <f t="shared" si="98"/>
        <v>2.9980000000000002</v>
      </c>
      <c r="O370" s="19">
        <f t="shared" si="99"/>
        <v>0.74912543728135939</v>
      </c>
      <c r="P370" s="2">
        <f>(L370*A370)</f>
        <v>100.05</v>
      </c>
      <c r="Q370" s="2">
        <f>(M370*A370)</f>
        <v>175</v>
      </c>
    </row>
    <row r="371" spans="1:17" x14ac:dyDescent="0.25">
      <c r="D371" t="s">
        <v>445</v>
      </c>
      <c r="E371" t="s">
        <v>446</v>
      </c>
      <c r="F371" t="s">
        <v>447</v>
      </c>
      <c r="H371" s="11">
        <v>43698</v>
      </c>
      <c r="I371" t="s">
        <v>37</v>
      </c>
      <c r="J371" s="1">
        <v>17.239999999999998</v>
      </c>
      <c r="K371" s="1">
        <f t="shared" si="100"/>
        <v>2.7584</v>
      </c>
      <c r="L371" s="1">
        <f t="shared" si="101"/>
        <v>19.998399999999997</v>
      </c>
      <c r="M371" s="1">
        <v>30</v>
      </c>
      <c r="N371" s="1">
        <f t="shared" si="98"/>
        <v>10.001600000000003</v>
      </c>
      <c r="O371" s="12">
        <f t="shared" si="99"/>
        <v>0.5001200096007683</v>
      </c>
    </row>
    <row r="372" spans="1:17" s="2" customFormat="1" x14ac:dyDescent="0.25">
      <c r="A372" s="2">
        <v>50</v>
      </c>
      <c r="B372" s="2" t="s">
        <v>13</v>
      </c>
      <c r="D372" s="2" t="s">
        <v>281</v>
      </c>
      <c r="H372" s="17"/>
      <c r="J372" s="18">
        <v>2.25</v>
      </c>
      <c r="K372" s="18">
        <f t="shared" si="100"/>
        <v>0.36</v>
      </c>
      <c r="L372" s="18">
        <f t="shared" si="101"/>
        <v>2.61</v>
      </c>
      <c r="M372" s="18">
        <v>5</v>
      </c>
      <c r="N372" s="18">
        <f t="shared" si="98"/>
        <v>2.39</v>
      </c>
      <c r="O372" s="19">
        <f t="shared" si="99"/>
        <v>0.91570881226053646</v>
      </c>
      <c r="P372" s="2">
        <f>(L372*A372)</f>
        <v>130.5</v>
      </c>
      <c r="Q372" s="2">
        <f>(M372*A372)</f>
        <v>250</v>
      </c>
    </row>
    <row r="373" spans="1:17" s="2" customFormat="1" x14ac:dyDescent="0.25">
      <c r="A373" s="2">
        <v>100</v>
      </c>
      <c r="B373" s="2" t="s">
        <v>13</v>
      </c>
      <c r="D373" s="2" t="s">
        <v>98</v>
      </c>
      <c r="E373" s="2" t="s">
        <v>66</v>
      </c>
      <c r="F373" s="2" t="s">
        <v>65</v>
      </c>
      <c r="H373" s="17"/>
      <c r="J373" s="18">
        <v>2.7</v>
      </c>
      <c r="K373" s="18">
        <f t="shared" si="100"/>
        <v>0.43200000000000005</v>
      </c>
      <c r="L373" s="18">
        <f t="shared" si="101"/>
        <v>3.1320000000000001</v>
      </c>
      <c r="M373" s="18">
        <v>5</v>
      </c>
      <c r="N373" s="18">
        <f t="shared" si="98"/>
        <v>1.8679999999999999</v>
      </c>
      <c r="O373" s="19">
        <f t="shared" si="99"/>
        <v>0.59642401021711355</v>
      </c>
      <c r="P373" s="2">
        <f>(L373*A373)</f>
        <v>313.2</v>
      </c>
      <c r="Q373" s="2">
        <f>(M373*A373)</f>
        <v>500</v>
      </c>
    </row>
    <row r="374" spans="1:17" s="2" customFormat="1" x14ac:dyDescent="0.25">
      <c r="A374" s="2">
        <v>30</v>
      </c>
      <c r="B374" s="2" t="s">
        <v>13</v>
      </c>
      <c r="D374" s="2" t="s">
        <v>140</v>
      </c>
      <c r="E374" s="2" t="s">
        <v>153</v>
      </c>
      <c r="F374" s="2" t="s">
        <v>518</v>
      </c>
      <c r="G374" s="2" t="s">
        <v>618</v>
      </c>
      <c r="H374" s="17"/>
      <c r="J374" s="18">
        <v>3.65</v>
      </c>
      <c r="K374" s="18">
        <f t="shared" si="100"/>
        <v>0.58399999999999996</v>
      </c>
      <c r="L374" s="18">
        <f t="shared" si="101"/>
        <v>4.234</v>
      </c>
      <c r="M374" s="18">
        <v>6.5</v>
      </c>
      <c r="N374" s="18">
        <f t="shared" si="98"/>
        <v>2.266</v>
      </c>
      <c r="O374" s="19">
        <f t="shared" si="99"/>
        <v>0.53519130845536134</v>
      </c>
      <c r="P374" s="2">
        <f>(L374*A374)</f>
        <v>127.02</v>
      </c>
      <c r="Q374" s="2">
        <f>(M374*A374)</f>
        <v>195</v>
      </c>
    </row>
    <row r="375" spans="1:17" x14ac:dyDescent="0.25">
      <c r="A375">
        <v>24</v>
      </c>
      <c r="B375" t="s">
        <v>13</v>
      </c>
      <c r="D375" t="s">
        <v>140</v>
      </c>
      <c r="E375" t="s">
        <v>497</v>
      </c>
      <c r="G375" t="s">
        <v>142</v>
      </c>
      <c r="I375" t="s">
        <v>474</v>
      </c>
      <c r="J375" s="1">
        <v>1.2</v>
      </c>
      <c r="K375" s="1">
        <f t="shared" si="100"/>
        <v>0.192</v>
      </c>
      <c r="L375" s="1">
        <f t="shared" si="101"/>
        <v>1.3919999999999999</v>
      </c>
      <c r="M375" s="1">
        <v>3</v>
      </c>
      <c r="N375" s="1">
        <f t="shared" si="98"/>
        <v>1.6080000000000001</v>
      </c>
      <c r="O375" s="12">
        <f t="shared" si="99"/>
        <v>1.1551724137931036</v>
      </c>
      <c r="P375">
        <f>(L375*A375)</f>
        <v>33.408000000000001</v>
      </c>
      <c r="Q375">
        <f>(M375*A375)</f>
        <v>72</v>
      </c>
    </row>
    <row r="376" spans="1:17" s="2" customFormat="1" x14ac:dyDescent="0.25">
      <c r="D376" s="2" t="s">
        <v>701</v>
      </c>
      <c r="E376" s="2" t="s">
        <v>702</v>
      </c>
      <c r="F376" s="2" t="s">
        <v>518</v>
      </c>
      <c r="H376" s="17"/>
      <c r="J376" s="18">
        <v>6.28</v>
      </c>
      <c r="K376" s="18">
        <f t="shared" si="100"/>
        <v>1.0048000000000001</v>
      </c>
      <c r="L376" s="18">
        <f t="shared" si="101"/>
        <v>7.2847999999999997</v>
      </c>
      <c r="M376" s="18">
        <v>11</v>
      </c>
      <c r="N376" s="18">
        <f t="shared" si="98"/>
        <v>3.7152000000000003</v>
      </c>
      <c r="O376" s="19">
        <f t="shared" si="99"/>
        <v>0.50999341093784323</v>
      </c>
    </row>
    <row r="377" spans="1:17" s="2" customFormat="1" x14ac:dyDescent="0.25">
      <c r="A377" s="2">
        <v>7</v>
      </c>
      <c r="B377" s="2" t="s">
        <v>13</v>
      </c>
      <c r="D377" s="2" t="s">
        <v>747</v>
      </c>
      <c r="E377" s="2" t="s">
        <v>748</v>
      </c>
      <c r="F377" s="2" t="s">
        <v>305</v>
      </c>
      <c r="H377" s="17"/>
      <c r="J377" s="18">
        <v>5.33</v>
      </c>
      <c r="K377" s="18">
        <f t="shared" si="100"/>
        <v>0.8528</v>
      </c>
      <c r="L377" s="18">
        <f t="shared" si="101"/>
        <v>6.1827999999999994</v>
      </c>
      <c r="M377" s="18">
        <v>10</v>
      </c>
      <c r="N377" s="18">
        <f t="shared" si="98"/>
        <v>3.8172000000000006</v>
      </c>
      <c r="O377" s="19">
        <f t="shared" si="99"/>
        <v>0.61739017920683203</v>
      </c>
      <c r="P377" s="2">
        <f>(L377*A377)</f>
        <v>43.279599999999995</v>
      </c>
      <c r="Q377" s="2">
        <f>(M377*A377)</f>
        <v>70</v>
      </c>
    </row>
    <row r="378" spans="1:17" x14ac:dyDescent="0.25">
      <c r="D378" s="2" t="s">
        <v>744</v>
      </c>
      <c r="E378" s="2" t="s">
        <v>745</v>
      </c>
      <c r="F378" s="2" t="s">
        <v>746</v>
      </c>
      <c r="J378" s="1">
        <v>3.3</v>
      </c>
      <c r="K378" s="1">
        <f t="shared" si="100"/>
        <v>0.52800000000000002</v>
      </c>
      <c r="L378" s="5">
        <f t="shared" si="101"/>
        <v>3.8279999999999994</v>
      </c>
      <c r="M378" s="1">
        <v>6</v>
      </c>
      <c r="N378" s="1">
        <f t="shared" si="98"/>
        <v>2.1720000000000006</v>
      </c>
      <c r="O378" s="12">
        <f t="shared" si="99"/>
        <v>0.56739811912225735</v>
      </c>
    </row>
    <row r="379" spans="1:17" x14ac:dyDescent="0.25">
      <c r="A379">
        <v>12</v>
      </c>
      <c r="B379" t="s">
        <v>13</v>
      </c>
      <c r="D379" t="s">
        <v>203</v>
      </c>
      <c r="E379" t="s">
        <v>399</v>
      </c>
      <c r="F379" t="s">
        <v>533</v>
      </c>
      <c r="J379" s="1">
        <v>19.059999999999999</v>
      </c>
      <c r="K379" s="1">
        <f t="shared" si="100"/>
        <v>3.0495999999999999</v>
      </c>
      <c r="L379" s="1">
        <f t="shared" si="101"/>
        <v>22.109599999999997</v>
      </c>
      <c r="M379" s="1">
        <v>33</v>
      </c>
      <c r="N379" s="1">
        <f t="shared" si="98"/>
        <v>10.890400000000003</v>
      </c>
      <c r="O379" s="12">
        <f t="shared" si="99"/>
        <v>0.49256431595325129</v>
      </c>
      <c r="P379">
        <f>(L379*A379)</f>
        <v>265.31519999999995</v>
      </c>
      <c r="Q379">
        <f>(M379*A379)</f>
        <v>396</v>
      </c>
    </row>
    <row r="380" spans="1:17" x14ac:dyDescent="0.25">
      <c r="A380" s="2">
        <v>11</v>
      </c>
      <c r="B380" s="2" t="s">
        <v>13</v>
      </c>
      <c r="C380" s="2"/>
      <c r="D380" s="2" t="s">
        <v>203</v>
      </c>
      <c r="E380" s="2" t="s">
        <v>69</v>
      </c>
      <c r="F380" s="2" t="s">
        <v>658</v>
      </c>
      <c r="G380" s="2"/>
      <c r="H380" s="17">
        <v>45098</v>
      </c>
      <c r="I380" s="2" t="s">
        <v>19</v>
      </c>
      <c r="J380" s="18">
        <v>10.24</v>
      </c>
      <c r="K380" s="18">
        <f t="shared" si="100"/>
        <v>1.6384000000000001</v>
      </c>
      <c r="L380" s="18">
        <f t="shared" si="101"/>
        <v>11.878399999999999</v>
      </c>
      <c r="M380" s="18">
        <v>18</v>
      </c>
      <c r="N380" s="18">
        <f t="shared" si="98"/>
        <v>6.1216000000000008</v>
      </c>
      <c r="O380" s="19">
        <f t="shared" si="99"/>
        <v>0.51535560344827591</v>
      </c>
      <c r="P380" s="2">
        <f>(L380*A380)</f>
        <v>130.66239999999999</v>
      </c>
      <c r="Q380" s="2">
        <f>(M380*A380)</f>
        <v>198</v>
      </c>
    </row>
    <row r="381" spans="1:17" s="2" customFormat="1" x14ac:dyDescent="0.25">
      <c r="D381" s="2" t="s">
        <v>203</v>
      </c>
      <c r="E381" s="2" t="s">
        <v>429</v>
      </c>
      <c r="F381" s="2" t="s">
        <v>250</v>
      </c>
      <c r="H381" s="17">
        <v>45098</v>
      </c>
      <c r="I381" s="2" t="s">
        <v>19</v>
      </c>
      <c r="J381" s="18">
        <v>17.27</v>
      </c>
      <c r="K381" s="18">
        <f t="shared" si="100"/>
        <v>2.7631999999999999</v>
      </c>
      <c r="L381" s="18">
        <f t="shared" si="101"/>
        <v>20.033199999999997</v>
      </c>
      <c r="M381" s="18">
        <v>30.5</v>
      </c>
      <c r="N381" s="18">
        <f t="shared" si="98"/>
        <v>10.466800000000003</v>
      </c>
      <c r="O381" s="19">
        <f t="shared" si="99"/>
        <v>0.52247269532575946</v>
      </c>
    </row>
    <row r="382" spans="1:17" s="2" customFormat="1" x14ac:dyDescent="0.25">
      <c r="A382"/>
      <c r="B382"/>
      <c r="C382"/>
      <c r="D382" t="s">
        <v>203</v>
      </c>
      <c r="E382" t="s">
        <v>131</v>
      </c>
      <c r="F382" t="s">
        <v>250</v>
      </c>
      <c r="G382"/>
      <c r="H382" s="11">
        <v>43125</v>
      </c>
      <c r="I382" t="s">
        <v>37</v>
      </c>
      <c r="J382" s="1">
        <v>14.14</v>
      </c>
      <c r="K382" s="1">
        <f t="shared" si="100"/>
        <v>2.2624</v>
      </c>
      <c r="L382" s="1">
        <f t="shared" si="101"/>
        <v>16.4024</v>
      </c>
      <c r="M382" s="1">
        <v>25</v>
      </c>
      <c r="N382" s="1">
        <f t="shared" si="98"/>
        <v>8.5975999999999999</v>
      </c>
      <c r="O382" s="12">
        <f t="shared" si="99"/>
        <v>0.52416719504462761</v>
      </c>
      <c r="P382"/>
      <c r="Q382"/>
    </row>
    <row r="383" spans="1:17" s="2" customFormat="1" x14ac:dyDescent="0.25">
      <c r="D383" s="2" t="s">
        <v>203</v>
      </c>
      <c r="E383" s="2" t="s">
        <v>429</v>
      </c>
      <c r="F383" s="2" t="s">
        <v>595</v>
      </c>
      <c r="H383" s="17">
        <v>45098</v>
      </c>
      <c r="I383" s="2" t="s">
        <v>19</v>
      </c>
      <c r="J383" s="18">
        <v>7.3</v>
      </c>
      <c r="K383" s="18">
        <f t="shared" si="100"/>
        <v>1.1679999999999999</v>
      </c>
      <c r="L383" s="18">
        <f t="shared" si="101"/>
        <v>8.468</v>
      </c>
      <c r="M383" s="18">
        <v>13</v>
      </c>
      <c r="N383" s="18">
        <f t="shared" si="98"/>
        <v>4.532</v>
      </c>
      <c r="O383" s="19">
        <f t="shared" si="99"/>
        <v>0.53519130845536134</v>
      </c>
    </row>
    <row r="384" spans="1:17" x14ac:dyDescent="0.25">
      <c r="A384">
        <v>0</v>
      </c>
      <c r="B384" t="s">
        <v>13</v>
      </c>
      <c r="D384" t="s">
        <v>191</v>
      </c>
      <c r="F384" t="s">
        <v>146</v>
      </c>
      <c r="H384" s="11">
        <v>42398</v>
      </c>
      <c r="I384" t="s">
        <v>37</v>
      </c>
      <c r="J384" s="1">
        <v>5.39</v>
      </c>
      <c r="K384" s="1">
        <f t="shared" si="100"/>
        <v>0.86239999999999994</v>
      </c>
      <c r="L384" s="1">
        <f t="shared" si="101"/>
        <v>6.2523999999999988</v>
      </c>
      <c r="M384" s="1">
        <v>11</v>
      </c>
      <c r="N384" s="1">
        <f t="shared" si="98"/>
        <v>4.7476000000000012</v>
      </c>
      <c r="O384" s="12">
        <f t="shared" si="99"/>
        <v>0.75932441942294193</v>
      </c>
      <c r="P384">
        <f t="shared" ref="P384:P390" si="102">(L384*A384)</f>
        <v>0</v>
      </c>
      <c r="Q384">
        <f t="shared" ref="Q384:Q390" si="103">(M384*A384)</f>
        <v>0</v>
      </c>
    </row>
    <row r="385" spans="1:17" x14ac:dyDescent="0.25">
      <c r="A385">
        <v>0</v>
      </c>
      <c r="B385" t="s">
        <v>13</v>
      </c>
      <c r="D385" t="s">
        <v>191</v>
      </c>
      <c r="F385" t="s">
        <v>192</v>
      </c>
      <c r="H385" s="11">
        <v>42398</v>
      </c>
      <c r="I385" t="s">
        <v>37</v>
      </c>
      <c r="J385" s="1">
        <v>9.34</v>
      </c>
      <c r="K385" s="1">
        <f t="shared" si="100"/>
        <v>1.4944</v>
      </c>
      <c r="L385" s="1">
        <f t="shared" si="101"/>
        <v>10.834399999999999</v>
      </c>
      <c r="M385" s="1">
        <v>21</v>
      </c>
      <c r="N385" s="1">
        <f t="shared" si="98"/>
        <v>10.165600000000001</v>
      </c>
      <c r="O385" s="12">
        <f t="shared" si="99"/>
        <v>0.93827069334711688</v>
      </c>
      <c r="P385">
        <f t="shared" si="102"/>
        <v>0</v>
      </c>
      <c r="Q385">
        <f t="shared" si="103"/>
        <v>0</v>
      </c>
    </row>
    <row r="386" spans="1:17" x14ac:dyDescent="0.25">
      <c r="A386">
        <v>550</v>
      </c>
      <c r="B386" t="s">
        <v>13</v>
      </c>
      <c r="D386" t="s">
        <v>279</v>
      </c>
      <c r="E386" t="s">
        <v>369</v>
      </c>
      <c r="G386" t="s">
        <v>280</v>
      </c>
      <c r="H386" s="11">
        <v>43531</v>
      </c>
      <c r="I386" t="s">
        <v>37</v>
      </c>
      <c r="J386" s="1">
        <v>0.34</v>
      </c>
      <c r="K386" s="1">
        <f t="shared" si="100"/>
        <v>5.4400000000000004E-2</v>
      </c>
      <c r="L386" s="1">
        <f t="shared" si="101"/>
        <v>0.39440000000000003</v>
      </c>
      <c r="M386" s="1">
        <v>1</v>
      </c>
      <c r="N386" s="1">
        <f t="shared" si="98"/>
        <v>0.60559999999999992</v>
      </c>
      <c r="O386" s="12">
        <f t="shared" si="99"/>
        <v>1.5354969574036508</v>
      </c>
      <c r="P386">
        <f t="shared" si="102"/>
        <v>216.92000000000002</v>
      </c>
      <c r="Q386">
        <f t="shared" si="103"/>
        <v>550</v>
      </c>
    </row>
    <row r="387" spans="1:17" x14ac:dyDescent="0.25">
      <c r="A387">
        <v>1000</v>
      </c>
      <c r="B387" t="s">
        <v>13</v>
      </c>
      <c r="D387" t="s">
        <v>274</v>
      </c>
      <c r="G387" t="s">
        <v>275</v>
      </c>
      <c r="H387" s="11">
        <v>42584</v>
      </c>
      <c r="I387" t="s">
        <v>37</v>
      </c>
      <c r="J387" s="1">
        <v>6.2100000000000002E-2</v>
      </c>
      <c r="K387" s="1">
        <f t="shared" si="100"/>
        <v>9.9360000000000004E-3</v>
      </c>
      <c r="L387" s="1">
        <f t="shared" si="101"/>
        <v>7.2036000000000003E-2</v>
      </c>
      <c r="M387" s="1">
        <v>0.2</v>
      </c>
      <c r="N387" s="1">
        <f t="shared" si="98"/>
        <v>0.12796400000000002</v>
      </c>
      <c r="O387" s="12">
        <f t="shared" si="99"/>
        <v>1.7763895829862848</v>
      </c>
      <c r="P387">
        <f t="shared" si="102"/>
        <v>72.036000000000001</v>
      </c>
      <c r="Q387">
        <f t="shared" si="103"/>
        <v>200</v>
      </c>
    </row>
    <row r="388" spans="1:17" x14ac:dyDescent="0.25">
      <c r="A388" s="2"/>
      <c r="B388" s="2" t="s">
        <v>13</v>
      </c>
      <c r="C388" s="2"/>
      <c r="D388" s="2" t="s">
        <v>299</v>
      </c>
      <c r="E388" s="2"/>
      <c r="F388" s="2"/>
      <c r="G388" s="2" t="s">
        <v>116</v>
      </c>
      <c r="H388" s="17"/>
      <c r="I388" s="2" t="s">
        <v>17</v>
      </c>
      <c r="J388" s="18">
        <v>2</v>
      </c>
      <c r="K388" s="18">
        <f t="shared" si="100"/>
        <v>0.32</v>
      </c>
      <c r="L388" s="18">
        <f t="shared" si="101"/>
        <v>2.3199999999999998</v>
      </c>
      <c r="M388" s="18">
        <v>4</v>
      </c>
      <c r="N388" s="18">
        <f t="shared" si="98"/>
        <v>1.6800000000000002</v>
      </c>
      <c r="O388" s="19">
        <f t="shared" si="99"/>
        <v>0.72413793103448287</v>
      </c>
      <c r="P388" s="2">
        <f t="shared" si="102"/>
        <v>0</v>
      </c>
      <c r="Q388" s="2">
        <f t="shared" si="103"/>
        <v>0</v>
      </c>
    </row>
    <row r="389" spans="1:17" s="2" customFormat="1" x14ac:dyDescent="0.25">
      <c r="A389">
        <v>25</v>
      </c>
      <c r="B389" t="s">
        <v>13</v>
      </c>
      <c r="C389"/>
      <c r="D389" t="s">
        <v>299</v>
      </c>
      <c r="E389"/>
      <c r="F389" t="s">
        <v>347</v>
      </c>
      <c r="G389"/>
      <c r="H389" s="11">
        <v>43046</v>
      </c>
      <c r="I389" t="s">
        <v>37</v>
      </c>
      <c r="J389" s="1">
        <v>3.79</v>
      </c>
      <c r="K389" s="1">
        <f t="shared" si="100"/>
        <v>0.60640000000000005</v>
      </c>
      <c r="L389" s="1">
        <f t="shared" si="101"/>
        <v>4.3963999999999999</v>
      </c>
      <c r="M389" s="1">
        <v>9</v>
      </c>
      <c r="N389" s="1">
        <f t="shared" si="98"/>
        <v>4.6036000000000001</v>
      </c>
      <c r="O389" s="12">
        <f t="shared" si="99"/>
        <v>1.0471294695660087</v>
      </c>
      <c r="P389">
        <f t="shared" si="102"/>
        <v>109.91</v>
      </c>
      <c r="Q389">
        <f t="shared" si="103"/>
        <v>225</v>
      </c>
    </row>
    <row r="390" spans="1:17" x14ac:dyDescent="0.25">
      <c r="B390" t="s">
        <v>13</v>
      </c>
      <c r="D390" t="s">
        <v>351</v>
      </c>
      <c r="F390" t="s">
        <v>352</v>
      </c>
      <c r="G390" t="s">
        <v>111</v>
      </c>
      <c r="J390" s="1">
        <v>2.78</v>
      </c>
      <c r="K390" s="1">
        <f t="shared" si="100"/>
        <v>0.44479999999999997</v>
      </c>
      <c r="L390" s="1">
        <f t="shared" si="101"/>
        <v>3.2247999999999997</v>
      </c>
      <c r="M390" s="1">
        <v>6</v>
      </c>
      <c r="N390" s="1">
        <f t="shared" si="98"/>
        <v>2.7752000000000003</v>
      </c>
      <c r="O390" s="12">
        <f t="shared" si="99"/>
        <v>0.86058050111634854</v>
      </c>
      <c r="P390">
        <f t="shared" si="102"/>
        <v>0</v>
      </c>
      <c r="Q390">
        <f t="shared" si="103"/>
        <v>0</v>
      </c>
    </row>
    <row r="391" spans="1:17" x14ac:dyDescent="0.25">
      <c r="D391" t="s">
        <v>419</v>
      </c>
      <c r="H391" s="11">
        <v>43461</v>
      </c>
      <c r="I391" t="s">
        <v>37</v>
      </c>
      <c r="J391" s="1">
        <v>0.43</v>
      </c>
      <c r="K391" s="1">
        <f t="shared" si="100"/>
        <v>6.88E-2</v>
      </c>
      <c r="L391" s="1">
        <f t="shared" si="101"/>
        <v>0.49879999999999997</v>
      </c>
      <c r="M391" s="1">
        <v>1</v>
      </c>
      <c r="N391" s="1">
        <f t="shared" si="98"/>
        <v>0.50120000000000009</v>
      </c>
      <c r="O391" s="12">
        <f t="shared" si="99"/>
        <v>1.004811547714515</v>
      </c>
    </row>
    <row r="392" spans="1:17" s="2" customFormat="1" x14ac:dyDescent="0.25">
      <c r="A392">
        <v>46</v>
      </c>
      <c r="B392" t="s">
        <v>13</v>
      </c>
      <c r="C392"/>
      <c r="D392" t="s">
        <v>112</v>
      </c>
      <c r="E392"/>
      <c r="F392"/>
      <c r="G392" t="s">
        <v>106</v>
      </c>
      <c r="H392" s="11">
        <v>42774</v>
      </c>
      <c r="I392" t="s">
        <v>37</v>
      </c>
      <c r="J392" s="1">
        <v>0.6</v>
      </c>
      <c r="K392" s="1">
        <f t="shared" si="100"/>
        <v>9.6000000000000002E-2</v>
      </c>
      <c r="L392" s="1">
        <f t="shared" si="101"/>
        <v>0.69599999999999995</v>
      </c>
      <c r="M392" s="1">
        <v>1.5</v>
      </c>
      <c r="N392" s="1">
        <f t="shared" si="98"/>
        <v>0.80400000000000005</v>
      </c>
      <c r="O392" s="12">
        <f t="shared" si="99"/>
        <v>1.1551724137931036</v>
      </c>
      <c r="P392">
        <f>(L392*A392)</f>
        <v>32.015999999999998</v>
      </c>
      <c r="Q392">
        <f>(M392*A392)</f>
        <v>69</v>
      </c>
    </row>
    <row r="393" spans="1:17" s="2" customFormat="1" x14ac:dyDescent="0.25">
      <c r="A393" s="2">
        <v>24</v>
      </c>
      <c r="B393" s="2" t="s">
        <v>13</v>
      </c>
      <c r="D393" s="2" t="s">
        <v>321</v>
      </c>
      <c r="E393" s="2" t="s">
        <v>367</v>
      </c>
      <c r="G393" s="2" t="s">
        <v>505</v>
      </c>
      <c r="H393" s="17">
        <v>45098</v>
      </c>
      <c r="I393" s="2" t="s">
        <v>19</v>
      </c>
      <c r="J393" s="18">
        <v>13.07</v>
      </c>
      <c r="K393" s="18">
        <f t="shared" si="100"/>
        <v>2.0912000000000002</v>
      </c>
      <c r="L393" s="18">
        <f t="shared" si="101"/>
        <v>15.161199999999999</v>
      </c>
      <c r="M393" s="18">
        <v>23</v>
      </c>
      <c r="N393" s="18">
        <f t="shared" si="98"/>
        <v>7.8388000000000009</v>
      </c>
      <c r="O393" s="19">
        <f t="shared" si="99"/>
        <v>0.5170303142231486</v>
      </c>
      <c r="P393" s="2">
        <f>(L393*A393)</f>
        <v>363.86879999999996</v>
      </c>
      <c r="Q393" s="2">
        <f>(M393*A393)</f>
        <v>552</v>
      </c>
    </row>
    <row r="394" spans="1:17" x14ac:dyDescent="0.25">
      <c r="A394" s="2">
        <v>4</v>
      </c>
      <c r="B394" s="2"/>
      <c r="C394" s="2"/>
      <c r="D394" s="2" t="s">
        <v>383</v>
      </c>
      <c r="E394" s="2" t="s">
        <v>541</v>
      </c>
      <c r="F394" s="2"/>
      <c r="G394" s="2"/>
      <c r="H394" s="17">
        <v>45098</v>
      </c>
      <c r="I394" s="2" t="s">
        <v>19</v>
      </c>
      <c r="J394" s="18">
        <v>14.49</v>
      </c>
      <c r="K394" s="18">
        <f t="shared" si="100"/>
        <v>2.3184</v>
      </c>
      <c r="L394" s="18">
        <f t="shared" si="101"/>
        <v>16.808399999999999</v>
      </c>
      <c r="M394" s="18">
        <v>25.5</v>
      </c>
      <c r="N394" s="18">
        <f t="shared" si="98"/>
        <v>8.6916000000000011</v>
      </c>
      <c r="O394" s="19">
        <f t="shared" si="99"/>
        <v>0.51709859356036281</v>
      </c>
      <c r="P394" s="2"/>
      <c r="Q394" s="2"/>
    </row>
    <row r="395" spans="1:17" x14ac:dyDescent="0.25">
      <c r="A395">
        <v>150</v>
      </c>
      <c r="B395" t="s">
        <v>13</v>
      </c>
      <c r="D395" t="s">
        <v>202</v>
      </c>
      <c r="E395" t="s">
        <v>164</v>
      </c>
      <c r="I395" t="s">
        <v>37</v>
      </c>
      <c r="L395" s="1">
        <v>0.7</v>
      </c>
      <c r="M395" s="1">
        <v>2</v>
      </c>
      <c r="N395" s="1">
        <f t="shared" si="98"/>
        <v>1.3</v>
      </c>
      <c r="O395" s="12">
        <f t="shared" si="99"/>
        <v>1.8571428571428574</v>
      </c>
      <c r="P395">
        <f>(L395*A395)</f>
        <v>105</v>
      </c>
      <c r="Q395">
        <f>(M395*A395)</f>
        <v>300</v>
      </c>
    </row>
    <row r="396" spans="1:17" x14ac:dyDescent="0.25">
      <c r="A396">
        <v>59</v>
      </c>
      <c r="B396" t="s">
        <v>13</v>
      </c>
      <c r="D396" t="s">
        <v>325</v>
      </c>
      <c r="E396" t="s">
        <v>153</v>
      </c>
      <c r="F396" t="s">
        <v>326</v>
      </c>
      <c r="G396" t="s">
        <v>327</v>
      </c>
      <c r="H396" s="11">
        <v>42721</v>
      </c>
      <c r="I396" t="s">
        <v>37</v>
      </c>
      <c r="J396" s="1">
        <v>1.0774999999999999</v>
      </c>
      <c r="K396" s="1">
        <f t="shared" ref="K396:K406" si="104">(J396*0.16)</f>
        <v>0.1724</v>
      </c>
      <c r="L396" s="1">
        <f t="shared" ref="L396:L406" si="105">(J396*1.16)</f>
        <v>1.2498999999999998</v>
      </c>
      <c r="M396" s="1">
        <v>2</v>
      </c>
      <c r="N396" s="1">
        <f t="shared" si="98"/>
        <v>0.75010000000000021</v>
      </c>
      <c r="O396" s="12">
        <f t="shared" si="99"/>
        <v>0.60012801024081952</v>
      </c>
      <c r="P396">
        <f>(L396*A396)</f>
        <v>73.744099999999989</v>
      </c>
      <c r="Q396">
        <f>(M396*A396)</f>
        <v>118</v>
      </c>
    </row>
    <row r="397" spans="1:17" x14ac:dyDescent="0.25">
      <c r="A397" s="2"/>
      <c r="B397" s="2"/>
      <c r="C397" s="2"/>
      <c r="D397" s="2" t="s">
        <v>480</v>
      </c>
      <c r="E397" s="2" t="s">
        <v>192</v>
      </c>
      <c r="F397" s="2" t="s">
        <v>481</v>
      </c>
      <c r="G397" s="2"/>
      <c r="H397" s="17">
        <v>45098</v>
      </c>
      <c r="I397" s="2" t="s">
        <v>19</v>
      </c>
      <c r="J397" s="18">
        <v>29.47</v>
      </c>
      <c r="K397" s="18">
        <f t="shared" si="104"/>
        <v>4.7152000000000003</v>
      </c>
      <c r="L397" s="18">
        <f t="shared" si="105"/>
        <v>34.185199999999995</v>
      </c>
      <c r="M397" s="18">
        <v>51.5</v>
      </c>
      <c r="N397" s="18">
        <f t="shared" si="98"/>
        <v>17.314800000000005</v>
      </c>
      <c r="O397" s="19">
        <f t="shared" si="99"/>
        <v>0.50649988884078512</v>
      </c>
      <c r="P397" s="2"/>
      <c r="Q397" s="2"/>
    </row>
    <row r="398" spans="1:17" x14ac:dyDescent="0.25">
      <c r="A398">
        <v>3</v>
      </c>
      <c r="B398" t="s">
        <v>13</v>
      </c>
      <c r="D398" t="s">
        <v>288</v>
      </c>
      <c r="E398" t="s">
        <v>192</v>
      </c>
      <c r="I398" t="s">
        <v>19</v>
      </c>
      <c r="J398" s="1">
        <v>14.84</v>
      </c>
      <c r="K398" s="1">
        <f t="shared" si="104"/>
        <v>2.3744000000000001</v>
      </c>
      <c r="L398" s="1">
        <f t="shared" si="105"/>
        <v>17.214399999999998</v>
      </c>
      <c r="M398" s="1">
        <v>26</v>
      </c>
      <c r="N398" s="1">
        <f t="shared" si="98"/>
        <v>8.7856000000000023</v>
      </c>
      <c r="O398" s="12">
        <f t="shared" si="99"/>
        <v>0.51036341667441232</v>
      </c>
      <c r="P398">
        <f>(L398*A398)</f>
        <v>51.643199999999993</v>
      </c>
      <c r="Q398">
        <f>(M398*A398)</f>
        <v>78</v>
      </c>
    </row>
    <row r="399" spans="1:17" x14ac:dyDescent="0.25">
      <c r="A399">
        <v>200</v>
      </c>
      <c r="B399" t="s">
        <v>13</v>
      </c>
      <c r="D399" t="s">
        <v>239</v>
      </c>
      <c r="E399" t="s">
        <v>236</v>
      </c>
      <c r="F399" t="s">
        <v>240</v>
      </c>
      <c r="J399" s="1">
        <v>0.39</v>
      </c>
      <c r="K399" s="1">
        <f t="shared" si="104"/>
        <v>6.2400000000000004E-2</v>
      </c>
      <c r="L399" s="1">
        <f t="shared" si="105"/>
        <v>0.45239999999999997</v>
      </c>
      <c r="M399" s="1">
        <v>1</v>
      </c>
      <c r="N399" s="1">
        <f t="shared" si="98"/>
        <v>0.54760000000000009</v>
      </c>
      <c r="O399" s="12">
        <f t="shared" si="99"/>
        <v>1.2104332449160038</v>
      </c>
      <c r="P399">
        <f>(L399*A399)</f>
        <v>90.47999999999999</v>
      </c>
      <c r="Q399">
        <f>(M399*A399)</f>
        <v>200</v>
      </c>
    </row>
    <row r="400" spans="1:17" x14ac:dyDescent="0.25">
      <c r="D400" t="s">
        <v>633</v>
      </c>
      <c r="E400" t="s">
        <v>634</v>
      </c>
      <c r="F400" t="s">
        <v>635</v>
      </c>
      <c r="I400" t="s">
        <v>19</v>
      </c>
      <c r="J400" s="1">
        <v>0.22</v>
      </c>
      <c r="K400" s="1">
        <f t="shared" si="104"/>
        <v>3.5200000000000002E-2</v>
      </c>
      <c r="L400" s="1">
        <f t="shared" si="105"/>
        <v>0.25519999999999998</v>
      </c>
      <c r="M400" s="1">
        <v>1</v>
      </c>
      <c r="N400" s="1">
        <f t="shared" si="98"/>
        <v>0.74480000000000002</v>
      </c>
      <c r="O400" s="12">
        <f t="shared" si="99"/>
        <v>2.9184952978056429</v>
      </c>
    </row>
    <row r="401" spans="1:17" x14ac:dyDescent="0.25">
      <c r="A401">
        <v>200</v>
      </c>
      <c r="B401" t="s">
        <v>13</v>
      </c>
      <c r="D401" t="s">
        <v>235</v>
      </c>
      <c r="E401" t="s">
        <v>236</v>
      </c>
      <c r="F401" t="s">
        <v>240</v>
      </c>
      <c r="H401" s="11">
        <v>42481</v>
      </c>
      <c r="I401" t="s">
        <v>75</v>
      </c>
      <c r="J401" s="1">
        <v>0.14940000000000001</v>
      </c>
      <c r="K401" s="1">
        <f t="shared" si="104"/>
        <v>2.3904000000000002E-2</v>
      </c>
      <c r="L401" s="1">
        <f t="shared" si="105"/>
        <v>0.17330399999999999</v>
      </c>
      <c r="M401" s="1">
        <v>0.4</v>
      </c>
      <c r="N401" s="1">
        <f t="shared" si="98"/>
        <v>0.22669600000000004</v>
      </c>
      <c r="O401" s="12">
        <f t="shared" si="99"/>
        <v>1.308082906337996</v>
      </c>
      <c r="P401">
        <f t="shared" ref="P401:P406" si="106">(L401*A401)</f>
        <v>34.660799999999995</v>
      </c>
      <c r="Q401">
        <f t="shared" ref="Q401:Q406" si="107">(M401*A401)</f>
        <v>80</v>
      </c>
    </row>
    <row r="402" spans="1:17" x14ac:dyDescent="0.25">
      <c r="A402">
        <v>200</v>
      </c>
      <c r="B402" t="s">
        <v>13</v>
      </c>
      <c r="D402" t="s">
        <v>235</v>
      </c>
      <c r="E402" t="s">
        <v>236</v>
      </c>
      <c r="F402" t="s">
        <v>237</v>
      </c>
      <c r="G402" t="s">
        <v>238</v>
      </c>
      <c r="H402" s="11">
        <v>42481</v>
      </c>
      <c r="I402" t="s">
        <v>75</v>
      </c>
      <c r="J402" s="1">
        <v>6.3700000000000007E-2</v>
      </c>
      <c r="K402" s="1">
        <f t="shared" si="104"/>
        <v>1.0192000000000001E-2</v>
      </c>
      <c r="L402" s="1">
        <f t="shared" si="105"/>
        <v>7.3891999999999999E-2</v>
      </c>
      <c r="M402" s="1">
        <v>0.2</v>
      </c>
      <c r="N402" s="1">
        <f t="shared" si="98"/>
        <v>0.126108</v>
      </c>
      <c r="O402" s="12">
        <f t="shared" si="99"/>
        <v>1.7066529529583716</v>
      </c>
      <c r="P402">
        <f t="shared" si="106"/>
        <v>14.7784</v>
      </c>
      <c r="Q402">
        <f t="shared" si="107"/>
        <v>40</v>
      </c>
    </row>
    <row r="403" spans="1:17" s="2" customFormat="1" x14ac:dyDescent="0.25">
      <c r="A403" s="2">
        <v>4</v>
      </c>
      <c r="B403" s="2" t="s">
        <v>13</v>
      </c>
      <c r="D403" s="2" t="s">
        <v>165</v>
      </c>
      <c r="E403" s="2" t="s">
        <v>124</v>
      </c>
      <c r="G403" s="2" t="s">
        <v>141</v>
      </c>
      <c r="H403" s="17"/>
      <c r="J403" s="18">
        <v>15.65</v>
      </c>
      <c r="K403" s="18">
        <f t="shared" si="104"/>
        <v>2.504</v>
      </c>
      <c r="L403" s="18">
        <f t="shared" si="105"/>
        <v>18.154</v>
      </c>
      <c r="M403" s="18">
        <v>27.5</v>
      </c>
      <c r="N403" s="18">
        <f t="shared" si="98"/>
        <v>9.3460000000000001</v>
      </c>
      <c r="O403" s="19">
        <f t="shared" si="99"/>
        <v>0.51481767103668619</v>
      </c>
      <c r="P403" s="2">
        <f t="shared" si="106"/>
        <v>72.616</v>
      </c>
      <c r="Q403" s="2">
        <f t="shared" si="107"/>
        <v>110</v>
      </c>
    </row>
    <row r="404" spans="1:17" s="2" customFormat="1" x14ac:dyDescent="0.25">
      <c r="A404" s="2">
        <v>6</v>
      </c>
      <c r="B404" s="2" t="s">
        <v>13</v>
      </c>
      <c r="D404" s="2" t="s">
        <v>165</v>
      </c>
      <c r="E404" s="2" t="s">
        <v>192</v>
      </c>
      <c r="H404" s="17"/>
      <c r="J404" s="18">
        <v>8.1300000000000008</v>
      </c>
      <c r="K404" s="18">
        <f t="shared" si="104"/>
        <v>1.3008000000000002</v>
      </c>
      <c r="L404" s="18">
        <f t="shared" si="105"/>
        <v>9.4307999999999996</v>
      </c>
      <c r="M404" s="18">
        <v>15</v>
      </c>
      <c r="N404" s="18">
        <f t="shared" si="98"/>
        <v>5.5692000000000004</v>
      </c>
      <c r="O404" s="19">
        <f t="shared" si="99"/>
        <v>0.5905331467107775</v>
      </c>
      <c r="P404" s="2">
        <f t="shared" si="106"/>
        <v>56.584800000000001</v>
      </c>
      <c r="Q404" s="2">
        <f t="shared" si="107"/>
        <v>90</v>
      </c>
    </row>
    <row r="405" spans="1:17" x14ac:dyDescent="0.25">
      <c r="A405">
        <v>1</v>
      </c>
      <c r="B405" t="s">
        <v>13</v>
      </c>
      <c r="D405" t="s">
        <v>165</v>
      </c>
      <c r="E405" t="s">
        <v>497</v>
      </c>
      <c r="G405" t="s">
        <v>141</v>
      </c>
      <c r="J405" s="1">
        <v>9.0399999999999991</v>
      </c>
      <c r="K405" s="1">
        <f t="shared" si="104"/>
        <v>1.4463999999999999</v>
      </c>
      <c r="L405" s="1">
        <f t="shared" si="105"/>
        <v>10.486399999999998</v>
      </c>
      <c r="M405" s="1">
        <v>16</v>
      </c>
      <c r="N405" s="1">
        <f t="shared" si="98"/>
        <v>5.5136000000000021</v>
      </c>
      <c r="O405" s="12">
        <f t="shared" si="99"/>
        <v>0.52578577967653373</v>
      </c>
      <c r="P405">
        <f t="shared" si="106"/>
        <v>10.486399999999998</v>
      </c>
      <c r="Q405">
        <f t="shared" si="107"/>
        <v>16</v>
      </c>
    </row>
    <row r="406" spans="1:17" x14ac:dyDescent="0.25">
      <c r="A406">
        <v>12</v>
      </c>
      <c r="B406" t="s">
        <v>13</v>
      </c>
      <c r="D406" t="s">
        <v>165</v>
      </c>
      <c r="E406" t="s">
        <v>153</v>
      </c>
      <c r="F406" t="s">
        <v>394</v>
      </c>
      <c r="G406" t="s">
        <v>395</v>
      </c>
      <c r="H406" s="11">
        <v>43386</v>
      </c>
      <c r="I406" t="s">
        <v>37</v>
      </c>
      <c r="J406" s="1">
        <v>6.38</v>
      </c>
      <c r="K406" s="1">
        <f t="shared" si="104"/>
        <v>1.0207999999999999</v>
      </c>
      <c r="L406" s="1">
        <f t="shared" si="105"/>
        <v>7.4007999999999994</v>
      </c>
      <c r="M406" s="1">
        <v>11.5</v>
      </c>
      <c r="N406" s="1">
        <f t="shared" si="98"/>
        <v>4.0992000000000006</v>
      </c>
      <c r="O406" s="12">
        <f t="shared" si="99"/>
        <v>0.55388606637120319</v>
      </c>
      <c r="P406">
        <f t="shared" si="106"/>
        <v>88.809599999999989</v>
      </c>
      <c r="Q406">
        <f t="shared" si="107"/>
        <v>138</v>
      </c>
    </row>
    <row r="407" spans="1:17" x14ac:dyDescent="0.25">
      <c r="D407" t="s">
        <v>621</v>
      </c>
      <c r="I407" t="s">
        <v>622</v>
      </c>
      <c r="L407" s="1">
        <v>18</v>
      </c>
      <c r="M407" s="1">
        <v>27</v>
      </c>
      <c r="N407" s="1">
        <f t="shared" si="98"/>
        <v>9</v>
      </c>
      <c r="O407" s="12">
        <f t="shared" si="99"/>
        <v>0.5</v>
      </c>
    </row>
    <row r="408" spans="1:17" x14ac:dyDescent="0.25">
      <c r="D408" t="s">
        <v>363</v>
      </c>
      <c r="E408" t="s">
        <v>69</v>
      </c>
      <c r="F408" t="s">
        <v>364</v>
      </c>
      <c r="H408" s="11">
        <v>43145</v>
      </c>
      <c r="I408" t="s">
        <v>37</v>
      </c>
      <c r="J408" s="1">
        <v>2.59</v>
      </c>
      <c r="K408" s="1">
        <f>(J408*0.16)</f>
        <v>0.41439999999999999</v>
      </c>
      <c r="L408" s="1">
        <f>(J408*1.16)</f>
        <v>3.0043999999999995</v>
      </c>
      <c r="M408" s="1">
        <v>5</v>
      </c>
      <c r="N408" s="1">
        <f t="shared" si="98"/>
        <v>1.9956000000000005</v>
      </c>
      <c r="O408" s="12">
        <f t="shared" si="99"/>
        <v>0.66422580215683691</v>
      </c>
    </row>
    <row r="409" spans="1:17" x14ac:dyDescent="0.25">
      <c r="D409" t="s">
        <v>362</v>
      </c>
      <c r="M409" s="1">
        <v>5</v>
      </c>
      <c r="N409" s="1"/>
    </row>
    <row r="410" spans="1:17" x14ac:dyDescent="0.25">
      <c r="D410" t="s">
        <v>623</v>
      </c>
      <c r="E410" t="s">
        <v>624</v>
      </c>
      <c r="I410" t="s">
        <v>625</v>
      </c>
      <c r="L410" s="1">
        <v>20</v>
      </c>
      <c r="M410" s="1">
        <v>30</v>
      </c>
      <c r="N410" s="1">
        <f t="shared" ref="N410:N441" si="108">(M410-L410)</f>
        <v>10</v>
      </c>
      <c r="O410" s="12">
        <f t="shared" ref="O410:O441" si="109">(N410/L410)</f>
        <v>0.5</v>
      </c>
    </row>
    <row r="411" spans="1:17" s="2" customFormat="1" x14ac:dyDescent="0.25">
      <c r="A411"/>
      <c r="B411"/>
      <c r="C411"/>
      <c r="D411" t="s">
        <v>627</v>
      </c>
      <c r="E411"/>
      <c r="F411"/>
      <c r="G411"/>
      <c r="H411" s="11"/>
      <c r="I411" t="s">
        <v>625</v>
      </c>
      <c r="J411" s="1"/>
      <c r="K411" s="1"/>
      <c r="L411" s="1">
        <v>15</v>
      </c>
      <c r="M411" s="1">
        <v>22.5</v>
      </c>
      <c r="N411" s="1">
        <f t="shared" si="108"/>
        <v>7.5</v>
      </c>
      <c r="O411" s="12">
        <f t="shared" si="109"/>
        <v>0.5</v>
      </c>
      <c r="P411"/>
      <c r="Q411"/>
    </row>
    <row r="412" spans="1:17" x14ac:dyDescent="0.25">
      <c r="D412" t="s">
        <v>626</v>
      </c>
      <c r="I412" t="s">
        <v>625</v>
      </c>
      <c r="L412" s="1">
        <v>26</v>
      </c>
      <c r="M412" s="1">
        <v>39</v>
      </c>
      <c r="N412" s="1">
        <f t="shared" si="108"/>
        <v>13</v>
      </c>
      <c r="O412" s="12">
        <f t="shared" si="109"/>
        <v>0.5</v>
      </c>
    </row>
    <row r="413" spans="1:17" x14ac:dyDescent="0.25">
      <c r="J413" s="1">
        <v>0.13</v>
      </c>
      <c r="K413" s="1">
        <f t="shared" ref="K413:K444" si="110">(J413*0.16)</f>
        <v>2.0800000000000003E-2</v>
      </c>
      <c r="L413" s="1">
        <f t="shared" ref="L413:L444" si="111">(J413*1.16)</f>
        <v>0.15079999999999999</v>
      </c>
      <c r="M413" s="1">
        <v>0.5</v>
      </c>
      <c r="N413" s="1">
        <f t="shared" si="108"/>
        <v>0.34920000000000001</v>
      </c>
      <c r="O413" s="12">
        <f t="shared" si="109"/>
        <v>2.3156498673740056</v>
      </c>
    </row>
    <row r="414" spans="1:17" x14ac:dyDescent="0.25">
      <c r="K414" s="1">
        <f t="shared" si="110"/>
        <v>0</v>
      </c>
      <c r="L414" s="1">
        <f t="shared" si="111"/>
        <v>0</v>
      </c>
      <c r="N414" s="1">
        <f t="shared" si="108"/>
        <v>0</v>
      </c>
      <c r="O414" s="12" t="e">
        <f t="shared" si="109"/>
        <v>#DIV/0!</v>
      </c>
      <c r="P414">
        <f t="shared" ref="P414:P445" si="112">(L414*A414)</f>
        <v>0</v>
      </c>
      <c r="Q414">
        <f t="shared" ref="Q414:Q445" si="113">(M414*A414)</f>
        <v>0</v>
      </c>
    </row>
    <row r="415" spans="1:17" x14ac:dyDescent="0.25">
      <c r="K415" s="1">
        <f t="shared" si="110"/>
        <v>0</v>
      </c>
      <c r="L415" s="1">
        <f t="shared" si="111"/>
        <v>0</v>
      </c>
      <c r="N415" s="1">
        <f t="shared" si="108"/>
        <v>0</v>
      </c>
      <c r="O415" s="12" t="e">
        <f t="shared" si="109"/>
        <v>#DIV/0!</v>
      </c>
      <c r="P415">
        <f t="shared" si="112"/>
        <v>0</v>
      </c>
      <c r="Q415">
        <f t="shared" si="113"/>
        <v>0</v>
      </c>
    </row>
    <row r="416" spans="1:17" x14ac:dyDescent="0.25">
      <c r="K416" s="1">
        <f t="shared" si="110"/>
        <v>0</v>
      </c>
      <c r="L416" s="1">
        <f t="shared" si="111"/>
        <v>0</v>
      </c>
      <c r="N416" s="1">
        <f t="shared" si="108"/>
        <v>0</v>
      </c>
      <c r="O416" s="12" t="e">
        <f t="shared" si="109"/>
        <v>#DIV/0!</v>
      </c>
      <c r="P416">
        <f t="shared" si="112"/>
        <v>0</v>
      </c>
      <c r="Q416">
        <f t="shared" si="113"/>
        <v>0</v>
      </c>
    </row>
    <row r="417" spans="11:17" x14ac:dyDescent="0.25">
      <c r="K417" s="1">
        <f t="shared" si="110"/>
        <v>0</v>
      </c>
      <c r="L417" s="1">
        <f t="shared" si="111"/>
        <v>0</v>
      </c>
      <c r="N417" s="1">
        <f t="shared" si="108"/>
        <v>0</v>
      </c>
      <c r="O417" s="12" t="e">
        <f t="shared" si="109"/>
        <v>#DIV/0!</v>
      </c>
      <c r="P417">
        <f t="shared" si="112"/>
        <v>0</v>
      </c>
      <c r="Q417">
        <f t="shared" si="113"/>
        <v>0</v>
      </c>
    </row>
    <row r="418" spans="11:17" x14ac:dyDescent="0.25">
      <c r="K418" s="1">
        <f t="shared" si="110"/>
        <v>0</v>
      </c>
      <c r="L418" s="1">
        <f t="shared" si="111"/>
        <v>0</v>
      </c>
      <c r="N418" s="1">
        <f t="shared" si="108"/>
        <v>0</v>
      </c>
      <c r="O418" s="12" t="e">
        <f t="shared" si="109"/>
        <v>#DIV/0!</v>
      </c>
      <c r="P418">
        <f t="shared" si="112"/>
        <v>0</v>
      </c>
      <c r="Q418">
        <f t="shared" si="113"/>
        <v>0</v>
      </c>
    </row>
    <row r="419" spans="11:17" x14ac:dyDescent="0.25">
      <c r="K419" s="1">
        <f t="shared" si="110"/>
        <v>0</v>
      </c>
      <c r="L419" s="1">
        <f t="shared" si="111"/>
        <v>0</v>
      </c>
      <c r="N419" s="1">
        <f t="shared" si="108"/>
        <v>0</v>
      </c>
      <c r="O419" s="12" t="e">
        <f t="shared" si="109"/>
        <v>#DIV/0!</v>
      </c>
      <c r="P419">
        <f t="shared" si="112"/>
        <v>0</v>
      </c>
      <c r="Q419">
        <f t="shared" si="113"/>
        <v>0</v>
      </c>
    </row>
    <row r="420" spans="11:17" x14ac:dyDescent="0.25">
      <c r="K420" s="1">
        <f t="shared" si="110"/>
        <v>0</v>
      </c>
      <c r="L420" s="1">
        <f t="shared" si="111"/>
        <v>0</v>
      </c>
      <c r="N420" s="1">
        <f t="shared" si="108"/>
        <v>0</v>
      </c>
      <c r="O420" s="12" t="e">
        <f t="shared" si="109"/>
        <v>#DIV/0!</v>
      </c>
      <c r="P420">
        <f t="shared" si="112"/>
        <v>0</v>
      </c>
      <c r="Q420">
        <f t="shared" si="113"/>
        <v>0</v>
      </c>
    </row>
    <row r="421" spans="11:17" x14ac:dyDescent="0.25">
      <c r="K421" s="1">
        <f t="shared" si="110"/>
        <v>0</v>
      </c>
      <c r="L421" s="1">
        <f t="shared" si="111"/>
        <v>0</v>
      </c>
      <c r="N421" s="1">
        <f t="shared" si="108"/>
        <v>0</v>
      </c>
      <c r="O421" s="12" t="e">
        <f t="shared" si="109"/>
        <v>#DIV/0!</v>
      </c>
      <c r="P421">
        <f t="shared" si="112"/>
        <v>0</v>
      </c>
      <c r="Q421">
        <f t="shared" si="113"/>
        <v>0</v>
      </c>
    </row>
    <row r="422" spans="11:17" x14ac:dyDescent="0.25">
      <c r="K422" s="1">
        <f t="shared" si="110"/>
        <v>0</v>
      </c>
      <c r="L422" s="1">
        <f t="shared" si="111"/>
        <v>0</v>
      </c>
      <c r="N422" s="1">
        <f t="shared" si="108"/>
        <v>0</v>
      </c>
      <c r="O422" s="12" t="e">
        <f t="shared" si="109"/>
        <v>#DIV/0!</v>
      </c>
      <c r="P422">
        <f t="shared" si="112"/>
        <v>0</v>
      </c>
      <c r="Q422">
        <f t="shared" si="113"/>
        <v>0</v>
      </c>
    </row>
    <row r="423" spans="11:17" x14ac:dyDescent="0.25">
      <c r="K423" s="1">
        <f t="shared" si="110"/>
        <v>0</v>
      </c>
      <c r="L423" s="1">
        <f t="shared" si="111"/>
        <v>0</v>
      </c>
      <c r="N423" s="1">
        <f t="shared" si="108"/>
        <v>0</v>
      </c>
      <c r="O423" s="12" t="e">
        <f t="shared" si="109"/>
        <v>#DIV/0!</v>
      </c>
      <c r="P423">
        <f t="shared" si="112"/>
        <v>0</v>
      </c>
      <c r="Q423">
        <f t="shared" si="113"/>
        <v>0</v>
      </c>
    </row>
    <row r="424" spans="11:17" x14ac:dyDescent="0.25">
      <c r="K424" s="1">
        <f t="shared" si="110"/>
        <v>0</v>
      </c>
      <c r="L424" s="1">
        <f t="shared" si="111"/>
        <v>0</v>
      </c>
      <c r="N424" s="1">
        <f t="shared" si="108"/>
        <v>0</v>
      </c>
      <c r="O424" s="12" t="e">
        <f t="shared" si="109"/>
        <v>#DIV/0!</v>
      </c>
      <c r="P424">
        <f t="shared" si="112"/>
        <v>0</v>
      </c>
      <c r="Q424">
        <f t="shared" si="113"/>
        <v>0</v>
      </c>
    </row>
    <row r="425" spans="11:17" x14ac:dyDescent="0.25">
      <c r="K425" s="1">
        <f t="shared" si="110"/>
        <v>0</v>
      </c>
      <c r="L425" s="1">
        <f t="shared" si="111"/>
        <v>0</v>
      </c>
      <c r="N425" s="1">
        <f t="shared" si="108"/>
        <v>0</v>
      </c>
      <c r="O425" s="12" t="e">
        <f t="shared" si="109"/>
        <v>#DIV/0!</v>
      </c>
      <c r="P425">
        <f t="shared" si="112"/>
        <v>0</v>
      </c>
      <c r="Q425">
        <f t="shared" si="113"/>
        <v>0</v>
      </c>
    </row>
    <row r="426" spans="11:17" x14ac:dyDescent="0.25">
      <c r="K426" s="1">
        <f t="shared" si="110"/>
        <v>0</v>
      </c>
      <c r="L426" s="1">
        <f t="shared" si="111"/>
        <v>0</v>
      </c>
      <c r="N426" s="1">
        <f t="shared" si="108"/>
        <v>0</v>
      </c>
      <c r="O426" s="12" t="e">
        <f t="shared" si="109"/>
        <v>#DIV/0!</v>
      </c>
      <c r="P426">
        <f t="shared" si="112"/>
        <v>0</v>
      </c>
      <c r="Q426">
        <f t="shared" si="113"/>
        <v>0</v>
      </c>
    </row>
    <row r="427" spans="11:17" x14ac:dyDescent="0.25">
      <c r="K427" s="1">
        <f t="shared" si="110"/>
        <v>0</v>
      </c>
      <c r="L427" s="1">
        <f t="shared" si="111"/>
        <v>0</v>
      </c>
      <c r="N427" s="1">
        <f t="shared" si="108"/>
        <v>0</v>
      </c>
      <c r="O427" s="12" t="e">
        <f t="shared" si="109"/>
        <v>#DIV/0!</v>
      </c>
      <c r="P427">
        <f t="shared" si="112"/>
        <v>0</v>
      </c>
      <c r="Q427">
        <f t="shared" si="113"/>
        <v>0</v>
      </c>
    </row>
    <row r="428" spans="11:17" x14ac:dyDescent="0.25">
      <c r="K428" s="1">
        <f t="shared" si="110"/>
        <v>0</v>
      </c>
      <c r="L428" s="1">
        <f t="shared" si="111"/>
        <v>0</v>
      </c>
      <c r="N428" s="1">
        <f t="shared" si="108"/>
        <v>0</v>
      </c>
      <c r="O428" s="12" t="e">
        <f t="shared" si="109"/>
        <v>#DIV/0!</v>
      </c>
      <c r="P428">
        <f t="shared" si="112"/>
        <v>0</v>
      </c>
      <c r="Q428">
        <f t="shared" si="113"/>
        <v>0</v>
      </c>
    </row>
    <row r="429" spans="11:17" x14ac:dyDescent="0.25">
      <c r="K429" s="1">
        <f t="shared" si="110"/>
        <v>0</v>
      </c>
      <c r="L429" s="1">
        <f t="shared" si="111"/>
        <v>0</v>
      </c>
      <c r="N429" s="1">
        <f t="shared" si="108"/>
        <v>0</v>
      </c>
      <c r="O429" s="12" t="e">
        <f t="shared" si="109"/>
        <v>#DIV/0!</v>
      </c>
      <c r="P429">
        <f t="shared" si="112"/>
        <v>0</v>
      </c>
      <c r="Q429">
        <f t="shared" si="113"/>
        <v>0</v>
      </c>
    </row>
    <row r="430" spans="11:17" x14ac:dyDescent="0.25">
      <c r="K430" s="1">
        <f t="shared" si="110"/>
        <v>0</v>
      </c>
      <c r="L430" s="1">
        <f t="shared" si="111"/>
        <v>0</v>
      </c>
      <c r="N430" s="1">
        <f t="shared" si="108"/>
        <v>0</v>
      </c>
      <c r="O430" s="12" t="e">
        <f t="shared" si="109"/>
        <v>#DIV/0!</v>
      </c>
      <c r="P430">
        <f t="shared" si="112"/>
        <v>0</v>
      </c>
      <c r="Q430">
        <f t="shared" si="113"/>
        <v>0</v>
      </c>
    </row>
    <row r="431" spans="11:17" x14ac:dyDescent="0.25">
      <c r="K431" s="1">
        <f t="shared" si="110"/>
        <v>0</v>
      </c>
      <c r="L431" s="1">
        <f t="shared" si="111"/>
        <v>0</v>
      </c>
      <c r="N431" s="1">
        <f t="shared" si="108"/>
        <v>0</v>
      </c>
      <c r="O431" s="12" t="e">
        <f t="shared" si="109"/>
        <v>#DIV/0!</v>
      </c>
      <c r="P431">
        <f t="shared" si="112"/>
        <v>0</v>
      </c>
      <c r="Q431">
        <f t="shared" si="113"/>
        <v>0</v>
      </c>
    </row>
    <row r="432" spans="11:17" x14ac:dyDescent="0.25">
      <c r="K432" s="1">
        <f t="shared" si="110"/>
        <v>0</v>
      </c>
      <c r="L432" s="1">
        <f t="shared" si="111"/>
        <v>0</v>
      </c>
      <c r="N432" s="1">
        <f t="shared" si="108"/>
        <v>0</v>
      </c>
      <c r="O432" s="12" t="e">
        <f t="shared" si="109"/>
        <v>#DIV/0!</v>
      </c>
      <c r="P432">
        <f t="shared" si="112"/>
        <v>0</v>
      </c>
      <c r="Q432">
        <f t="shared" si="113"/>
        <v>0</v>
      </c>
    </row>
    <row r="433" spans="11:17" x14ac:dyDescent="0.25">
      <c r="K433" s="1">
        <f t="shared" si="110"/>
        <v>0</v>
      </c>
      <c r="L433" s="1">
        <f t="shared" si="111"/>
        <v>0</v>
      </c>
      <c r="N433" s="1">
        <f t="shared" si="108"/>
        <v>0</v>
      </c>
      <c r="O433" s="12" t="e">
        <f t="shared" si="109"/>
        <v>#DIV/0!</v>
      </c>
      <c r="P433">
        <f t="shared" si="112"/>
        <v>0</v>
      </c>
      <c r="Q433">
        <f t="shared" si="113"/>
        <v>0</v>
      </c>
    </row>
    <row r="434" spans="11:17" x14ac:dyDescent="0.25">
      <c r="K434" s="1">
        <f t="shared" si="110"/>
        <v>0</v>
      </c>
      <c r="L434" s="1">
        <f t="shared" si="111"/>
        <v>0</v>
      </c>
      <c r="N434" s="1">
        <f t="shared" si="108"/>
        <v>0</v>
      </c>
      <c r="O434" s="12" t="e">
        <f t="shared" si="109"/>
        <v>#DIV/0!</v>
      </c>
      <c r="P434">
        <f t="shared" si="112"/>
        <v>0</v>
      </c>
      <c r="Q434">
        <f t="shared" si="113"/>
        <v>0</v>
      </c>
    </row>
    <row r="435" spans="11:17" x14ac:dyDescent="0.25">
      <c r="K435" s="1">
        <f t="shared" si="110"/>
        <v>0</v>
      </c>
      <c r="L435" s="1">
        <f t="shared" si="111"/>
        <v>0</v>
      </c>
      <c r="N435" s="1">
        <f t="shared" si="108"/>
        <v>0</v>
      </c>
      <c r="O435" s="12" t="e">
        <f t="shared" si="109"/>
        <v>#DIV/0!</v>
      </c>
      <c r="P435">
        <f t="shared" si="112"/>
        <v>0</v>
      </c>
      <c r="Q435">
        <f t="shared" si="113"/>
        <v>0</v>
      </c>
    </row>
    <row r="436" spans="11:17" x14ac:dyDescent="0.25">
      <c r="K436" s="1">
        <f t="shared" si="110"/>
        <v>0</v>
      </c>
      <c r="L436" s="1">
        <f t="shared" si="111"/>
        <v>0</v>
      </c>
      <c r="N436" s="1">
        <f t="shared" si="108"/>
        <v>0</v>
      </c>
      <c r="O436" s="12" t="e">
        <f t="shared" si="109"/>
        <v>#DIV/0!</v>
      </c>
      <c r="P436">
        <f t="shared" si="112"/>
        <v>0</v>
      </c>
      <c r="Q436">
        <f t="shared" si="113"/>
        <v>0</v>
      </c>
    </row>
    <row r="437" spans="11:17" x14ac:dyDescent="0.25">
      <c r="K437" s="1">
        <f t="shared" si="110"/>
        <v>0</v>
      </c>
      <c r="L437" s="1">
        <f t="shared" si="111"/>
        <v>0</v>
      </c>
      <c r="N437" s="1">
        <f t="shared" si="108"/>
        <v>0</v>
      </c>
      <c r="O437" s="12" t="e">
        <f t="shared" si="109"/>
        <v>#DIV/0!</v>
      </c>
      <c r="P437">
        <f t="shared" si="112"/>
        <v>0</v>
      </c>
      <c r="Q437">
        <f t="shared" si="113"/>
        <v>0</v>
      </c>
    </row>
    <row r="438" spans="11:17" x14ac:dyDescent="0.25">
      <c r="K438" s="1">
        <f t="shared" si="110"/>
        <v>0</v>
      </c>
      <c r="L438" s="1">
        <f t="shared" si="111"/>
        <v>0</v>
      </c>
      <c r="N438" s="1">
        <f t="shared" si="108"/>
        <v>0</v>
      </c>
      <c r="O438" s="12" t="e">
        <f t="shared" si="109"/>
        <v>#DIV/0!</v>
      </c>
      <c r="P438">
        <f t="shared" si="112"/>
        <v>0</v>
      </c>
      <c r="Q438">
        <f t="shared" si="113"/>
        <v>0</v>
      </c>
    </row>
    <row r="439" spans="11:17" x14ac:dyDescent="0.25">
      <c r="K439" s="1">
        <f t="shared" si="110"/>
        <v>0</v>
      </c>
      <c r="L439" s="1">
        <f t="shared" si="111"/>
        <v>0</v>
      </c>
      <c r="N439" s="1">
        <f t="shared" si="108"/>
        <v>0</v>
      </c>
      <c r="O439" s="12" t="e">
        <f t="shared" si="109"/>
        <v>#DIV/0!</v>
      </c>
      <c r="P439">
        <f t="shared" si="112"/>
        <v>0</v>
      </c>
      <c r="Q439">
        <f t="shared" si="113"/>
        <v>0</v>
      </c>
    </row>
    <row r="440" spans="11:17" x14ac:dyDescent="0.25">
      <c r="K440" s="1">
        <f t="shared" si="110"/>
        <v>0</v>
      </c>
      <c r="L440" s="1">
        <f t="shared" si="111"/>
        <v>0</v>
      </c>
      <c r="N440" s="1">
        <f t="shared" si="108"/>
        <v>0</v>
      </c>
      <c r="O440" s="12" t="e">
        <f t="shared" si="109"/>
        <v>#DIV/0!</v>
      </c>
      <c r="P440">
        <f t="shared" si="112"/>
        <v>0</v>
      </c>
      <c r="Q440">
        <f t="shared" si="113"/>
        <v>0</v>
      </c>
    </row>
    <row r="441" spans="11:17" x14ac:dyDescent="0.25">
      <c r="K441" s="1">
        <f t="shared" si="110"/>
        <v>0</v>
      </c>
      <c r="L441" s="1">
        <f t="shared" si="111"/>
        <v>0</v>
      </c>
      <c r="N441" s="1">
        <f t="shared" si="108"/>
        <v>0</v>
      </c>
      <c r="O441" s="12" t="e">
        <f t="shared" si="109"/>
        <v>#DIV/0!</v>
      </c>
      <c r="P441">
        <f t="shared" si="112"/>
        <v>0</v>
      </c>
      <c r="Q441">
        <f t="shared" si="113"/>
        <v>0</v>
      </c>
    </row>
    <row r="442" spans="11:17" x14ac:dyDescent="0.25">
      <c r="K442" s="1">
        <f t="shared" si="110"/>
        <v>0</v>
      </c>
      <c r="L442" s="1">
        <f t="shared" si="111"/>
        <v>0</v>
      </c>
      <c r="N442" s="1">
        <f t="shared" ref="N442:N473" si="114">(M442-L442)</f>
        <v>0</v>
      </c>
      <c r="O442" s="12" t="e">
        <f t="shared" ref="O442:O473" si="115">(N442/L442)</f>
        <v>#DIV/0!</v>
      </c>
      <c r="P442">
        <f t="shared" si="112"/>
        <v>0</v>
      </c>
      <c r="Q442">
        <f t="shared" si="113"/>
        <v>0</v>
      </c>
    </row>
    <row r="443" spans="11:17" x14ac:dyDescent="0.25">
      <c r="K443" s="1">
        <f t="shared" si="110"/>
        <v>0</v>
      </c>
      <c r="L443" s="1">
        <f t="shared" si="111"/>
        <v>0</v>
      </c>
      <c r="N443" s="1">
        <f t="shared" si="114"/>
        <v>0</v>
      </c>
      <c r="O443" s="12" t="e">
        <f t="shared" si="115"/>
        <v>#DIV/0!</v>
      </c>
      <c r="P443">
        <f t="shared" si="112"/>
        <v>0</v>
      </c>
      <c r="Q443">
        <f t="shared" si="113"/>
        <v>0</v>
      </c>
    </row>
    <row r="444" spans="11:17" x14ac:dyDescent="0.25">
      <c r="K444" s="1">
        <f t="shared" si="110"/>
        <v>0</v>
      </c>
      <c r="L444" s="1">
        <f t="shared" si="111"/>
        <v>0</v>
      </c>
      <c r="N444" s="1">
        <f t="shared" si="114"/>
        <v>0</v>
      </c>
      <c r="O444" s="12" t="e">
        <f t="shared" si="115"/>
        <v>#DIV/0!</v>
      </c>
      <c r="P444">
        <f t="shared" si="112"/>
        <v>0</v>
      </c>
      <c r="Q444">
        <f t="shared" si="113"/>
        <v>0</v>
      </c>
    </row>
    <row r="445" spans="11:17" x14ac:dyDescent="0.25">
      <c r="K445" s="1">
        <f t="shared" ref="K445:K476" si="116">(J445*0.16)</f>
        <v>0</v>
      </c>
      <c r="L445" s="1">
        <f t="shared" ref="L445:L476" si="117">(J445*1.16)</f>
        <v>0</v>
      </c>
      <c r="N445" s="1">
        <f t="shared" si="114"/>
        <v>0</v>
      </c>
      <c r="O445" s="12" t="e">
        <f t="shared" si="115"/>
        <v>#DIV/0!</v>
      </c>
      <c r="P445">
        <f t="shared" si="112"/>
        <v>0</v>
      </c>
      <c r="Q445">
        <f t="shared" si="113"/>
        <v>0</v>
      </c>
    </row>
    <row r="446" spans="11:17" x14ac:dyDescent="0.25">
      <c r="K446" s="1">
        <f t="shared" si="116"/>
        <v>0</v>
      </c>
      <c r="L446" s="1">
        <f t="shared" si="117"/>
        <v>0</v>
      </c>
      <c r="N446" s="1">
        <f t="shared" si="114"/>
        <v>0</v>
      </c>
      <c r="O446" s="12" t="e">
        <f t="shared" si="115"/>
        <v>#DIV/0!</v>
      </c>
      <c r="P446">
        <f t="shared" ref="P446:P477" si="118">(L446*A446)</f>
        <v>0</v>
      </c>
      <c r="Q446">
        <f t="shared" ref="Q446:Q477" si="119">(M446*A446)</f>
        <v>0</v>
      </c>
    </row>
    <row r="447" spans="11:17" x14ac:dyDescent="0.25">
      <c r="K447" s="1">
        <f t="shared" si="116"/>
        <v>0</v>
      </c>
      <c r="L447" s="1">
        <f t="shared" si="117"/>
        <v>0</v>
      </c>
      <c r="N447" s="1">
        <f t="shared" si="114"/>
        <v>0</v>
      </c>
      <c r="O447" s="12" t="e">
        <f t="shared" si="115"/>
        <v>#DIV/0!</v>
      </c>
      <c r="P447">
        <f t="shared" si="118"/>
        <v>0</v>
      </c>
      <c r="Q447">
        <f t="shared" si="119"/>
        <v>0</v>
      </c>
    </row>
    <row r="448" spans="11:17" x14ac:dyDescent="0.25">
      <c r="K448" s="1">
        <f t="shared" si="116"/>
        <v>0</v>
      </c>
      <c r="L448" s="1">
        <f t="shared" si="117"/>
        <v>0</v>
      </c>
      <c r="N448" s="1">
        <f t="shared" si="114"/>
        <v>0</v>
      </c>
      <c r="O448" s="12" t="e">
        <f t="shared" si="115"/>
        <v>#DIV/0!</v>
      </c>
      <c r="P448">
        <f t="shared" si="118"/>
        <v>0</v>
      </c>
      <c r="Q448">
        <f t="shared" si="119"/>
        <v>0</v>
      </c>
    </row>
    <row r="449" spans="11:17" x14ac:dyDescent="0.25">
      <c r="K449" s="1">
        <f t="shared" si="116"/>
        <v>0</v>
      </c>
      <c r="L449" s="1">
        <f t="shared" si="117"/>
        <v>0</v>
      </c>
      <c r="N449" s="1">
        <f t="shared" si="114"/>
        <v>0</v>
      </c>
      <c r="O449" s="12" t="e">
        <f t="shared" si="115"/>
        <v>#DIV/0!</v>
      </c>
      <c r="P449">
        <f t="shared" si="118"/>
        <v>0</v>
      </c>
      <c r="Q449">
        <f t="shared" si="119"/>
        <v>0</v>
      </c>
    </row>
    <row r="450" spans="11:17" x14ac:dyDescent="0.25">
      <c r="K450" s="1">
        <f t="shared" si="116"/>
        <v>0</v>
      </c>
      <c r="L450" s="1">
        <f t="shared" si="117"/>
        <v>0</v>
      </c>
      <c r="N450" s="1">
        <f t="shared" si="114"/>
        <v>0</v>
      </c>
      <c r="O450" s="12" t="e">
        <f t="shared" si="115"/>
        <v>#DIV/0!</v>
      </c>
      <c r="P450">
        <f t="shared" si="118"/>
        <v>0</v>
      </c>
      <c r="Q450">
        <f t="shared" si="119"/>
        <v>0</v>
      </c>
    </row>
    <row r="451" spans="11:17" x14ac:dyDescent="0.25">
      <c r="K451" s="1">
        <f t="shared" si="116"/>
        <v>0</v>
      </c>
      <c r="L451" s="1">
        <f t="shared" si="117"/>
        <v>0</v>
      </c>
      <c r="N451" s="1">
        <f t="shared" si="114"/>
        <v>0</v>
      </c>
      <c r="O451" s="12" t="e">
        <f t="shared" si="115"/>
        <v>#DIV/0!</v>
      </c>
      <c r="P451">
        <f t="shared" si="118"/>
        <v>0</v>
      </c>
      <c r="Q451">
        <f t="shared" si="119"/>
        <v>0</v>
      </c>
    </row>
    <row r="452" spans="11:17" x14ac:dyDescent="0.25">
      <c r="K452" s="1">
        <f t="shared" si="116"/>
        <v>0</v>
      </c>
      <c r="L452" s="1">
        <f t="shared" si="117"/>
        <v>0</v>
      </c>
      <c r="N452" s="1">
        <f t="shared" si="114"/>
        <v>0</v>
      </c>
      <c r="O452" s="12" t="e">
        <f t="shared" si="115"/>
        <v>#DIV/0!</v>
      </c>
      <c r="P452">
        <f t="shared" si="118"/>
        <v>0</v>
      </c>
      <c r="Q452">
        <f t="shared" si="119"/>
        <v>0</v>
      </c>
    </row>
    <row r="453" spans="11:17" x14ac:dyDescent="0.25">
      <c r="K453" s="1">
        <f t="shared" si="116"/>
        <v>0</v>
      </c>
      <c r="L453" s="1">
        <f t="shared" si="117"/>
        <v>0</v>
      </c>
      <c r="N453" s="1">
        <f t="shared" si="114"/>
        <v>0</v>
      </c>
      <c r="O453" s="12" t="e">
        <f t="shared" si="115"/>
        <v>#DIV/0!</v>
      </c>
      <c r="P453">
        <f t="shared" si="118"/>
        <v>0</v>
      </c>
      <c r="Q453">
        <f t="shared" si="119"/>
        <v>0</v>
      </c>
    </row>
    <row r="454" spans="11:17" x14ac:dyDescent="0.25">
      <c r="K454" s="1">
        <f t="shared" si="116"/>
        <v>0</v>
      </c>
      <c r="L454" s="1">
        <f t="shared" si="117"/>
        <v>0</v>
      </c>
      <c r="N454" s="1">
        <f t="shared" si="114"/>
        <v>0</v>
      </c>
      <c r="O454" s="12" t="e">
        <f t="shared" si="115"/>
        <v>#DIV/0!</v>
      </c>
      <c r="P454">
        <f t="shared" si="118"/>
        <v>0</v>
      </c>
      <c r="Q454">
        <f t="shared" si="119"/>
        <v>0</v>
      </c>
    </row>
    <row r="455" spans="11:17" x14ac:dyDescent="0.25">
      <c r="K455" s="1">
        <f t="shared" si="116"/>
        <v>0</v>
      </c>
      <c r="L455" s="1">
        <f t="shared" si="117"/>
        <v>0</v>
      </c>
      <c r="N455" s="1">
        <f t="shared" si="114"/>
        <v>0</v>
      </c>
      <c r="O455" s="12" t="e">
        <f t="shared" si="115"/>
        <v>#DIV/0!</v>
      </c>
      <c r="P455">
        <f t="shared" si="118"/>
        <v>0</v>
      </c>
      <c r="Q455">
        <f t="shared" si="119"/>
        <v>0</v>
      </c>
    </row>
    <row r="456" spans="11:17" x14ac:dyDescent="0.25">
      <c r="K456" s="1">
        <f t="shared" si="116"/>
        <v>0</v>
      </c>
      <c r="L456" s="1">
        <f t="shared" si="117"/>
        <v>0</v>
      </c>
      <c r="N456" s="1">
        <f t="shared" si="114"/>
        <v>0</v>
      </c>
      <c r="O456" s="12" t="e">
        <f t="shared" si="115"/>
        <v>#DIV/0!</v>
      </c>
      <c r="P456">
        <f t="shared" si="118"/>
        <v>0</v>
      </c>
      <c r="Q456">
        <f t="shared" si="119"/>
        <v>0</v>
      </c>
    </row>
    <row r="457" spans="11:17" x14ac:dyDescent="0.25">
      <c r="K457" s="1">
        <f t="shared" si="116"/>
        <v>0</v>
      </c>
      <c r="L457" s="1">
        <f t="shared" si="117"/>
        <v>0</v>
      </c>
      <c r="N457" s="1">
        <f t="shared" si="114"/>
        <v>0</v>
      </c>
      <c r="O457" s="12" t="e">
        <f t="shared" si="115"/>
        <v>#DIV/0!</v>
      </c>
      <c r="P457">
        <f t="shared" si="118"/>
        <v>0</v>
      </c>
      <c r="Q457">
        <f t="shared" si="119"/>
        <v>0</v>
      </c>
    </row>
    <row r="458" spans="11:17" x14ac:dyDescent="0.25">
      <c r="K458" s="1">
        <f t="shared" si="116"/>
        <v>0</v>
      </c>
      <c r="L458" s="1">
        <f t="shared" si="117"/>
        <v>0</v>
      </c>
      <c r="N458" s="1">
        <f t="shared" si="114"/>
        <v>0</v>
      </c>
      <c r="O458" s="12" t="e">
        <f t="shared" si="115"/>
        <v>#DIV/0!</v>
      </c>
      <c r="P458">
        <f t="shared" si="118"/>
        <v>0</v>
      </c>
      <c r="Q458">
        <f t="shared" si="119"/>
        <v>0</v>
      </c>
    </row>
    <row r="459" spans="11:17" x14ac:dyDescent="0.25">
      <c r="K459" s="1">
        <f t="shared" si="116"/>
        <v>0</v>
      </c>
      <c r="L459" s="1">
        <f t="shared" si="117"/>
        <v>0</v>
      </c>
      <c r="N459" s="1">
        <f t="shared" si="114"/>
        <v>0</v>
      </c>
      <c r="O459" s="12" t="e">
        <f t="shared" si="115"/>
        <v>#DIV/0!</v>
      </c>
      <c r="P459">
        <f t="shared" si="118"/>
        <v>0</v>
      </c>
      <c r="Q459">
        <f t="shared" si="119"/>
        <v>0</v>
      </c>
    </row>
    <row r="460" spans="11:17" x14ac:dyDescent="0.25">
      <c r="K460" s="1">
        <f t="shared" si="116"/>
        <v>0</v>
      </c>
      <c r="L460" s="1">
        <f t="shared" si="117"/>
        <v>0</v>
      </c>
      <c r="N460" s="1">
        <f t="shared" si="114"/>
        <v>0</v>
      </c>
      <c r="O460" s="12" t="e">
        <f t="shared" si="115"/>
        <v>#DIV/0!</v>
      </c>
      <c r="P460">
        <f t="shared" si="118"/>
        <v>0</v>
      </c>
      <c r="Q460">
        <f t="shared" si="119"/>
        <v>0</v>
      </c>
    </row>
    <row r="461" spans="11:17" x14ac:dyDescent="0.25">
      <c r="K461" s="1">
        <f t="shared" si="116"/>
        <v>0</v>
      </c>
      <c r="L461" s="1">
        <f t="shared" si="117"/>
        <v>0</v>
      </c>
      <c r="N461" s="1">
        <f t="shared" si="114"/>
        <v>0</v>
      </c>
      <c r="O461" s="12" t="e">
        <f t="shared" si="115"/>
        <v>#DIV/0!</v>
      </c>
      <c r="P461">
        <f t="shared" si="118"/>
        <v>0</v>
      </c>
      <c r="Q461">
        <f t="shared" si="119"/>
        <v>0</v>
      </c>
    </row>
    <row r="462" spans="11:17" x14ac:dyDescent="0.25">
      <c r="K462" s="1">
        <f t="shared" si="116"/>
        <v>0</v>
      </c>
      <c r="L462" s="1">
        <f t="shared" si="117"/>
        <v>0</v>
      </c>
      <c r="N462" s="1">
        <f t="shared" si="114"/>
        <v>0</v>
      </c>
      <c r="O462" s="12" t="e">
        <f t="shared" si="115"/>
        <v>#DIV/0!</v>
      </c>
      <c r="P462">
        <f t="shared" si="118"/>
        <v>0</v>
      </c>
      <c r="Q462">
        <f t="shared" si="119"/>
        <v>0</v>
      </c>
    </row>
    <row r="463" spans="11:17" x14ac:dyDescent="0.25">
      <c r="K463" s="1">
        <f t="shared" si="116"/>
        <v>0</v>
      </c>
      <c r="L463" s="1">
        <f t="shared" si="117"/>
        <v>0</v>
      </c>
      <c r="N463" s="1">
        <f t="shared" si="114"/>
        <v>0</v>
      </c>
      <c r="O463" s="12" t="e">
        <f t="shared" si="115"/>
        <v>#DIV/0!</v>
      </c>
      <c r="P463">
        <f t="shared" si="118"/>
        <v>0</v>
      </c>
      <c r="Q463">
        <f t="shared" si="119"/>
        <v>0</v>
      </c>
    </row>
    <row r="464" spans="11:17" x14ac:dyDescent="0.25">
      <c r="K464" s="1">
        <f t="shared" si="116"/>
        <v>0</v>
      </c>
      <c r="L464" s="1">
        <f t="shared" si="117"/>
        <v>0</v>
      </c>
      <c r="N464" s="1">
        <f t="shared" si="114"/>
        <v>0</v>
      </c>
      <c r="O464" s="12" t="e">
        <f t="shared" si="115"/>
        <v>#DIV/0!</v>
      </c>
      <c r="P464">
        <f t="shared" si="118"/>
        <v>0</v>
      </c>
      <c r="Q464">
        <f t="shared" si="119"/>
        <v>0</v>
      </c>
    </row>
    <row r="465" spans="11:17" x14ac:dyDescent="0.25">
      <c r="K465" s="1">
        <f t="shared" si="116"/>
        <v>0</v>
      </c>
      <c r="L465" s="1">
        <f t="shared" si="117"/>
        <v>0</v>
      </c>
      <c r="N465" s="1">
        <f t="shared" si="114"/>
        <v>0</v>
      </c>
      <c r="O465" s="12" t="e">
        <f t="shared" si="115"/>
        <v>#DIV/0!</v>
      </c>
      <c r="P465">
        <f t="shared" si="118"/>
        <v>0</v>
      </c>
      <c r="Q465">
        <f t="shared" si="119"/>
        <v>0</v>
      </c>
    </row>
    <row r="466" spans="11:17" x14ac:dyDescent="0.25">
      <c r="K466" s="1">
        <f t="shared" si="116"/>
        <v>0</v>
      </c>
      <c r="L466" s="1">
        <f t="shared" si="117"/>
        <v>0</v>
      </c>
      <c r="N466" s="1">
        <f t="shared" si="114"/>
        <v>0</v>
      </c>
      <c r="O466" s="12" t="e">
        <f t="shared" si="115"/>
        <v>#DIV/0!</v>
      </c>
      <c r="P466">
        <f t="shared" si="118"/>
        <v>0</v>
      </c>
      <c r="Q466">
        <f t="shared" si="119"/>
        <v>0</v>
      </c>
    </row>
    <row r="467" spans="11:17" x14ac:dyDescent="0.25">
      <c r="K467" s="1">
        <f t="shared" si="116"/>
        <v>0</v>
      </c>
      <c r="L467" s="1">
        <f t="shared" si="117"/>
        <v>0</v>
      </c>
      <c r="N467" s="1">
        <f t="shared" si="114"/>
        <v>0</v>
      </c>
      <c r="O467" s="12" t="e">
        <f t="shared" si="115"/>
        <v>#DIV/0!</v>
      </c>
      <c r="P467">
        <f t="shared" si="118"/>
        <v>0</v>
      </c>
      <c r="Q467">
        <f t="shared" si="119"/>
        <v>0</v>
      </c>
    </row>
    <row r="468" spans="11:17" x14ac:dyDescent="0.25">
      <c r="K468" s="1">
        <f t="shared" si="116"/>
        <v>0</v>
      </c>
      <c r="L468" s="1">
        <f t="shared" si="117"/>
        <v>0</v>
      </c>
      <c r="N468" s="1">
        <f t="shared" si="114"/>
        <v>0</v>
      </c>
      <c r="O468" s="12" t="e">
        <f t="shared" si="115"/>
        <v>#DIV/0!</v>
      </c>
      <c r="P468">
        <f t="shared" si="118"/>
        <v>0</v>
      </c>
      <c r="Q468">
        <f t="shared" si="119"/>
        <v>0</v>
      </c>
    </row>
    <row r="469" spans="11:17" x14ac:dyDescent="0.25">
      <c r="K469" s="1">
        <f t="shared" si="116"/>
        <v>0</v>
      </c>
      <c r="L469" s="1">
        <f t="shared" si="117"/>
        <v>0</v>
      </c>
      <c r="N469" s="1">
        <f t="shared" si="114"/>
        <v>0</v>
      </c>
      <c r="O469" s="12" t="e">
        <f t="shared" si="115"/>
        <v>#DIV/0!</v>
      </c>
      <c r="P469">
        <f t="shared" si="118"/>
        <v>0</v>
      </c>
      <c r="Q469">
        <f t="shared" si="119"/>
        <v>0</v>
      </c>
    </row>
    <row r="470" spans="11:17" x14ac:dyDescent="0.25">
      <c r="K470" s="1">
        <f t="shared" si="116"/>
        <v>0</v>
      </c>
      <c r="L470" s="1">
        <f t="shared" si="117"/>
        <v>0</v>
      </c>
      <c r="N470" s="1">
        <f t="shared" si="114"/>
        <v>0</v>
      </c>
      <c r="O470" s="12" t="e">
        <f t="shared" si="115"/>
        <v>#DIV/0!</v>
      </c>
      <c r="P470">
        <f t="shared" si="118"/>
        <v>0</v>
      </c>
      <c r="Q470">
        <f t="shared" si="119"/>
        <v>0</v>
      </c>
    </row>
    <row r="471" spans="11:17" x14ac:dyDescent="0.25">
      <c r="K471" s="1">
        <f t="shared" si="116"/>
        <v>0</v>
      </c>
      <c r="L471" s="1">
        <f t="shared" si="117"/>
        <v>0</v>
      </c>
      <c r="N471" s="1">
        <f t="shared" si="114"/>
        <v>0</v>
      </c>
      <c r="O471" s="12" t="e">
        <f t="shared" si="115"/>
        <v>#DIV/0!</v>
      </c>
      <c r="P471">
        <f t="shared" si="118"/>
        <v>0</v>
      </c>
      <c r="Q471">
        <f t="shared" si="119"/>
        <v>0</v>
      </c>
    </row>
    <row r="472" spans="11:17" x14ac:dyDescent="0.25">
      <c r="K472" s="1">
        <f t="shared" si="116"/>
        <v>0</v>
      </c>
      <c r="L472" s="1">
        <f t="shared" si="117"/>
        <v>0</v>
      </c>
      <c r="N472" s="1">
        <f t="shared" si="114"/>
        <v>0</v>
      </c>
      <c r="O472" s="12" t="e">
        <f t="shared" si="115"/>
        <v>#DIV/0!</v>
      </c>
      <c r="P472">
        <f t="shared" si="118"/>
        <v>0</v>
      </c>
      <c r="Q472">
        <f t="shared" si="119"/>
        <v>0</v>
      </c>
    </row>
    <row r="473" spans="11:17" x14ac:dyDescent="0.25">
      <c r="K473" s="1">
        <f t="shared" si="116"/>
        <v>0</v>
      </c>
      <c r="L473" s="1">
        <f t="shared" si="117"/>
        <v>0</v>
      </c>
      <c r="N473" s="1">
        <f t="shared" si="114"/>
        <v>0</v>
      </c>
      <c r="O473" s="12" t="e">
        <f t="shared" si="115"/>
        <v>#DIV/0!</v>
      </c>
      <c r="P473">
        <f t="shared" si="118"/>
        <v>0</v>
      </c>
      <c r="Q473">
        <f t="shared" si="119"/>
        <v>0</v>
      </c>
    </row>
    <row r="474" spans="11:17" x14ac:dyDescent="0.25">
      <c r="K474" s="1">
        <f t="shared" si="116"/>
        <v>0</v>
      </c>
      <c r="L474" s="1">
        <f t="shared" si="117"/>
        <v>0</v>
      </c>
      <c r="N474" s="1">
        <f t="shared" ref="N474:N505" si="120">(M474-L474)</f>
        <v>0</v>
      </c>
      <c r="O474" s="12" t="e">
        <f t="shared" ref="O474:O505" si="121">(N474/L474)</f>
        <v>#DIV/0!</v>
      </c>
      <c r="P474">
        <f t="shared" si="118"/>
        <v>0</v>
      </c>
      <c r="Q474">
        <f t="shared" si="119"/>
        <v>0</v>
      </c>
    </row>
    <row r="475" spans="11:17" x14ac:dyDescent="0.25">
      <c r="K475" s="1">
        <f t="shared" si="116"/>
        <v>0</v>
      </c>
      <c r="L475" s="1">
        <f t="shared" si="117"/>
        <v>0</v>
      </c>
      <c r="N475" s="1">
        <f t="shared" si="120"/>
        <v>0</v>
      </c>
      <c r="O475" s="12" t="e">
        <f t="shared" si="121"/>
        <v>#DIV/0!</v>
      </c>
      <c r="P475">
        <f t="shared" si="118"/>
        <v>0</v>
      </c>
      <c r="Q475">
        <f t="shared" si="119"/>
        <v>0</v>
      </c>
    </row>
    <row r="476" spans="11:17" x14ac:dyDescent="0.25">
      <c r="K476" s="1">
        <f t="shared" si="116"/>
        <v>0</v>
      </c>
      <c r="L476" s="1">
        <f t="shared" si="117"/>
        <v>0</v>
      </c>
      <c r="N476" s="1">
        <f t="shared" si="120"/>
        <v>0</v>
      </c>
      <c r="O476" s="12" t="e">
        <f t="shared" si="121"/>
        <v>#DIV/0!</v>
      </c>
      <c r="P476">
        <f t="shared" si="118"/>
        <v>0</v>
      </c>
      <c r="Q476">
        <f t="shared" si="119"/>
        <v>0</v>
      </c>
    </row>
    <row r="477" spans="11:17" x14ac:dyDescent="0.25">
      <c r="K477" s="1">
        <f t="shared" ref="K477:K508" si="122">(J477*0.16)</f>
        <v>0</v>
      </c>
      <c r="L477" s="1">
        <f t="shared" ref="L477:L508" si="123">(J477*1.16)</f>
        <v>0</v>
      </c>
      <c r="N477" s="1">
        <f t="shared" si="120"/>
        <v>0</v>
      </c>
      <c r="O477" s="12" t="e">
        <f t="shared" si="121"/>
        <v>#DIV/0!</v>
      </c>
      <c r="P477">
        <f t="shared" si="118"/>
        <v>0</v>
      </c>
      <c r="Q477">
        <f t="shared" si="119"/>
        <v>0</v>
      </c>
    </row>
    <row r="478" spans="11:17" x14ac:dyDescent="0.25">
      <c r="K478" s="1">
        <f t="shared" si="122"/>
        <v>0</v>
      </c>
      <c r="L478" s="1">
        <f t="shared" si="123"/>
        <v>0</v>
      </c>
      <c r="N478" s="1">
        <f t="shared" si="120"/>
        <v>0</v>
      </c>
      <c r="O478" s="12" t="e">
        <f t="shared" si="121"/>
        <v>#DIV/0!</v>
      </c>
      <c r="P478">
        <f t="shared" ref="P478:P509" si="124">(L478*A478)</f>
        <v>0</v>
      </c>
      <c r="Q478">
        <f t="shared" ref="Q478:Q509" si="125">(M478*A478)</f>
        <v>0</v>
      </c>
    </row>
    <row r="479" spans="11:17" x14ac:dyDescent="0.25">
      <c r="K479" s="1">
        <f t="shared" si="122"/>
        <v>0</v>
      </c>
      <c r="L479" s="1">
        <f t="shared" si="123"/>
        <v>0</v>
      </c>
      <c r="N479" s="1">
        <f t="shared" si="120"/>
        <v>0</v>
      </c>
      <c r="O479" s="12" t="e">
        <f t="shared" si="121"/>
        <v>#DIV/0!</v>
      </c>
      <c r="P479">
        <f t="shared" si="124"/>
        <v>0</v>
      </c>
      <c r="Q479">
        <f t="shared" si="125"/>
        <v>0</v>
      </c>
    </row>
    <row r="480" spans="11:17" x14ac:dyDescent="0.25">
      <c r="K480" s="1">
        <f t="shared" si="122"/>
        <v>0</v>
      </c>
      <c r="L480" s="1">
        <f t="shared" si="123"/>
        <v>0</v>
      </c>
      <c r="N480" s="1">
        <f t="shared" si="120"/>
        <v>0</v>
      </c>
      <c r="O480" s="12" t="e">
        <f t="shared" si="121"/>
        <v>#DIV/0!</v>
      </c>
      <c r="P480">
        <f t="shared" si="124"/>
        <v>0</v>
      </c>
      <c r="Q480">
        <f t="shared" si="125"/>
        <v>0</v>
      </c>
    </row>
    <row r="481" spans="11:17" x14ac:dyDescent="0.25">
      <c r="K481" s="1">
        <f t="shared" si="122"/>
        <v>0</v>
      </c>
      <c r="L481" s="1">
        <f t="shared" si="123"/>
        <v>0</v>
      </c>
      <c r="N481" s="1">
        <f t="shared" si="120"/>
        <v>0</v>
      </c>
      <c r="O481" s="12" t="e">
        <f t="shared" si="121"/>
        <v>#DIV/0!</v>
      </c>
      <c r="P481">
        <f t="shared" si="124"/>
        <v>0</v>
      </c>
      <c r="Q481">
        <f t="shared" si="125"/>
        <v>0</v>
      </c>
    </row>
    <row r="482" spans="11:17" x14ac:dyDescent="0.25">
      <c r="K482" s="1">
        <f t="shared" si="122"/>
        <v>0</v>
      </c>
      <c r="L482" s="1">
        <f t="shared" si="123"/>
        <v>0</v>
      </c>
      <c r="N482" s="1">
        <f t="shared" si="120"/>
        <v>0</v>
      </c>
      <c r="O482" s="12" t="e">
        <f t="shared" si="121"/>
        <v>#DIV/0!</v>
      </c>
      <c r="P482">
        <f t="shared" si="124"/>
        <v>0</v>
      </c>
      <c r="Q482">
        <f t="shared" si="125"/>
        <v>0</v>
      </c>
    </row>
    <row r="483" spans="11:17" x14ac:dyDescent="0.25">
      <c r="K483" s="1">
        <f t="shared" si="122"/>
        <v>0</v>
      </c>
      <c r="L483" s="1">
        <f t="shared" si="123"/>
        <v>0</v>
      </c>
      <c r="N483" s="1">
        <f t="shared" si="120"/>
        <v>0</v>
      </c>
      <c r="O483" s="12" t="e">
        <f t="shared" si="121"/>
        <v>#DIV/0!</v>
      </c>
      <c r="P483">
        <f t="shared" si="124"/>
        <v>0</v>
      </c>
      <c r="Q483">
        <f t="shared" si="125"/>
        <v>0</v>
      </c>
    </row>
    <row r="484" spans="11:17" x14ac:dyDescent="0.25">
      <c r="K484" s="1">
        <f t="shared" si="122"/>
        <v>0</v>
      </c>
      <c r="L484" s="1">
        <f t="shared" si="123"/>
        <v>0</v>
      </c>
      <c r="N484" s="1">
        <f t="shared" si="120"/>
        <v>0</v>
      </c>
      <c r="O484" s="12" t="e">
        <f t="shared" si="121"/>
        <v>#DIV/0!</v>
      </c>
      <c r="P484">
        <f t="shared" si="124"/>
        <v>0</v>
      </c>
      <c r="Q484">
        <f t="shared" si="125"/>
        <v>0</v>
      </c>
    </row>
    <row r="485" spans="11:17" x14ac:dyDescent="0.25">
      <c r="K485" s="1">
        <f t="shared" si="122"/>
        <v>0</v>
      </c>
      <c r="L485" s="1">
        <f t="shared" si="123"/>
        <v>0</v>
      </c>
      <c r="N485" s="1">
        <f t="shared" si="120"/>
        <v>0</v>
      </c>
      <c r="O485" s="12" t="e">
        <f t="shared" si="121"/>
        <v>#DIV/0!</v>
      </c>
      <c r="P485">
        <f t="shared" si="124"/>
        <v>0</v>
      </c>
      <c r="Q485">
        <f t="shared" si="125"/>
        <v>0</v>
      </c>
    </row>
    <row r="486" spans="11:17" x14ac:dyDescent="0.25">
      <c r="K486" s="1">
        <f t="shared" si="122"/>
        <v>0</v>
      </c>
      <c r="L486" s="1">
        <f t="shared" si="123"/>
        <v>0</v>
      </c>
      <c r="N486" s="1">
        <f t="shared" si="120"/>
        <v>0</v>
      </c>
      <c r="O486" s="12" t="e">
        <f t="shared" si="121"/>
        <v>#DIV/0!</v>
      </c>
      <c r="P486">
        <f t="shared" si="124"/>
        <v>0</v>
      </c>
      <c r="Q486">
        <f t="shared" si="125"/>
        <v>0</v>
      </c>
    </row>
    <row r="487" spans="11:17" x14ac:dyDescent="0.25">
      <c r="K487" s="1">
        <f t="shared" si="122"/>
        <v>0</v>
      </c>
      <c r="L487" s="1">
        <f t="shared" si="123"/>
        <v>0</v>
      </c>
      <c r="N487" s="1">
        <f t="shared" si="120"/>
        <v>0</v>
      </c>
      <c r="O487" s="12" t="e">
        <f t="shared" si="121"/>
        <v>#DIV/0!</v>
      </c>
      <c r="P487">
        <f t="shared" si="124"/>
        <v>0</v>
      </c>
      <c r="Q487">
        <f t="shared" si="125"/>
        <v>0</v>
      </c>
    </row>
    <row r="488" spans="11:17" x14ac:dyDescent="0.25">
      <c r="K488" s="1">
        <f t="shared" si="122"/>
        <v>0</v>
      </c>
      <c r="L488" s="1">
        <f t="shared" si="123"/>
        <v>0</v>
      </c>
      <c r="N488" s="1">
        <f t="shared" si="120"/>
        <v>0</v>
      </c>
      <c r="O488" s="12" t="e">
        <f t="shared" si="121"/>
        <v>#DIV/0!</v>
      </c>
      <c r="P488">
        <f t="shared" si="124"/>
        <v>0</v>
      </c>
      <c r="Q488">
        <f t="shared" si="125"/>
        <v>0</v>
      </c>
    </row>
    <row r="489" spans="11:17" x14ac:dyDescent="0.25">
      <c r="K489" s="1">
        <f t="shared" si="122"/>
        <v>0</v>
      </c>
      <c r="L489" s="1">
        <f t="shared" si="123"/>
        <v>0</v>
      </c>
      <c r="N489" s="1">
        <f t="shared" si="120"/>
        <v>0</v>
      </c>
      <c r="O489" s="12" t="e">
        <f t="shared" si="121"/>
        <v>#DIV/0!</v>
      </c>
      <c r="P489">
        <f t="shared" si="124"/>
        <v>0</v>
      </c>
      <c r="Q489">
        <f t="shared" si="125"/>
        <v>0</v>
      </c>
    </row>
    <row r="490" spans="11:17" x14ac:dyDescent="0.25">
      <c r="K490" s="1">
        <f t="shared" si="122"/>
        <v>0</v>
      </c>
      <c r="L490" s="1">
        <f t="shared" si="123"/>
        <v>0</v>
      </c>
      <c r="N490" s="1">
        <f t="shared" si="120"/>
        <v>0</v>
      </c>
      <c r="O490" s="12" t="e">
        <f t="shared" si="121"/>
        <v>#DIV/0!</v>
      </c>
      <c r="P490">
        <f t="shared" si="124"/>
        <v>0</v>
      </c>
      <c r="Q490">
        <f t="shared" si="125"/>
        <v>0</v>
      </c>
    </row>
    <row r="491" spans="11:17" x14ac:dyDescent="0.25">
      <c r="K491" s="1">
        <f t="shared" si="122"/>
        <v>0</v>
      </c>
      <c r="L491" s="1">
        <f t="shared" si="123"/>
        <v>0</v>
      </c>
      <c r="N491" s="1">
        <f t="shared" si="120"/>
        <v>0</v>
      </c>
      <c r="O491" s="12" t="e">
        <f t="shared" si="121"/>
        <v>#DIV/0!</v>
      </c>
      <c r="P491">
        <f t="shared" si="124"/>
        <v>0</v>
      </c>
      <c r="Q491">
        <f t="shared" si="125"/>
        <v>0</v>
      </c>
    </row>
    <row r="492" spans="11:17" x14ac:dyDescent="0.25">
      <c r="K492" s="1">
        <f t="shared" si="122"/>
        <v>0</v>
      </c>
      <c r="L492" s="1">
        <f t="shared" si="123"/>
        <v>0</v>
      </c>
      <c r="N492" s="1">
        <f t="shared" si="120"/>
        <v>0</v>
      </c>
      <c r="O492" s="12" t="e">
        <f t="shared" si="121"/>
        <v>#DIV/0!</v>
      </c>
      <c r="P492">
        <f t="shared" si="124"/>
        <v>0</v>
      </c>
      <c r="Q492">
        <f t="shared" si="125"/>
        <v>0</v>
      </c>
    </row>
    <row r="493" spans="11:17" x14ac:dyDescent="0.25">
      <c r="K493" s="1">
        <f t="shared" si="122"/>
        <v>0</v>
      </c>
      <c r="L493" s="1">
        <f t="shared" si="123"/>
        <v>0</v>
      </c>
      <c r="N493" s="1">
        <f t="shared" si="120"/>
        <v>0</v>
      </c>
      <c r="O493" s="12" t="e">
        <f t="shared" si="121"/>
        <v>#DIV/0!</v>
      </c>
      <c r="P493">
        <f t="shared" si="124"/>
        <v>0</v>
      </c>
      <c r="Q493">
        <f t="shared" si="125"/>
        <v>0</v>
      </c>
    </row>
    <row r="494" spans="11:17" x14ac:dyDescent="0.25">
      <c r="K494" s="1">
        <f t="shared" si="122"/>
        <v>0</v>
      </c>
      <c r="L494" s="1">
        <f t="shared" si="123"/>
        <v>0</v>
      </c>
      <c r="N494" s="1">
        <f t="shared" si="120"/>
        <v>0</v>
      </c>
      <c r="O494" s="12" t="e">
        <f t="shared" si="121"/>
        <v>#DIV/0!</v>
      </c>
      <c r="P494">
        <f t="shared" si="124"/>
        <v>0</v>
      </c>
      <c r="Q494">
        <f t="shared" si="125"/>
        <v>0</v>
      </c>
    </row>
    <row r="495" spans="11:17" x14ac:dyDescent="0.25">
      <c r="K495" s="1">
        <f t="shared" si="122"/>
        <v>0</v>
      </c>
      <c r="L495" s="1">
        <f t="shared" si="123"/>
        <v>0</v>
      </c>
      <c r="N495" s="1">
        <f t="shared" si="120"/>
        <v>0</v>
      </c>
      <c r="O495" s="12" t="e">
        <f t="shared" si="121"/>
        <v>#DIV/0!</v>
      </c>
      <c r="P495">
        <f t="shared" si="124"/>
        <v>0</v>
      </c>
      <c r="Q495">
        <f t="shared" si="125"/>
        <v>0</v>
      </c>
    </row>
    <row r="496" spans="11:17" x14ac:dyDescent="0.25">
      <c r="K496" s="1">
        <f t="shared" si="122"/>
        <v>0</v>
      </c>
      <c r="L496" s="1">
        <f t="shared" si="123"/>
        <v>0</v>
      </c>
      <c r="N496" s="1">
        <f t="shared" si="120"/>
        <v>0</v>
      </c>
      <c r="O496" s="12" t="e">
        <f t="shared" si="121"/>
        <v>#DIV/0!</v>
      </c>
      <c r="P496">
        <f t="shared" si="124"/>
        <v>0</v>
      </c>
      <c r="Q496">
        <f t="shared" si="125"/>
        <v>0</v>
      </c>
    </row>
    <row r="497" spans="11:17" x14ac:dyDescent="0.25">
      <c r="K497" s="1">
        <f t="shared" si="122"/>
        <v>0</v>
      </c>
      <c r="L497" s="1">
        <f t="shared" si="123"/>
        <v>0</v>
      </c>
      <c r="N497" s="1">
        <f t="shared" si="120"/>
        <v>0</v>
      </c>
      <c r="O497" s="12" t="e">
        <f t="shared" si="121"/>
        <v>#DIV/0!</v>
      </c>
      <c r="P497">
        <f t="shared" si="124"/>
        <v>0</v>
      </c>
      <c r="Q497">
        <f t="shared" si="125"/>
        <v>0</v>
      </c>
    </row>
    <row r="498" spans="11:17" x14ac:dyDescent="0.25">
      <c r="K498" s="1">
        <f t="shared" si="122"/>
        <v>0</v>
      </c>
      <c r="L498" s="1">
        <f t="shared" si="123"/>
        <v>0</v>
      </c>
      <c r="N498" s="1">
        <f t="shared" si="120"/>
        <v>0</v>
      </c>
      <c r="O498" s="12" t="e">
        <f t="shared" si="121"/>
        <v>#DIV/0!</v>
      </c>
      <c r="P498">
        <f t="shared" si="124"/>
        <v>0</v>
      </c>
      <c r="Q498">
        <f t="shared" si="125"/>
        <v>0</v>
      </c>
    </row>
    <row r="499" spans="11:17" x14ac:dyDescent="0.25">
      <c r="K499" s="1">
        <f t="shared" si="122"/>
        <v>0</v>
      </c>
      <c r="L499" s="1">
        <f t="shared" si="123"/>
        <v>0</v>
      </c>
      <c r="N499" s="1">
        <f t="shared" si="120"/>
        <v>0</v>
      </c>
      <c r="O499" s="12" t="e">
        <f t="shared" si="121"/>
        <v>#DIV/0!</v>
      </c>
      <c r="P499">
        <f t="shared" si="124"/>
        <v>0</v>
      </c>
      <c r="Q499">
        <f t="shared" si="125"/>
        <v>0</v>
      </c>
    </row>
    <row r="500" spans="11:17" x14ac:dyDescent="0.25">
      <c r="K500" s="1">
        <f t="shared" si="122"/>
        <v>0</v>
      </c>
      <c r="L500" s="1">
        <f t="shared" si="123"/>
        <v>0</v>
      </c>
      <c r="N500" s="1">
        <f t="shared" si="120"/>
        <v>0</v>
      </c>
      <c r="O500" s="12" t="e">
        <f t="shared" si="121"/>
        <v>#DIV/0!</v>
      </c>
      <c r="P500">
        <f t="shared" si="124"/>
        <v>0</v>
      </c>
      <c r="Q500">
        <f t="shared" si="125"/>
        <v>0</v>
      </c>
    </row>
    <row r="501" spans="11:17" x14ac:dyDescent="0.25">
      <c r="K501" s="1">
        <f t="shared" si="122"/>
        <v>0</v>
      </c>
      <c r="L501" s="1">
        <f t="shared" si="123"/>
        <v>0</v>
      </c>
      <c r="N501" s="1">
        <f t="shared" si="120"/>
        <v>0</v>
      </c>
      <c r="O501" s="12" t="e">
        <f t="shared" si="121"/>
        <v>#DIV/0!</v>
      </c>
      <c r="P501">
        <f t="shared" si="124"/>
        <v>0</v>
      </c>
      <c r="Q501">
        <f t="shared" si="125"/>
        <v>0</v>
      </c>
    </row>
    <row r="502" spans="11:17" x14ac:dyDescent="0.25">
      <c r="K502" s="1">
        <f t="shared" si="122"/>
        <v>0</v>
      </c>
      <c r="L502" s="1">
        <f t="shared" si="123"/>
        <v>0</v>
      </c>
      <c r="N502" s="1">
        <f t="shared" si="120"/>
        <v>0</v>
      </c>
      <c r="O502" s="12" t="e">
        <f t="shared" si="121"/>
        <v>#DIV/0!</v>
      </c>
      <c r="P502">
        <f t="shared" si="124"/>
        <v>0</v>
      </c>
      <c r="Q502">
        <f t="shared" si="125"/>
        <v>0</v>
      </c>
    </row>
    <row r="503" spans="11:17" x14ac:dyDescent="0.25">
      <c r="K503" s="1">
        <f t="shared" si="122"/>
        <v>0</v>
      </c>
      <c r="L503" s="1">
        <f t="shared" si="123"/>
        <v>0</v>
      </c>
      <c r="N503" s="1">
        <f t="shared" si="120"/>
        <v>0</v>
      </c>
      <c r="O503" s="12" t="e">
        <f t="shared" si="121"/>
        <v>#DIV/0!</v>
      </c>
      <c r="P503">
        <f t="shared" si="124"/>
        <v>0</v>
      </c>
      <c r="Q503">
        <f t="shared" si="125"/>
        <v>0</v>
      </c>
    </row>
    <row r="504" spans="11:17" x14ac:dyDescent="0.25">
      <c r="K504" s="1">
        <f t="shared" si="122"/>
        <v>0</v>
      </c>
      <c r="L504" s="1">
        <f t="shared" si="123"/>
        <v>0</v>
      </c>
      <c r="N504" s="1">
        <f t="shared" si="120"/>
        <v>0</v>
      </c>
      <c r="O504" s="12" t="e">
        <f t="shared" si="121"/>
        <v>#DIV/0!</v>
      </c>
      <c r="P504">
        <f t="shared" si="124"/>
        <v>0</v>
      </c>
      <c r="Q504">
        <f t="shared" si="125"/>
        <v>0</v>
      </c>
    </row>
    <row r="505" spans="11:17" x14ac:dyDescent="0.25">
      <c r="K505" s="1">
        <f t="shared" si="122"/>
        <v>0</v>
      </c>
      <c r="L505" s="1">
        <f t="shared" si="123"/>
        <v>0</v>
      </c>
      <c r="N505" s="1">
        <f t="shared" si="120"/>
        <v>0</v>
      </c>
      <c r="O505" s="12" t="e">
        <f t="shared" si="121"/>
        <v>#DIV/0!</v>
      </c>
      <c r="P505">
        <f t="shared" si="124"/>
        <v>0</v>
      </c>
      <c r="Q505">
        <f t="shared" si="125"/>
        <v>0</v>
      </c>
    </row>
    <row r="506" spans="11:17" x14ac:dyDescent="0.25">
      <c r="K506" s="1">
        <f t="shared" si="122"/>
        <v>0</v>
      </c>
      <c r="L506" s="1">
        <f t="shared" si="123"/>
        <v>0</v>
      </c>
      <c r="N506" s="1">
        <f t="shared" ref="N506:N537" si="126">(M506-L506)</f>
        <v>0</v>
      </c>
      <c r="O506" s="12" t="e">
        <f t="shared" ref="O506:O537" si="127">(N506/L506)</f>
        <v>#DIV/0!</v>
      </c>
      <c r="P506">
        <f t="shared" si="124"/>
        <v>0</v>
      </c>
      <c r="Q506">
        <f t="shared" si="125"/>
        <v>0</v>
      </c>
    </row>
    <row r="507" spans="11:17" x14ac:dyDescent="0.25">
      <c r="K507" s="1">
        <f t="shared" si="122"/>
        <v>0</v>
      </c>
      <c r="L507" s="1">
        <f t="shared" si="123"/>
        <v>0</v>
      </c>
      <c r="N507" s="1">
        <f t="shared" si="126"/>
        <v>0</v>
      </c>
      <c r="O507" s="12" t="e">
        <f t="shared" si="127"/>
        <v>#DIV/0!</v>
      </c>
      <c r="P507">
        <f t="shared" si="124"/>
        <v>0</v>
      </c>
      <c r="Q507">
        <f t="shared" si="125"/>
        <v>0</v>
      </c>
    </row>
    <row r="508" spans="11:17" x14ac:dyDescent="0.25">
      <c r="K508" s="1">
        <f t="shared" si="122"/>
        <v>0</v>
      </c>
      <c r="L508" s="1">
        <f t="shared" si="123"/>
        <v>0</v>
      </c>
      <c r="N508" s="1">
        <f t="shared" si="126"/>
        <v>0</v>
      </c>
      <c r="O508" s="12" t="e">
        <f t="shared" si="127"/>
        <v>#DIV/0!</v>
      </c>
      <c r="P508">
        <f t="shared" si="124"/>
        <v>0</v>
      </c>
      <c r="Q508">
        <f t="shared" si="125"/>
        <v>0</v>
      </c>
    </row>
    <row r="509" spans="11:17" x14ac:dyDescent="0.25">
      <c r="K509" s="1">
        <f t="shared" ref="K509:K540" si="128">(J509*0.16)</f>
        <v>0</v>
      </c>
      <c r="L509" s="1">
        <f t="shared" ref="L509:L540" si="129">(J509*1.16)</f>
        <v>0</v>
      </c>
      <c r="N509" s="1">
        <f t="shared" si="126"/>
        <v>0</v>
      </c>
      <c r="O509" s="12" t="e">
        <f t="shared" si="127"/>
        <v>#DIV/0!</v>
      </c>
      <c r="P509">
        <f t="shared" si="124"/>
        <v>0</v>
      </c>
      <c r="Q509">
        <f t="shared" si="125"/>
        <v>0</v>
      </c>
    </row>
    <row r="510" spans="11:17" x14ac:dyDescent="0.25">
      <c r="K510" s="1">
        <f t="shared" si="128"/>
        <v>0</v>
      </c>
      <c r="L510" s="1">
        <f t="shared" si="129"/>
        <v>0</v>
      </c>
      <c r="N510" s="1">
        <f t="shared" si="126"/>
        <v>0</v>
      </c>
      <c r="O510" s="12" t="e">
        <f t="shared" si="127"/>
        <v>#DIV/0!</v>
      </c>
      <c r="P510">
        <f t="shared" ref="P510:P541" si="130">(L510*A510)</f>
        <v>0</v>
      </c>
      <c r="Q510">
        <f t="shared" ref="Q510:Q541" si="131">(M510*A510)</f>
        <v>0</v>
      </c>
    </row>
    <row r="511" spans="11:17" x14ac:dyDescent="0.25">
      <c r="K511" s="1">
        <f t="shared" si="128"/>
        <v>0</v>
      </c>
      <c r="L511" s="1">
        <f t="shared" si="129"/>
        <v>0</v>
      </c>
      <c r="N511" s="1">
        <f t="shared" si="126"/>
        <v>0</v>
      </c>
      <c r="O511" s="12" t="e">
        <f t="shared" si="127"/>
        <v>#DIV/0!</v>
      </c>
      <c r="P511">
        <f t="shared" si="130"/>
        <v>0</v>
      </c>
      <c r="Q511">
        <f t="shared" si="131"/>
        <v>0</v>
      </c>
    </row>
    <row r="512" spans="11:17" x14ac:dyDescent="0.25">
      <c r="K512" s="1">
        <f t="shared" si="128"/>
        <v>0</v>
      </c>
      <c r="L512" s="1">
        <f t="shared" si="129"/>
        <v>0</v>
      </c>
      <c r="N512" s="1">
        <f t="shared" si="126"/>
        <v>0</v>
      </c>
      <c r="O512" s="12" t="e">
        <f t="shared" si="127"/>
        <v>#DIV/0!</v>
      </c>
      <c r="P512">
        <f t="shared" si="130"/>
        <v>0</v>
      </c>
      <c r="Q512">
        <f t="shared" si="131"/>
        <v>0</v>
      </c>
    </row>
    <row r="513" spans="11:17" x14ac:dyDescent="0.25">
      <c r="K513" s="1">
        <f t="shared" si="128"/>
        <v>0</v>
      </c>
      <c r="L513" s="1">
        <f t="shared" si="129"/>
        <v>0</v>
      </c>
      <c r="N513" s="1">
        <f t="shared" si="126"/>
        <v>0</v>
      </c>
      <c r="O513" s="12" t="e">
        <f t="shared" si="127"/>
        <v>#DIV/0!</v>
      </c>
      <c r="P513">
        <f t="shared" si="130"/>
        <v>0</v>
      </c>
      <c r="Q513">
        <f t="shared" si="131"/>
        <v>0</v>
      </c>
    </row>
    <row r="514" spans="11:17" x14ac:dyDescent="0.25">
      <c r="K514" s="1">
        <f t="shared" si="128"/>
        <v>0</v>
      </c>
      <c r="L514" s="1">
        <f t="shared" si="129"/>
        <v>0</v>
      </c>
      <c r="N514" s="1">
        <f t="shared" si="126"/>
        <v>0</v>
      </c>
      <c r="O514" s="12" t="e">
        <f t="shared" si="127"/>
        <v>#DIV/0!</v>
      </c>
      <c r="P514">
        <f t="shared" si="130"/>
        <v>0</v>
      </c>
      <c r="Q514">
        <f t="shared" si="131"/>
        <v>0</v>
      </c>
    </row>
    <row r="515" spans="11:17" x14ac:dyDescent="0.25">
      <c r="K515" s="1">
        <f t="shared" si="128"/>
        <v>0</v>
      </c>
      <c r="L515" s="1">
        <f t="shared" si="129"/>
        <v>0</v>
      </c>
      <c r="N515" s="1">
        <f t="shared" si="126"/>
        <v>0</v>
      </c>
      <c r="O515" s="12" t="e">
        <f t="shared" si="127"/>
        <v>#DIV/0!</v>
      </c>
      <c r="P515">
        <f t="shared" si="130"/>
        <v>0</v>
      </c>
      <c r="Q515">
        <f t="shared" si="131"/>
        <v>0</v>
      </c>
    </row>
    <row r="516" spans="11:17" x14ac:dyDescent="0.25">
      <c r="K516" s="1">
        <f t="shared" si="128"/>
        <v>0</v>
      </c>
      <c r="L516" s="1">
        <f t="shared" si="129"/>
        <v>0</v>
      </c>
      <c r="N516" s="1">
        <f t="shared" si="126"/>
        <v>0</v>
      </c>
      <c r="O516" s="12" t="e">
        <f t="shared" si="127"/>
        <v>#DIV/0!</v>
      </c>
      <c r="P516">
        <f t="shared" si="130"/>
        <v>0</v>
      </c>
      <c r="Q516">
        <f t="shared" si="131"/>
        <v>0</v>
      </c>
    </row>
    <row r="517" spans="11:17" x14ac:dyDescent="0.25">
      <c r="K517" s="1">
        <f t="shared" si="128"/>
        <v>0</v>
      </c>
      <c r="L517" s="1">
        <f t="shared" si="129"/>
        <v>0</v>
      </c>
      <c r="N517" s="1">
        <f t="shared" si="126"/>
        <v>0</v>
      </c>
      <c r="O517" s="12" t="e">
        <f t="shared" si="127"/>
        <v>#DIV/0!</v>
      </c>
      <c r="P517">
        <f t="shared" si="130"/>
        <v>0</v>
      </c>
      <c r="Q517">
        <f t="shared" si="131"/>
        <v>0</v>
      </c>
    </row>
    <row r="518" spans="11:17" x14ac:dyDescent="0.25">
      <c r="K518" s="1">
        <f t="shared" si="128"/>
        <v>0</v>
      </c>
      <c r="L518" s="1">
        <f t="shared" si="129"/>
        <v>0</v>
      </c>
      <c r="N518" s="1">
        <f t="shared" si="126"/>
        <v>0</v>
      </c>
      <c r="O518" s="12" t="e">
        <f t="shared" si="127"/>
        <v>#DIV/0!</v>
      </c>
      <c r="P518">
        <f t="shared" si="130"/>
        <v>0</v>
      </c>
      <c r="Q518">
        <f t="shared" si="131"/>
        <v>0</v>
      </c>
    </row>
    <row r="519" spans="11:17" x14ac:dyDescent="0.25">
      <c r="K519" s="1">
        <f t="shared" si="128"/>
        <v>0</v>
      </c>
      <c r="L519" s="1">
        <f t="shared" si="129"/>
        <v>0</v>
      </c>
      <c r="N519" s="1">
        <f t="shared" si="126"/>
        <v>0</v>
      </c>
      <c r="O519" s="12" t="e">
        <f t="shared" si="127"/>
        <v>#DIV/0!</v>
      </c>
      <c r="P519">
        <f t="shared" si="130"/>
        <v>0</v>
      </c>
      <c r="Q519">
        <f t="shared" si="131"/>
        <v>0</v>
      </c>
    </row>
    <row r="520" spans="11:17" x14ac:dyDescent="0.25">
      <c r="K520" s="1">
        <f t="shared" si="128"/>
        <v>0</v>
      </c>
      <c r="L520" s="1">
        <f t="shared" si="129"/>
        <v>0</v>
      </c>
      <c r="N520" s="1">
        <f t="shared" si="126"/>
        <v>0</v>
      </c>
      <c r="O520" s="12" t="e">
        <f t="shared" si="127"/>
        <v>#DIV/0!</v>
      </c>
      <c r="P520">
        <f t="shared" si="130"/>
        <v>0</v>
      </c>
      <c r="Q520">
        <f t="shared" si="131"/>
        <v>0</v>
      </c>
    </row>
    <row r="521" spans="11:17" x14ac:dyDescent="0.25">
      <c r="K521" s="1">
        <f t="shared" si="128"/>
        <v>0</v>
      </c>
      <c r="L521" s="1">
        <f t="shared" si="129"/>
        <v>0</v>
      </c>
      <c r="N521" s="1">
        <f t="shared" si="126"/>
        <v>0</v>
      </c>
      <c r="O521" s="12" t="e">
        <f t="shared" si="127"/>
        <v>#DIV/0!</v>
      </c>
      <c r="P521">
        <f t="shared" si="130"/>
        <v>0</v>
      </c>
      <c r="Q521">
        <f t="shared" si="131"/>
        <v>0</v>
      </c>
    </row>
    <row r="522" spans="11:17" x14ac:dyDescent="0.25">
      <c r="K522" s="1">
        <f t="shared" si="128"/>
        <v>0</v>
      </c>
      <c r="L522" s="1">
        <f t="shared" si="129"/>
        <v>0</v>
      </c>
      <c r="N522" s="1">
        <f t="shared" si="126"/>
        <v>0</v>
      </c>
      <c r="O522" s="12" t="e">
        <f t="shared" si="127"/>
        <v>#DIV/0!</v>
      </c>
      <c r="P522">
        <f t="shared" si="130"/>
        <v>0</v>
      </c>
      <c r="Q522">
        <f t="shared" si="131"/>
        <v>0</v>
      </c>
    </row>
    <row r="523" spans="11:17" x14ac:dyDescent="0.25">
      <c r="K523" s="1">
        <f t="shared" si="128"/>
        <v>0</v>
      </c>
      <c r="L523" s="1">
        <f t="shared" si="129"/>
        <v>0</v>
      </c>
      <c r="N523" s="1">
        <f t="shared" si="126"/>
        <v>0</v>
      </c>
      <c r="O523" s="12" t="e">
        <f t="shared" si="127"/>
        <v>#DIV/0!</v>
      </c>
      <c r="P523">
        <f t="shared" si="130"/>
        <v>0</v>
      </c>
      <c r="Q523">
        <f t="shared" si="131"/>
        <v>0</v>
      </c>
    </row>
    <row r="524" spans="11:17" x14ac:dyDescent="0.25">
      <c r="K524" s="1">
        <f t="shared" si="128"/>
        <v>0</v>
      </c>
      <c r="L524" s="1">
        <f t="shared" si="129"/>
        <v>0</v>
      </c>
      <c r="N524" s="1">
        <f t="shared" si="126"/>
        <v>0</v>
      </c>
      <c r="O524" s="12" t="e">
        <f t="shared" si="127"/>
        <v>#DIV/0!</v>
      </c>
      <c r="P524">
        <f t="shared" si="130"/>
        <v>0</v>
      </c>
      <c r="Q524">
        <f t="shared" si="131"/>
        <v>0</v>
      </c>
    </row>
    <row r="525" spans="11:17" x14ac:dyDescent="0.25">
      <c r="K525" s="1">
        <f t="shared" si="128"/>
        <v>0</v>
      </c>
      <c r="L525" s="1">
        <f t="shared" si="129"/>
        <v>0</v>
      </c>
      <c r="N525" s="1">
        <f t="shared" si="126"/>
        <v>0</v>
      </c>
      <c r="O525" s="12" t="e">
        <f t="shared" si="127"/>
        <v>#DIV/0!</v>
      </c>
      <c r="P525">
        <f t="shared" si="130"/>
        <v>0</v>
      </c>
      <c r="Q525">
        <f t="shared" si="131"/>
        <v>0</v>
      </c>
    </row>
    <row r="526" spans="11:17" x14ac:dyDescent="0.25">
      <c r="K526" s="1">
        <f t="shared" si="128"/>
        <v>0</v>
      </c>
      <c r="L526" s="1">
        <f t="shared" si="129"/>
        <v>0</v>
      </c>
      <c r="N526" s="1">
        <f t="shared" si="126"/>
        <v>0</v>
      </c>
      <c r="O526" s="12" t="e">
        <f t="shared" si="127"/>
        <v>#DIV/0!</v>
      </c>
      <c r="P526">
        <f t="shared" si="130"/>
        <v>0</v>
      </c>
      <c r="Q526">
        <f t="shared" si="131"/>
        <v>0</v>
      </c>
    </row>
    <row r="527" spans="11:17" x14ac:dyDescent="0.25">
      <c r="K527" s="1">
        <f t="shared" si="128"/>
        <v>0</v>
      </c>
      <c r="L527" s="1">
        <f t="shared" si="129"/>
        <v>0</v>
      </c>
      <c r="N527" s="1">
        <f t="shared" si="126"/>
        <v>0</v>
      </c>
      <c r="O527" s="12" t="e">
        <f t="shared" si="127"/>
        <v>#DIV/0!</v>
      </c>
      <c r="P527">
        <f t="shared" si="130"/>
        <v>0</v>
      </c>
      <c r="Q527">
        <f t="shared" si="131"/>
        <v>0</v>
      </c>
    </row>
    <row r="528" spans="11:17" x14ac:dyDescent="0.25">
      <c r="K528" s="1">
        <f t="shared" si="128"/>
        <v>0</v>
      </c>
      <c r="L528" s="1">
        <f t="shared" si="129"/>
        <v>0</v>
      </c>
      <c r="N528" s="1">
        <f t="shared" si="126"/>
        <v>0</v>
      </c>
      <c r="O528" s="12" t="e">
        <f t="shared" si="127"/>
        <v>#DIV/0!</v>
      </c>
      <c r="P528">
        <f t="shared" si="130"/>
        <v>0</v>
      </c>
      <c r="Q528">
        <f t="shared" si="131"/>
        <v>0</v>
      </c>
    </row>
    <row r="529" spans="11:17" x14ac:dyDescent="0.25">
      <c r="K529" s="1">
        <f t="shared" si="128"/>
        <v>0</v>
      </c>
      <c r="L529" s="1">
        <f t="shared" si="129"/>
        <v>0</v>
      </c>
      <c r="N529" s="1">
        <f t="shared" si="126"/>
        <v>0</v>
      </c>
      <c r="O529" s="12" t="e">
        <f t="shared" si="127"/>
        <v>#DIV/0!</v>
      </c>
      <c r="P529">
        <f t="shared" si="130"/>
        <v>0</v>
      </c>
      <c r="Q529">
        <f t="shared" si="131"/>
        <v>0</v>
      </c>
    </row>
    <row r="530" spans="11:17" x14ac:dyDescent="0.25">
      <c r="K530" s="1">
        <f t="shared" si="128"/>
        <v>0</v>
      </c>
      <c r="L530" s="1">
        <f t="shared" si="129"/>
        <v>0</v>
      </c>
      <c r="N530" s="1">
        <f t="shared" si="126"/>
        <v>0</v>
      </c>
      <c r="O530" s="12" t="e">
        <f t="shared" si="127"/>
        <v>#DIV/0!</v>
      </c>
      <c r="P530">
        <f t="shared" si="130"/>
        <v>0</v>
      </c>
      <c r="Q530">
        <f t="shared" si="131"/>
        <v>0</v>
      </c>
    </row>
    <row r="531" spans="11:17" x14ac:dyDescent="0.25">
      <c r="K531" s="1">
        <f t="shared" si="128"/>
        <v>0</v>
      </c>
      <c r="L531" s="1">
        <f t="shared" si="129"/>
        <v>0</v>
      </c>
      <c r="N531" s="1">
        <f t="shared" si="126"/>
        <v>0</v>
      </c>
      <c r="O531" s="12" t="e">
        <f t="shared" si="127"/>
        <v>#DIV/0!</v>
      </c>
      <c r="P531">
        <f t="shared" si="130"/>
        <v>0</v>
      </c>
      <c r="Q531">
        <f t="shared" si="131"/>
        <v>0</v>
      </c>
    </row>
    <row r="532" spans="11:17" x14ac:dyDescent="0.25">
      <c r="K532" s="1">
        <f t="shared" si="128"/>
        <v>0</v>
      </c>
      <c r="L532" s="1">
        <f t="shared" si="129"/>
        <v>0</v>
      </c>
      <c r="N532" s="1">
        <f t="shared" si="126"/>
        <v>0</v>
      </c>
      <c r="O532" s="12" t="e">
        <f t="shared" si="127"/>
        <v>#DIV/0!</v>
      </c>
      <c r="P532">
        <f t="shared" si="130"/>
        <v>0</v>
      </c>
      <c r="Q532">
        <f t="shared" si="131"/>
        <v>0</v>
      </c>
    </row>
    <row r="533" spans="11:17" x14ac:dyDescent="0.25">
      <c r="K533" s="1">
        <f t="shared" si="128"/>
        <v>0</v>
      </c>
      <c r="L533" s="1">
        <f t="shared" si="129"/>
        <v>0</v>
      </c>
      <c r="N533" s="1">
        <f t="shared" si="126"/>
        <v>0</v>
      </c>
      <c r="O533" s="12" t="e">
        <f t="shared" si="127"/>
        <v>#DIV/0!</v>
      </c>
      <c r="P533">
        <f t="shared" si="130"/>
        <v>0</v>
      </c>
      <c r="Q533">
        <f t="shared" si="131"/>
        <v>0</v>
      </c>
    </row>
    <row r="534" spans="11:17" x14ac:dyDescent="0.25">
      <c r="K534" s="1">
        <f t="shared" si="128"/>
        <v>0</v>
      </c>
      <c r="L534" s="1">
        <f t="shared" si="129"/>
        <v>0</v>
      </c>
      <c r="N534" s="1">
        <f t="shared" si="126"/>
        <v>0</v>
      </c>
      <c r="O534" s="12" t="e">
        <f t="shared" si="127"/>
        <v>#DIV/0!</v>
      </c>
      <c r="P534">
        <f t="shared" si="130"/>
        <v>0</v>
      </c>
      <c r="Q534">
        <f t="shared" si="131"/>
        <v>0</v>
      </c>
    </row>
    <row r="535" spans="11:17" x14ac:dyDescent="0.25">
      <c r="K535" s="1">
        <f t="shared" si="128"/>
        <v>0</v>
      </c>
      <c r="L535" s="1">
        <f t="shared" si="129"/>
        <v>0</v>
      </c>
      <c r="N535" s="1">
        <f t="shared" si="126"/>
        <v>0</v>
      </c>
      <c r="O535" s="12" t="e">
        <f t="shared" si="127"/>
        <v>#DIV/0!</v>
      </c>
      <c r="P535">
        <f t="shared" si="130"/>
        <v>0</v>
      </c>
      <c r="Q535">
        <f t="shared" si="131"/>
        <v>0</v>
      </c>
    </row>
    <row r="536" spans="11:17" x14ac:dyDescent="0.25">
      <c r="K536" s="1">
        <f t="shared" si="128"/>
        <v>0</v>
      </c>
      <c r="L536" s="1">
        <f t="shared" si="129"/>
        <v>0</v>
      </c>
      <c r="N536" s="1">
        <f t="shared" si="126"/>
        <v>0</v>
      </c>
      <c r="O536" s="12" t="e">
        <f t="shared" si="127"/>
        <v>#DIV/0!</v>
      </c>
      <c r="P536">
        <f t="shared" si="130"/>
        <v>0</v>
      </c>
      <c r="Q536">
        <f t="shared" si="131"/>
        <v>0</v>
      </c>
    </row>
    <row r="537" spans="11:17" x14ac:dyDescent="0.25">
      <c r="K537" s="1">
        <f t="shared" si="128"/>
        <v>0</v>
      </c>
      <c r="L537" s="1">
        <f t="shared" si="129"/>
        <v>0</v>
      </c>
      <c r="N537" s="1">
        <f t="shared" si="126"/>
        <v>0</v>
      </c>
      <c r="O537" s="12" t="e">
        <f t="shared" si="127"/>
        <v>#DIV/0!</v>
      </c>
      <c r="P537">
        <f t="shared" si="130"/>
        <v>0</v>
      </c>
      <c r="Q537">
        <f t="shared" si="131"/>
        <v>0</v>
      </c>
    </row>
    <row r="538" spans="11:17" x14ac:dyDescent="0.25">
      <c r="K538" s="1">
        <f t="shared" si="128"/>
        <v>0</v>
      </c>
      <c r="L538" s="1">
        <f t="shared" si="129"/>
        <v>0</v>
      </c>
      <c r="N538" s="1">
        <f t="shared" ref="N538:N569" si="132">(M538-L538)</f>
        <v>0</v>
      </c>
      <c r="O538" s="12" t="e">
        <f t="shared" ref="O538:O569" si="133">(N538/L538)</f>
        <v>#DIV/0!</v>
      </c>
      <c r="P538">
        <f t="shared" si="130"/>
        <v>0</v>
      </c>
      <c r="Q538">
        <f t="shared" si="131"/>
        <v>0</v>
      </c>
    </row>
    <row r="539" spans="11:17" x14ac:dyDescent="0.25">
      <c r="K539" s="1">
        <f t="shared" si="128"/>
        <v>0</v>
      </c>
      <c r="L539" s="1">
        <f t="shared" si="129"/>
        <v>0</v>
      </c>
      <c r="N539" s="1">
        <f t="shared" si="132"/>
        <v>0</v>
      </c>
      <c r="O539" s="12" t="e">
        <f t="shared" si="133"/>
        <v>#DIV/0!</v>
      </c>
      <c r="P539">
        <f t="shared" si="130"/>
        <v>0</v>
      </c>
      <c r="Q539">
        <f t="shared" si="131"/>
        <v>0</v>
      </c>
    </row>
    <row r="540" spans="11:17" x14ac:dyDescent="0.25">
      <c r="K540" s="1">
        <f t="shared" si="128"/>
        <v>0</v>
      </c>
      <c r="L540" s="1">
        <f t="shared" si="129"/>
        <v>0</v>
      </c>
      <c r="N540" s="1">
        <f t="shared" si="132"/>
        <v>0</v>
      </c>
      <c r="O540" s="12" t="e">
        <f t="shared" si="133"/>
        <v>#DIV/0!</v>
      </c>
      <c r="P540">
        <f t="shared" si="130"/>
        <v>0</v>
      </c>
      <c r="Q540">
        <f t="shared" si="131"/>
        <v>0</v>
      </c>
    </row>
    <row r="541" spans="11:17" x14ac:dyDescent="0.25">
      <c r="K541" s="1">
        <f t="shared" ref="K541:K572" si="134">(J541*0.16)</f>
        <v>0</v>
      </c>
      <c r="L541" s="1">
        <f t="shared" ref="L541:L572" si="135">(J541*1.16)</f>
        <v>0</v>
      </c>
      <c r="N541" s="1">
        <f t="shared" si="132"/>
        <v>0</v>
      </c>
      <c r="O541" s="12" t="e">
        <f t="shared" si="133"/>
        <v>#DIV/0!</v>
      </c>
      <c r="P541">
        <f t="shared" si="130"/>
        <v>0</v>
      </c>
      <c r="Q541">
        <f t="shared" si="131"/>
        <v>0</v>
      </c>
    </row>
    <row r="542" spans="11:17" x14ac:dyDescent="0.25">
      <c r="K542" s="1">
        <f t="shared" si="134"/>
        <v>0</v>
      </c>
      <c r="L542" s="1">
        <f t="shared" si="135"/>
        <v>0</v>
      </c>
      <c r="N542" s="1">
        <f t="shared" si="132"/>
        <v>0</v>
      </c>
      <c r="O542" s="12" t="e">
        <f t="shared" si="133"/>
        <v>#DIV/0!</v>
      </c>
      <c r="P542">
        <f t="shared" ref="P542:P573" si="136">(L542*A542)</f>
        <v>0</v>
      </c>
      <c r="Q542">
        <f t="shared" ref="Q542:Q573" si="137">(M542*A542)</f>
        <v>0</v>
      </c>
    </row>
    <row r="543" spans="11:17" x14ac:dyDescent="0.25">
      <c r="K543" s="1">
        <f t="shared" si="134"/>
        <v>0</v>
      </c>
      <c r="L543" s="1">
        <f t="shared" si="135"/>
        <v>0</v>
      </c>
      <c r="N543" s="1">
        <f t="shared" si="132"/>
        <v>0</v>
      </c>
      <c r="O543" s="12" t="e">
        <f t="shared" si="133"/>
        <v>#DIV/0!</v>
      </c>
      <c r="P543">
        <f t="shared" si="136"/>
        <v>0</v>
      </c>
      <c r="Q543">
        <f t="shared" si="137"/>
        <v>0</v>
      </c>
    </row>
    <row r="544" spans="11:17" x14ac:dyDescent="0.25">
      <c r="K544" s="1">
        <f t="shared" si="134"/>
        <v>0</v>
      </c>
      <c r="L544" s="1">
        <f t="shared" si="135"/>
        <v>0</v>
      </c>
      <c r="N544" s="1">
        <f t="shared" si="132"/>
        <v>0</v>
      </c>
      <c r="O544" s="12" t="e">
        <f t="shared" si="133"/>
        <v>#DIV/0!</v>
      </c>
      <c r="P544">
        <f t="shared" si="136"/>
        <v>0</v>
      </c>
      <c r="Q544">
        <f t="shared" si="137"/>
        <v>0</v>
      </c>
    </row>
    <row r="545" spans="11:17" x14ac:dyDescent="0.25">
      <c r="K545" s="1">
        <f t="shared" si="134"/>
        <v>0</v>
      </c>
      <c r="L545" s="1">
        <f t="shared" si="135"/>
        <v>0</v>
      </c>
      <c r="N545" s="1">
        <f t="shared" si="132"/>
        <v>0</v>
      </c>
      <c r="O545" s="12" t="e">
        <f t="shared" si="133"/>
        <v>#DIV/0!</v>
      </c>
      <c r="P545">
        <f t="shared" si="136"/>
        <v>0</v>
      </c>
      <c r="Q545">
        <f t="shared" si="137"/>
        <v>0</v>
      </c>
    </row>
    <row r="546" spans="11:17" x14ac:dyDescent="0.25">
      <c r="K546" s="1">
        <f t="shared" si="134"/>
        <v>0</v>
      </c>
      <c r="L546" s="1">
        <f t="shared" si="135"/>
        <v>0</v>
      </c>
      <c r="N546" s="1">
        <f t="shared" si="132"/>
        <v>0</v>
      </c>
      <c r="O546" s="12" t="e">
        <f t="shared" si="133"/>
        <v>#DIV/0!</v>
      </c>
      <c r="P546">
        <f t="shared" si="136"/>
        <v>0</v>
      </c>
      <c r="Q546">
        <f t="shared" si="137"/>
        <v>0</v>
      </c>
    </row>
    <row r="547" spans="11:17" x14ac:dyDescent="0.25">
      <c r="K547" s="1">
        <f t="shared" si="134"/>
        <v>0</v>
      </c>
      <c r="L547" s="1">
        <f t="shared" si="135"/>
        <v>0</v>
      </c>
      <c r="N547" s="1">
        <f t="shared" si="132"/>
        <v>0</v>
      </c>
      <c r="O547" s="12" t="e">
        <f t="shared" si="133"/>
        <v>#DIV/0!</v>
      </c>
      <c r="P547">
        <f t="shared" si="136"/>
        <v>0</v>
      </c>
      <c r="Q547">
        <f t="shared" si="137"/>
        <v>0</v>
      </c>
    </row>
    <row r="548" spans="11:17" x14ac:dyDescent="0.25">
      <c r="K548" s="1">
        <f t="shared" si="134"/>
        <v>0</v>
      </c>
      <c r="L548" s="1">
        <f t="shared" si="135"/>
        <v>0</v>
      </c>
      <c r="N548" s="1">
        <f t="shared" si="132"/>
        <v>0</v>
      </c>
      <c r="O548" s="12" t="e">
        <f t="shared" si="133"/>
        <v>#DIV/0!</v>
      </c>
      <c r="P548">
        <f t="shared" si="136"/>
        <v>0</v>
      </c>
      <c r="Q548">
        <f t="shared" si="137"/>
        <v>0</v>
      </c>
    </row>
    <row r="549" spans="11:17" x14ac:dyDescent="0.25">
      <c r="K549" s="1">
        <f t="shared" si="134"/>
        <v>0</v>
      </c>
      <c r="L549" s="1">
        <f t="shared" si="135"/>
        <v>0</v>
      </c>
      <c r="N549" s="1">
        <f t="shared" si="132"/>
        <v>0</v>
      </c>
      <c r="O549" s="12" t="e">
        <f t="shared" si="133"/>
        <v>#DIV/0!</v>
      </c>
      <c r="P549">
        <f t="shared" si="136"/>
        <v>0</v>
      </c>
      <c r="Q549">
        <f t="shared" si="137"/>
        <v>0</v>
      </c>
    </row>
    <row r="550" spans="11:17" x14ac:dyDescent="0.25">
      <c r="K550" s="1">
        <f t="shared" si="134"/>
        <v>0</v>
      </c>
      <c r="L550" s="1">
        <f t="shared" si="135"/>
        <v>0</v>
      </c>
      <c r="N550" s="1">
        <f t="shared" si="132"/>
        <v>0</v>
      </c>
      <c r="O550" s="12" t="e">
        <f t="shared" si="133"/>
        <v>#DIV/0!</v>
      </c>
      <c r="P550">
        <f t="shared" si="136"/>
        <v>0</v>
      </c>
      <c r="Q550">
        <f t="shared" si="137"/>
        <v>0</v>
      </c>
    </row>
    <row r="551" spans="11:17" x14ac:dyDescent="0.25">
      <c r="K551" s="1">
        <f t="shared" si="134"/>
        <v>0</v>
      </c>
      <c r="L551" s="1">
        <f t="shared" si="135"/>
        <v>0</v>
      </c>
      <c r="N551" s="1">
        <f t="shared" si="132"/>
        <v>0</v>
      </c>
      <c r="O551" s="12" t="e">
        <f t="shared" si="133"/>
        <v>#DIV/0!</v>
      </c>
      <c r="P551">
        <f t="shared" si="136"/>
        <v>0</v>
      </c>
      <c r="Q551">
        <f t="shared" si="137"/>
        <v>0</v>
      </c>
    </row>
    <row r="552" spans="11:17" x14ac:dyDescent="0.25">
      <c r="K552" s="1">
        <f t="shared" si="134"/>
        <v>0</v>
      </c>
      <c r="L552" s="1">
        <f t="shared" si="135"/>
        <v>0</v>
      </c>
      <c r="N552" s="1">
        <f t="shared" si="132"/>
        <v>0</v>
      </c>
      <c r="O552" s="12" t="e">
        <f t="shared" si="133"/>
        <v>#DIV/0!</v>
      </c>
      <c r="P552">
        <f t="shared" si="136"/>
        <v>0</v>
      </c>
      <c r="Q552">
        <f t="shared" si="137"/>
        <v>0</v>
      </c>
    </row>
    <row r="553" spans="11:17" x14ac:dyDescent="0.25">
      <c r="K553" s="1">
        <f t="shared" si="134"/>
        <v>0</v>
      </c>
      <c r="L553" s="1">
        <f t="shared" si="135"/>
        <v>0</v>
      </c>
      <c r="N553" s="1">
        <f t="shared" si="132"/>
        <v>0</v>
      </c>
      <c r="O553" s="12" t="e">
        <f t="shared" si="133"/>
        <v>#DIV/0!</v>
      </c>
      <c r="P553">
        <f t="shared" si="136"/>
        <v>0</v>
      </c>
      <c r="Q553">
        <f t="shared" si="137"/>
        <v>0</v>
      </c>
    </row>
    <row r="554" spans="11:17" x14ac:dyDescent="0.25">
      <c r="K554" s="1">
        <f t="shared" si="134"/>
        <v>0</v>
      </c>
      <c r="L554" s="1">
        <f t="shared" si="135"/>
        <v>0</v>
      </c>
      <c r="N554" s="1">
        <f t="shared" si="132"/>
        <v>0</v>
      </c>
      <c r="O554" s="12" t="e">
        <f t="shared" si="133"/>
        <v>#DIV/0!</v>
      </c>
      <c r="P554">
        <f t="shared" si="136"/>
        <v>0</v>
      </c>
      <c r="Q554">
        <f t="shared" si="137"/>
        <v>0</v>
      </c>
    </row>
    <row r="555" spans="11:17" x14ac:dyDescent="0.25">
      <c r="K555" s="1">
        <f t="shared" si="134"/>
        <v>0</v>
      </c>
      <c r="L555" s="1">
        <f t="shared" si="135"/>
        <v>0</v>
      </c>
      <c r="N555" s="1">
        <f t="shared" si="132"/>
        <v>0</v>
      </c>
      <c r="O555" s="12" t="e">
        <f t="shared" si="133"/>
        <v>#DIV/0!</v>
      </c>
      <c r="P555">
        <f t="shared" si="136"/>
        <v>0</v>
      </c>
      <c r="Q555">
        <f t="shared" si="137"/>
        <v>0</v>
      </c>
    </row>
    <row r="556" spans="11:17" x14ac:dyDescent="0.25">
      <c r="K556" s="1">
        <f t="shared" si="134"/>
        <v>0</v>
      </c>
      <c r="L556" s="1">
        <f t="shared" si="135"/>
        <v>0</v>
      </c>
      <c r="N556" s="1">
        <f t="shared" si="132"/>
        <v>0</v>
      </c>
      <c r="O556" s="12" t="e">
        <f t="shared" si="133"/>
        <v>#DIV/0!</v>
      </c>
      <c r="P556">
        <f t="shared" si="136"/>
        <v>0</v>
      </c>
      <c r="Q556">
        <f t="shared" si="137"/>
        <v>0</v>
      </c>
    </row>
    <row r="557" spans="11:17" x14ac:dyDescent="0.25">
      <c r="K557" s="1">
        <f t="shared" si="134"/>
        <v>0</v>
      </c>
      <c r="L557" s="1">
        <f t="shared" si="135"/>
        <v>0</v>
      </c>
      <c r="N557" s="1">
        <f t="shared" si="132"/>
        <v>0</v>
      </c>
      <c r="O557" s="12" t="e">
        <f t="shared" si="133"/>
        <v>#DIV/0!</v>
      </c>
      <c r="P557">
        <f t="shared" si="136"/>
        <v>0</v>
      </c>
      <c r="Q557">
        <f t="shared" si="137"/>
        <v>0</v>
      </c>
    </row>
    <row r="558" spans="11:17" x14ac:dyDescent="0.25">
      <c r="K558" s="1">
        <f t="shared" si="134"/>
        <v>0</v>
      </c>
      <c r="L558" s="1">
        <f t="shared" si="135"/>
        <v>0</v>
      </c>
      <c r="N558" s="1">
        <f t="shared" si="132"/>
        <v>0</v>
      </c>
      <c r="O558" s="12" t="e">
        <f t="shared" si="133"/>
        <v>#DIV/0!</v>
      </c>
      <c r="P558">
        <f t="shared" si="136"/>
        <v>0</v>
      </c>
      <c r="Q558">
        <f t="shared" si="137"/>
        <v>0</v>
      </c>
    </row>
    <row r="559" spans="11:17" x14ac:dyDescent="0.25">
      <c r="K559" s="1">
        <f t="shared" si="134"/>
        <v>0</v>
      </c>
      <c r="L559" s="1">
        <f t="shared" si="135"/>
        <v>0</v>
      </c>
      <c r="N559" s="1">
        <f t="shared" si="132"/>
        <v>0</v>
      </c>
      <c r="O559" s="12" t="e">
        <f t="shared" si="133"/>
        <v>#DIV/0!</v>
      </c>
      <c r="P559">
        <f t="shared" si="136"/>
        <v>0</v>
      </c>
      <c r="Q559">
        <f t="shared" si="137"/>
        <v>0</v>
      </c>
    </row>
    <row r="560" spans="11:17" x14ac:dyDescent="0.25">
      <c r="K560" s="1">
        <f t="shared" si="134"/>
        <v>0</v>
      </c>
      <c r="L560" s="1">
        <f t="shared" si="135"/>
        <v>0</v>
      </c>
      <c r="N560" s="1">
        <f t="shared" si="132"/>
        <v>0</v>
      </c>
      <c r="O560" s="12" t="e">
        <f t="shared" si="133"/>
        <v>#DIV/0!</v>
      </c>
      <c r="P560">
        <f t="shared" si="136"/>
        <v>0</v>
      </c>
      <c r="Q560">
        <f t="shared" si="137"/>
        <v>0</v>
      </c>
    </row>
    <row r="561" spans="11:17" x14ac:dyDescent="0.25">
      <c r="K561" s="1">
        <f t="shared" si="134"/>
        <v>0</v>
      </c>
      <c r="L561" s="1">
        <f t="shared" si="135"/>
        <v>0</v>
      </c>
      <c r="N561" s="1">
        <f t="shared" si="132"/>
        <v>0</v>
      </c>
      <c r="O561" s="12" t="e">
        <f t="shared" si="133"/>
        <v>#DIV/0!</v>
      </c>
      <c r="P561">
        <f t="shared" si="136"/>
        <v>0</v>
      </c>
      <c r="Q561">
        <f t="shared" si="137"/>
        <v>0</v>
      </c>
    </row>
    <row r="562" spans="11:17" x14ac:dyDescent="0.25">
      <c r="K562" s="1">
        <f t="shared" si="134"/>
        <v>0</v>
      </c>
      <c r="L562" s="1">
        <f t="shared" si="135"/>
        <v>0</v>
      </c>
      <c r="N562" s="1">
        <f t="shared" si="132"/>
        <v>0</v>
      </c>
      <c r="O562" s="12" t="e">
        <f t="shared" si="133"/>
        <v>#DIV/0!</v>
      </c>
      <c r="P562">
        <f t="shared" si="136"/>
        <v>0</v>
      </c>
      <c r="Q562">
        <f t="shared" si="137"/>
        <v>0</v>
      </c>
    </row>
    <row r="563" spans="11:17" x14ac:dyDescent="0.25">
      <c r="K563" s="1">
        <f t="shared" si="134"/>
        <v>0</v>
      </c>
      <c r="L563" s="1">
        <f t="shared" si="135"/>
        <v>0</v>
      </c>
      <c r="N563" s="1">
        <f t="shared" si="132"/>
        <v>0</v>
      </c>
      <c r="O563" s="12" t="e">
        <f t="shared" si="133"/>
        <v>#DIV/0!</v>
      </c>
      <c r="P563">
        <f t="shared" si="136"/>
        <v>0</v>
      </c>
      <c r="Q563">
        <f t="shared" si="137"/>
        <v>0</v>
      </c>
    </row>
    <row r="564" spans="11:17" x14ac:dyDescent="0.25">
      <c r="K564" s="1">
        <f t="shared" si="134"/>
        <v>0</v>
      </c>
      <c r="L564" s="1">
        <f t="shared" si="135"/>
        <v>0</v>
      </c>
      <c r="N564" s="1">
        <f t="shared" si="132"/>
        <v>0</v>
      </c>
      <c r="O564" s="12" t="e">
        <f t="shared" si="133"/>
        <v>#DIV/0!</v>
      </c>
      <c r="P564">
        <f t="shared" si="136"/>
        <v>0</v>
      </c>
      <c r="Q564">
        <f t="shared" si="137"/>
        <v>0</v>
      </c>
    </row>
    <row r="565" spans="11:17" x14ac:dyDescent="0.25">
      <c r="K565" s="1">
        <f t="shared" si="134"/>
        <v>0</v>
      </c>
      <c r="L565" s="1">
        <f t="shared" si="135"/>
        <v>0</v>
      </c>
      <c r="N565" s="1">
        <f t="shared" si="132"/>
        <v>0</v>
      </c>
      <c r="O565" s="12" t="e">
        <f t="shared" si="133"/>
        <v>#DIV/0!</v>
      </c>
      <c r="P565">
        <f t="shared" si="136"/>
        <v>0</v>
      </c>
      <c r="Q565">
        <f t="shared" si="137"/>
        <v>0</v>
      </c>
    </row>
    <row r="566" spans="11:17" x14ac:dyDescent="0.25">
      <c r="K566" s="1">
        <f t="shared" si="134"/>
        <v>0</v>
      </c>
      <c r="L566" s="1">
        <f t="shared" si="135"/>
        <v>0</v>
      </c>
      <c r="N566" s="1">
        <f t="shared" si="132"/>
        <v>0</v>
      </c>
      <c r="O566" s="12" t="e">
        <f t="shared" si="133"/>
        <v>#DIV/0!</v>
      </c>
      <c r="P566">
        <f t="shared" si="136"/>
        <v>0</v>
      </c>
      <c r="Q566">
        <f t="shared" si="137"/>
        <v>0</v>
      </c>
    </row>
    <row r="567" spans="11:17" x14ac:dyDescent="0.25">
      <c r="K567" s="1">
        <f t="shared" si="134"/>
        <v>0</v>
      </c>
      <c r="L567" s="1">
        <f t="shared" si="135"/>
        <v>0</v>
      </c>
      <c r="N567" s="1">
        <f t="shared" si="132"/>
        <v>0</v>
      </c>
      <c r="O567" s="12" t="e">
        <f t="shared" si="133"/>
        <v>#DIV/0!</v>
      </c>
      <c r="P567">
        <f t="shared" si="136"/>
        <v>0</v>
      </c>
      <c r="Q567">
        <f t="shared" si="137"/>
        <v>0</v>
      </c>
    </row>
    <row r="568" spans="11:17" x14ac:dyDescent="0.25">
      <c r="K568" s="1">
        <f t="shared" si="134"/>
        <v>0</v>
      </c>
      <c r="L568" s="1">
        <f t="shared" si="135"/>
        <v>0</v>
      </c>
      <c r="N568" s="1">
        <f t="shared" si="132"/>
        <v>0</v>
      </c>
      <c r="O568" s="12" t="e">
        <f t="shared" si="133"/>
        <v>#DIV/0!</v>
      </c>
      <c r="P568">
        <f t="shared" si="136"/>
        <v>0</v>
      </c>
      <c r="Q568">
        <f t="shared" si="137"/>
        <v>0</v>
      </c>
    </row>
    <row r="569" spans="11:17" x14ac:dyDescent="0.25">
      <c r="K569" s="1">
        <f t="shared" si="134"/>
        <v>0</v>
      </c>
      <c r="L569" s="1">
        <f t="shared" si="135"/>
        <v>0</v>
      </c>
      <c r="N569" s="1">
        <f t="shared" si="132"/>
        <v>0</v>
      </c>
      <c r="O569" s="12" t="e">
        <f t="shared" si="133"/>
        <v>#DIV/0!</v>
      </c>
      <c r="P569">
        <f t="shared" si="136"/>
        <v>0</v>
      </c>
      <c r="Q569">
        <f t="shared" si="137"/>
        <v>0</v>
      </c>
    </row>
    <row r="570" spans="11:17" x14ac:dyDescent="0.25">
      <c r="K570" s="1">
        <f t="shared" si="134"/>
        <v>0</v>
      </c>
      <c r="L570" s="1">
        <f t="shared" si="135"/>
        <v>0</v>
      </c>
      <c r="N570" s="1">
        <f t="shared" ref="N570:N594" si="138">(M570-L570)</f>
        <v>0</v>
      </c>
      <c r="O570" s="12" t="e">
        <f t="shared" ref="O570:O594" si="139">(N570/L570)</f>
        <v>#DIV/0!</v>
      </c>
      <c r="P570">
        <f t="shared" si="136"/>
        <v>0</v>
      </c>
      <c r="Q570">
        <f t="shared" si="137"/>
        <v>0</v>
      </c>
    </row>
    <row r="571" spans="11:17" x14ac:dyDescent="0.25">
      <c r="K571" s="1">
        <f t="shared" si="134"/>
        <v>0</v>
      </c>
      <c r="L571" s="1">
        <f t="shared" si="135"/>
        <v>0</v>
      </c>
      <c r="N571" s="1">
        <f t="shared" si="138"/>
        <v>0</v>
      </c>
      <c r="O571" s="12" t="e">
        <f t="shared" si="139"/>
        <v>#DIV/0!</v>
      </c>
      <c r="P571">
        <f t="shared" si="136"/>
        <v>0</v>
      </c>
      <c r="Q571">
        <f t="shared" si="137"/>
        <v>0</v>
      </c>
    </row>
    <row r="572" spans="11:17" x14ac:dyDescent="0.25">
      <c r="K572" s="1">
        <f t="shared" si="134"/>
        <v>0</v>
      </c>
      <c r="L572" s="1">
        <f t="shared" si="135"/>
        <v>0</v>
      </c>
      <c r="N572" s="1">
        <f t="shared" si="138"/>
        <v>0</v>
      </c>
      <c r="O572" s="12" t="e">
        <f t="shared" si="139"/>
        <v>#DIV/0!</v>
      </c>
      <c r="P572">
        <f t="shared" si="136"/>
        <v>0</v>
      </c>
      <c r="Q572">
        <f t="shared" si="137"/>
        <v>0</v>
      </c>
    </row>
    <row r="573" spans="11:17" x14ac:dyDescent="0.25">
      <c r="K573" s="1">
        <f t="shared" ref="K573:K594" si="140">(J573*0.16)</f>
        <v>0</v>
      </c>
      <c r="L573" s="1">
        <f t="shared" ref="L573:L594" si="141">(J573*1.16)</f>
        <v>0</v>
      </c>
      <c r="N573" s="1">
        <f t="shared" si="138"/>
        <v>0</v>
      </c>
      <c r="O573" s="12" t="e">
        <f t="shared" si="139"/>
        <v>#DIV/0!</v>
      </c>
      <c r="P573">
        <f t="shared" si="136"/>
        <v>0</v>
      </c>
      <c r="Q573">
        <f t="shared" si="137"/>
        <v>0</v>
      </c>
    </row>
    <row r="574" spans="11:17" x14ac:dyDescent="0.25">
      <c r="K574" s="1">
        <f t="shared" si="140"/>
        <v>0</v>
      </c>
      <c r="L574" s="1">
        <f t="shared" si="141"/>
        <v>0</v>
      </c>
      <c r="N574" s="1">
        <f t="shared" si="138"/>
        <v>0</v>
      </c>
      <c r="O574" s="12" t="e">
        <f t="shared" si="139"/>
        <v>#DIV/0!</v>
      </c>
      <c r="P574">
        <f t="shared" ref="P574:P594" si="142">(L574*A574)</f>
        <v>0</v>
      </c>
      <c r="Q574">
        <f t="shared" ref="Q574:Q594" si="143">(M574*A574)</f>
        <v>0</v>
      </c>
    </row>
    <row r="575" spans="11:17" x14ac:dyDescent="0.25">
      <c r="K575" s="1">
        <f t="shared" si="140"/>
        <v>0</v>
      </c>
      <c r="L575" s="1">
        <f t="shared" si="141"/>
        <v>0</v>
      </c>
      <c r="N575" s="1">
        <f t="shared" si="138"/>
        <v>0</v>
      </c>
      <c r="O575" s="12" t="e">
        <f t="shared" si="139"/>
        <v>#DIV/0!</v>
      </c>
      <c r="P575">
        <f t="shared" si="142"/>
        <v>0</v>
      </c>
      <c r="Q575">
        <f t="shared" si="143"/>
        <v>0</v>
      </c>
    </row>
    <row r="576" spans="11:17" x14ac:dyDescent="0.25">
      <c r="K576" s="1">
        <f t="shared" si="140"/>
        <v>0</v>
      </c>
      <c r="L576" s="1">
        <f t="shared" si="141"/>
        <v>0</v>
      </c>
      <c r="N576" s="1">
        <f t="shared" si="138"/>
        <v>0</v>
      </c>
      <c r="O576" s="12" t="e">
        <f t="shared" si="139"/>
        <v>#DIV/0!</v>
      </c>
      <c r="P576">
        <f t="shared" si="142"/>
        <v>0</v>
      </c>
      <c r="Q576">
        <f t="shared" si="143"/>
        <v>0</v>
      </c>
    </row>
    <row r="577" spans="11:17" x14ac:dyDescent="0.25">
      <c r="K577" s="1">
        <f t="shared" si="140"/>
        <v>0</v>
      </c>
      <c r="L577" s="1">
        <f t="shared" si="141"/>
        <v>0</v>
      </c>
      <c r="N577" s="1">
        <f t="shared" si="138"/>
        <v>0</v>
      </c>
      <c r="O577" s="12" t="e">
        <f t="shared" si="139"/>
        <v>#DIV/0!</v>
      </c>
      <c r="P577">
        <f t="shared" si="142"/>
        <v>0</v>
      </c>
      <c r="Q577">
        <f t="shared" si="143"/>
        <v>0</v>
      </c>
    </row>
    <row r="578" spans="11:17" x14ac:dyDescent="0.25">
      <c r="K578" s="1">
        <f t="shared" si="140"/>
        <v>0</v>
      </c>
      <c r="L578" s="1">
        <f t="shared" si="141"/>
        <v>0</v>
      </c>
      <c r="N578" s="1">
        <f t="shared" si="138"/>
        <v>0</v>
      </c>
      <c r="O578" s="12" t="e">
        <f t="shared" si="139"/>
        <v>#DIV/0!</v>
      </c>
      <c r="P578">
        <f t="shared" si="142"/>
        <v>0</v>
      </c>
      <c r="Q578">
        <f t="shared" si="143"/>
        <v>0</v>
      </c>
    </row>
    <row r="579" spans="11:17" x14ac:dyDescent="0.25">
      <c r="K579" s="1">
        <f t="shared" si="140"/>
        <v>0</v>
      </c>
      <c r="L579" s="1">
        <f t="shared" si="141"/>
        <v>0</v>
      </c>
      <c r="N579" s="1">
        <f t="shared" si="138"/>
        <v>0</v>
      </c>
      <c r="O579" s="12" t="e">
        <f t="shared" si="139"/>
        <v>#DIV/0!</v>
      </c>
      <c r="P579">
        <f t="shared" si="142"/>
        <v>0</v>
      </c>
      <c r="Q579">
        <f t="shared" si="143"/>
        <v>0</v>
      </c>
    </row>
    <row r="580" spans="11:17" x14ac:dyDescent="0.25">
      <c r="K580" s="1">
        <f t="shared" si="140"/>
        <v>0</v>
      </c>
      <c r="L580" s="1">
        <f t="shared" si="141"/>
        <v>0</v>
      </c>
      <c r="N580" s="1">
        <f t="shared" si="138"/>
        <v>0</v>
      </c>
      <c r="O580" s="12" t="e">
        <f t="shared" si="139"/>
        <v>#DIV/0!</v>
      </c>
      <c r="P580">
        <f t="shared" si="142"/>
        <v>0</v>
      </c>
      <c r="Q580">
        <f t="shared" si="143"/>
        <v>0</v>
      </c>
    </row>
    <row r="581" spans="11:17" x14ac:dyDescent="0.25">
      <c r="K581" s="1">
        <f t="shared" si="140"/>
        <v>0</v>
      </c>
      <c r="L581" s="1">
        <f t="shared" si="141"/>
        <v>0</v>
      </c>
      <c r="N581" s="1">
        <f t="shared" si="138"/>
        <v>0</v>
      </c>
      <c r="O581" s="12" t="e">
        <f t="shared" si="139"/>
        <v>#DIV/0!</v>
      </c>
      <c r="P581">
        <f t="shared" si="142"/>
        <v>0</v>
      </c>
      <c r="Q581">
        <f t="shared" si="143"/>
        <v>0</v>
      </c>
    </row>
    <row r="582" spans="11:17" x14ac:dyDescent="0.25">
      <c r="K582" s="1">
        <f t="shared" si="140"/>
        <v>0</v>
      </c>
      <c r="L582" s="1">
        <f t="shared" si="141"/>
        <v>0</v>
      </c>
      <c r="N582" s="1">
        <f t="shared" si="138"/>
        <v>0</v>
      </c>
      <c r="O582" s="12" t="e">
        <f t="shared" si="139"/>
        <v>#DIV/0!</v>
      </c>
      <c r="P582">
        <f t="shared" si="142"/>
        <v>0</v>
      </c>
      <c r="Q582">
        <f t="shared" si="143"/>
        <v>0</v>
      </c>
    </row>
    <row r="583" spans="11:17" x14ac:dyDescent="0.25">
      <c r="K583" s="1">
        <f t="shared" si="140"/>
        <v>0</v>
      </c>
      <c r="L583" s="1">
        <f t="shared" si="141"/>
        <v>0</v>
      </c>
      <c r="N583" s="1">
        <f t="shared" si="138"/>
        <v>0</v>
      </c>
      <c r="O583" s="12" t="e">
        <f t="shared" si="139"/>
        <v>#DIV/0!</v>
      </c>
      <c r="P583">
        <f t="shared" si="142"/>
        <v>0</v>
      </c>
      <c r="Q583">
        <f t="shared" si="143"/>
        <v>0</v>
      </c>
    </row>
    <row r="584" spans="11:17" x14ac:dyDescent="0.25">
      <c r="K584" s="1">
        <f t="shared" si="140"/>
        <v>0</v>
      </c>
      <c r="L584" s="1">
        <f t="shared" si="141"/>
        <v>0</v>
      </c>
      <c r="N584" s="1">
        <f t="shared" si="138"/>
        <v>0</v>
      </c>
      <c r="O584" s="12" t="e">
        <f t="shared" si="139"/>
        <v>#DIV/0!</v>
      </c>
      <c r="P584">
        <f t="shared" si="142"/>
        <v>0</v>
      </c>
      <c r="Q584">
        <f t="shared" si="143"/>
        <v>0</v>
      </c>
    </row>
    <row r="585" spans="11:17" x14ac:dyDescent="0.25">
      <c r="K585" s="1">
        <f t="shared" si="140"/>
        <v>0</v>
      </c>
      <c r="L585" s="1">
        <f t="shared" si="141"/>
        <v>0</v>
      </c>
      <c r="N585" s="1">
        <f t="shared" si="138"/>
        <v>0</v>
      </c>
      <c r="O585" s="12" t="e">
        <f t="shared" si="139"/>
        <v>#DIV/0!</v>
      </c>
      <c r="P585">
        <f t="shared" si="142"/>
        <v>0</v>
      </c>
      <c r="Q585">
        <f t="shared" si="143"/>
        <v>0</v>
      </c>
    </row>
    <row r="586" spans="11:17" x14ac:dyDescent="0.25">
      <c r="K586" s="1">
        <f t="shared" si="140"/>
        <v>0</v>
      </c>
      <c r="L586" s="1">
        <f t="shared" si="141"/>
        <v>0</v>
      </c>
      <c r="N586" s="1">
        <f t="shared" si="138"/>
        <v>0</v>
      </c>
      <c r="O586" s="12" t="e">
        <f t="shared" si="139"/>
        <v>#DIV/0!</v>
      </c>
      <c r="P586">
        <f t="shared" si="142"/>
        <v>0</v>
      </c>
      <c r="Q586">
        <f t="shared" si="143"/>
        <v>0</v>
      </c>
    </row>
    <row r="587" spans="11:17" x14ac:dyDescent="0.25">
      <c r="K587" s="1">
        <f t="shared" si="140"/>
        <v>0</v>
      </c>
      <c r="L587" s="1">
        <f t="shared" si="141"/>
        <v>0</v>
      </c>
      <c r="N587" s="1">
        <f t="shared" si="138"/>
        <v>0</v>
      </c>
      <c r="O587" s="12" t="e">
        <f t="shared" si="139"/>
        <v>#DIV/0!</v>
      </c>
      <c r="P587">
        <f t="shared" si="142"/>
        <v>0</v>
      </c>
      <c r="Q587">
        <f t="shared" si="143"/>
        <v>0</v>
      </c>
    </row>
    <row r="588" spans="11:17" x14ac:dyDescent="0.25">
      <c r="K588" s="1">
        <f t="shared" si="140"/>
        <v>0</v>
      </c>
      <c r="L588" s="1">
        <f t="shared" si="141"/>
        <v>0</v>
      </c>
      <c r="N588" s="1">
        <f t="shared" si="138"/>
        <v>0</v>
      </c>
      <c r="O588" s="12" t="e">
        <f t="shared" si="139"/>
        <v>#DIV/0!</v>
      </c>
      <c r="P588">
        <f t="shared" si="142"/>
        <v>0</v>
      </c>
      <c r="Q588">
        <f t="shared" si="143"/>
        <v>0</v>
      </c>
    </row>
    <row r="589" spans="11:17" x14ac:dyDescent="0.25">
      <c r="K589" s="1">
        <f t="shared" si="140"/>
        <v>0</v>
      </c>
      <c r="L589" s="1">
        <f t="shared" si="141"/>
        <v>0</v>
      </c>
      <c r="N589" s="1">
        <f t="shared" si="138"/>
        <v>0</v>
      </c>
      <c r="O589" s="12" t="e">
        <f t="shared" si="139"/>
        <v>#DIV/0!</v>
      </c>
      <c r="P589">
        <f t="shared" si="142"/>
        <v>0</v>
      </c>
      <c r="Q589">
        <f t="shared" si="143"/>
        <v>0</v>
      </c>
    </row>
    <row r="590" spans="11:17" x14ac:dyDescent="0.25">
      <c r="K590" s="1">
        <f t="shared" si="140"/>
        <v>0</v>
      </c>
      <c r="L590" s="1">
        <f t="shared" si="141"/>
        <v>0</v>
      </c>
      <c r="N590" s="1">
        <f t="shared" si="138"/>
        <v>0</v>
      </c>
      <c r="O590" s="12" t="e">
        <f t="shared" si="139"/>
        <v>#DIV/0!</v>
      </c>
      <c r="P590">
        <f t="shared" si="142"/>
        <v>0</v>
      </c>
      <c r="Q590">
        <f t="shared" si="143"/>
        <v>0</v>
      </c>
    </row>
    <row r="591" spans="11:17" x14ac:dyDescent="0.25">
      <c r="K591" s="1">
        <f t="shared" si="140"/>
        <v>0</v>
      </c>
      <c r="L591" s="1">
        <f t="shared" si="141"/>
        <v>0</v>
      </c>
      <c r="N591" s="1">
        <f t="shared" si="138"/>
        <v>0</v>
      </c>
      <c r="O591" s="12" t="e">
        <f t="shared" si="139"/>
        <v>#DIV/0!</v>
      </c>
      <c r="P591">
        <f t="shared" si="142"/>
        <v>0</v>
      </c>
      <c r="Q591">
        <f t="shared" si="143"/>
        <v>0</v>
      </c>
    </row>
    <row r="592" spans="11:17" x14ac:dyDescent="0.25">
      <c r="K592" s="1">
        <f t="shared" si="140"/>
        <v>0</v>
      </c>
      <c r="L592" s="1">
        <f t="shared" si="141"/>
        <v>0</v>
      </c>
      <c r="N592" s="1">
        <f t="shared" si="138"/>
        <v>0</v>
      </c>
      <c r="O592" s="12" t="e">
        <f t="shared" si="139"/>
        <v>#DIV/0!</v>
      </c>
      <c r="P592">
        <f t="shared" si="142"/>
        <v>0</v>
      </c>
      <c r="Q592">
        <f t="shared" si="143"/>
        <v>0</v>
      </c>
    </row>
    <row r="593" spans="1:17" x14ac:dyDescent="0.25">
      <c r="K593" s="1">
        <f t="shared" si="140"/>
        <v>0</v>
      </c>
      <c r="L593" s="1">
        <f t="shared" si="141"/>
        <v>0</v>
      </c>
      <c r="N593" s="1">
        <f t="shared" si="138"/>
        <v>0</v>
      </c>
      <c r="O593" s="12" t="e">
        <f t="shared" si="139"/>
        <v>#DIV/0!</v>
      </c>
      <c r="P593">
        <f t="shared" si="142"/>
        <v>0</v>
      </c>
      <c r="Q593">
        <f t="shared" si="143"/>
        <v>0</v>
      </c>
    </row>
    <row r="594" spans="1:17" x14ac:dyDescent="0.25">
      <c r="K594" s="1">
        <f t="shared" si="140"/>
        <v>0</v>
      </c>
      <c r="L594" s="1">
        <f t="shared" si="141"/>
        <v>0</v>
      </c>
      <c r="N594" s="1">
        <f t="shared" si="138"/>
        <v>0</v>
      </c>
      <c r="O594" s="12" t="e">
        <f t="shared" si="139"/>
        <v>#DIV/0!</v>
      </c>
      <c r="P594">
        <f t="shared" si="142"/>
        <v>0</v>
      </c>
      <c r="Q594">
        <f t="shared" si="143"/>
        <v>0</v>
      </c>
    </row>
    <row r="595" spans="1:17" x14ac:dyDescent="0.25">
      <c r="N595" s="1"/>
    </row>
    <row r="597" spans="1:17" x14ac:dyDescent="0.25">
      <c r="A597">
        <v>2</v>
      </c>
      <c r="B597" t="s">
        <v>13</v>
      </c>
    </row>
  </sheetData>
  <autoFilter ref="A10:Q597" xr:uid="{00000000-0009-0000-0000-000000000000}">
    <sortState xmlns:xlrd2="http://schemas.microsoft.com/office/spreadsheetml/2017/richdata2" ref="A11:Q597">
      <sortCondition ref="D10:D597"/>
    </sortState>
  </autoFilter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</dc:creator>
  <cp:lastModifiedBy>GIOVANNI MARTIN GARRIDO BARRON</cp:lastModifiedBy>
  <cp:lastPrinted>2023-02-14T03:05:15Z</cp:lastPrinted>
  <dcterms:created xsi:type="dcterms:W3CDTF">2015-12-02T08:24:02Z</dcterms:created>
  <dcterms:modified xsi:type="dcterms:W3CDTF">2023-09-30T19:31:27Z</dcterms:modified>
</cp:coreProperties>
</file>