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2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Ecommerce-de-Productos-de-Mascotas\8.  Plan de gestión de costos\"/>
    </mc:Choice>
  </mc:AlternateContent>
  <xr:revisionPtr revIDLastSave="0" documentId="8_{31E240D0-E827-421D-84DD-3C80C966237D}" xr6:coauthVersionLast="47" xr6:coauthVersionMax="47" xr10:uidLastSave="{00000000-0000-0000-0000-000000000000}"/>
  <bookViews>
    <workbookView xWindow="13550" yWindow="-110" windowWidth="19420" windowHeight="10300" firstSheet="1" activeTab="2" xr2:uid="{00000000-000D-0000-FFFF-FFFF00000000}"/>
  </bookViews>
  <sheets>
    <sheet name="Otros Costos Operativos" sheetId="1" r:id="rId1"/>
    <sheet name="Ingreso" sheetId="6" r:id="rId2"/>
    <sheet name="Margen de riesgo y contingencia" sheetId="2" r:id="rId3"/>
    <sheet name="Nomina" sheetId="4" r:id="rId4"/>
    <sheet name="Inversion" sheetId="5" r:id="rId5"/>
    <sheet name="Gastos Legales" sheetId="3" r:id="rId6"/>
  </sheets>
  <definedNames>
    <definedName name="_Hlk202118756" localSheetId="2">'Margen de riesgo y contingencia'!$B$54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1" i="2" l="1"/>
  <c r="I7" i="3"/>
  <c r="I6" i="3"/>
  <c r="I5" i="3"/>
  <c r="I4" i="3"/>
  <c r="I8" i="3"/>
  <c r="I3" i="3"/>
  <c r="G149" i="2"/>
  <c r="H149" i="2" s="1"/>
  <c r="I149" i="2" s="1"/>
  <c r="G150" i="2"/>
  <c r="H150" i="2" s="1"/>
  <c r="I150" i="2" s="1"/>
  <c r="G151" i="2"/>
  <c r="G152" i="2"/>
  <c r="G153" i="2"/>
  <c r="H153" i="2" s="1"/>
  <c r="I153" i="2" s="1"/>
  <c r="G154" i="2"/>
  <c r="G155" i="2"/>
  <c r="H155" i="2" s="1"/>
  <c r="I155" i="2" s="1"/>
  <c r="G156" i="2"/>
  <c r="H156" i="2" s="1"/>
  <c r="I156" i="2" s="1"/>
  <c r="G157" i="2"/>
  <c r="H157" i="2" s="1"/>
  <c r="I157" i="2" s="1"/>
  <c r="G158" i="2"/>
  <c r="H158" i="2" s="1"/>
  <c r="I158" i="2" s="1"/>
  <c r="G159" i="2"/>
  <c r="G160" i="2"/>
  <c r="G161" i="2"/>
  <c r="H161" i="2" s="1"/>
  <c r="I161" i="2" s="1"/>
  <c r="G162" i="2"/>
  <c r="G163" i="2"/>
  <c r="G164" i="2"/>
  <c r="H164" i="2" s="1"/>
  <c r="I164" i="2" s="1"/>
  <c r="G165" i="2"/>
  <c r="G166" i="2"/>
  <c r="H166" i="2" s="1"/>
  <c r="I166" i="2" s="1"/>
  <c r="G167" i="2"/>
  <c r="G168" i="2"/>
  <c r="G169" i="2"/>
  <c r="G170" i="2"/>
  <c r="G171" i="2"/>
  <c r="H171" i="2" s="1"/>
  <c r="I171" i="2" s="1"/>
  <c r="G172" i="2"/>
  <c r="H172" i="2" s="1"/>
  <c r="I172" i="2" s="1"/>
  <c r="G148" i="2"/>
  <c r="H148" i="2" s="1"/>
  <c r="I148" i="2" s="1"/>
  <c r="G120" i="2"/>
  <c r="G121" i="2"/>
  <c r="G122" i="2"/>
  <c r="G123" i="2"/>
  <c r="G124" i="2"/>
  <c r="G125" i="2"/>
  <c r="H125" i="2" s="1"/>
  <c r="I125" i="2" s="1"/>
  <c r="G126" i="2"/>
  <c r="H126" i="2" s="1"/>
  <c r="I126" i="2" s="1"/>
  <c r="G127" i="2"/>
  <c r="H127" i="2" s="1"/>
  <c r="I127" i="2" s="1"/>
  <c r="G128" i="2"/>
  <c r="G129" i="2"/>
  <c r="H129" i="2" s="1"/>
  <c r="I129" i="2" s="1"/>
  <c r="G130" i="2"/>
  <c r="G132" i="2"/>
  <c r="G133" i="2"/>
  <c r="H133" i="2" s="1"/>
  <c r="I133" i="2" s="1"/>
  <c r="G134" i="2"/>
  <c r="G135" i="2"/>
  <c r="H135" i="2" s="1"/>
  <c r="I135" i="2" s="1"/>
  <c r="G136" i="2"/>
  <c r="G137" i="2"/>
  <c r="G138" i="2"/>
  <c r="G139" i="2"/>
  <c r="G140" i="2"/>
  <c r="G141" i="2"/>
  <c r="H141" i="2" s="1"/>
  <c r="I141" i="2" s="1"/>
  <c r="G142" i="2"/>
  <c r="H142" i="2" s="1"/>
  <c r="I142" i="2" s="1"/>
  <c r="G143" i="2"/>
  <c r="H143" i="2" s="1"/>
  <c r="I143" i="2" s="1"/>
  <c r="G119" i="2"/>
  <c r="H119" i="2" s="1"/>
  <c r="I119" i="2" s="1"/>
  <c r="G91" i="2"/>
  <c r="H91" i="2" s="1"/>
  <c r="I91" i="2" s="1"/>
  <c r="G92" i="2"/>
  <c r="G93" i="2"/>
  <c r="G94" i="2"/>
  <c r="G95" i="2"/>
  <c r="H95" i="2" s="1"/>
  <c r="I95" i="2" s="1"/>
  <c r="G96" i="2"/>
  <c r="H96" i="2" s="1"/>
  <c r="I96" i="2" s="1"/>
  <c r="G97" i="2"/>
  <c r="G98" i="2"/>
  <c r="H98" i="2" s="1"/>
  <c r="I98" i="2" s="1"/>
  <c r="G99" i="2"/>
  <c r="H99" i="2" s="1"/>
  <c r="I99" i="2" s="1"/>
  <c r="G100" i="2"/>
  <c r="G101" i="2"/>
  <c r="G102" i="2"/>
  <c r="G103" i="2"/>
  <c r="G104" i="2"/>
  <c r="H104" i="2" s="1"/>
  <c r="I104" i="2" s="1"/>
  <c r="G105" i="2"/>
  <c r="H105" i="2" s="1"/>
  <c r="I105" i="2" s="1"/>
  <c r="G106" i="2"/>
  <c r="G107" i="2"/>
  <c r="H107" i="2" s="1"/>
  <c r="I107" i="2" s="1"/>
  <c r="G108" i="2"/>
  <c r="G109" i="2"/>
  <c r="G110" i="2"/>
  <c r="G111" i="2"/>
  <c r="H111" i="2" s="1"/>
  <c r="I111" i="2" s="1"/>
  <c r="G112" i="2"/>
  <c r="H112" i="2" s="1"/>
  <c r="I112" i="2" s="1"/>
  <c r="G113" i="2"/>
  <c r="G114" i="2"/>
  <c r="G90" i="2"/>
  <c r="H90" i="2" s="1"/>
  <c r="I90" i="2" s="1"/>
  <c r="G62" i="2"/>
  <c r="G63" i="2"/>
  <c r="G64" i="2"/>
  <c r="G65" i="2"/>
  <c r="H65" i="2" s="1"/>
  <c r="I65" i="2" s="1"/>
  <c r="G66" i="2"/>
  <c r="H66" i="2" s="1"/>
  <c r="I66" i="2" s="1"/>
  <c r="G67" i="2"/>
  <c r="H67" i="2" s="1"/>
  <c r="I67" i="2" s="1"/>
  <c r="G68" i="2"/>
  <c r="G69" i="2"/>
  <c r="H69" i="2" s="1"/>
  <c r="I69" i="2" s="1"/>
  <c r="G70" i="2"/>
  <c r="G71" i="2"/>
  <c r="G72" i="2"/>
  <c r="G73" i="2"/>
  <c r="G74" i="2"/>
  <c r="G75" i="2"/>
  <c r="H75" i="2" s="1"/>
  <c r="I75" i="2" s="1"/>
  <c r="G76" i="2"/>
  <c r="G77" i="2"/>
  <c r="H77" i="2" s="1"/>
  <c r="I77" i="2" s="1"/>
  <c r="G78" i="2"/>
  <c r="G79" i="2"/>
  <c r="G80" i="2"/>
  <c r="G81" i="2"/>
  <c r="H81" i="2" s="1"/>
  <c r="I81" i="2" s="1"/>
  <c r="G82" i="2"/>
  <c r="H82" i="2" s="1"/>
  <c r="I82" i="2" s="1"/>
  <c r="G83" i="2"/>
  <c r="G84" i="2"/>
  <c r="G85" i="2"/>
  <c r="H85" i="2" s="1"/>
  <c r="I85" i="2" s="1"/>
  <c r="G61" i="2"/>
  <c r="H61" i="2" s="1"/>
  <c r="I61" i="2" s="1"/>
  <c r="G33" i="2"/>
  <c r="H33" i="2" s="1"/>
  <c r="I33" i="2" s="1"/>
  <c r="G34" i="2"/>
  <c r="G35" i="2"/>
  <c r="H35" i="2" s="1"/>
  <c r="I35" i="2" s="1"/>
  <c r="G36" i="2"/>
  <c r="H36" i="2" s="1"/>
  <c r="I36" i="2" s="1"/>
  <c r="G37" i="2"/>
  <c r="H37" i="2" s="1"/>
  <c r="I37" i="2" s="1"/>
  <c r="G38" i="2"/>
  <c r="G39" i="2"/>
  <c r="G40" i="2"/>
  <c r="H40" i="2" s="1"/>
  <c r="I40" i="2" s="1"/>
  <c r="G41" i="2"/>
  <c r="G42" i="2"/>
  <c r="G43" i="2"/>
  <c r="H43" i="2" s="1"/>
  <c r="I43" i="2" s="1"/>
  <c r="G44" i="2"/>
  <c r="H44" i="2" s="1"/>
  <c r="I44" i="2" s="1"/>
  <c r="G45" i="2"/>
  <c r="H45" i="2" s="1"/>
  <c r="I45" i="2" s="1"/>
  <c r="G46" i="2"/>
  <c r="G47" i="2"/>
  <c r="G48" i="2"/>
  <c r="H48" i="2" s="1"/>
  <c r="I48" i="2" s="1"/>
  <c r="G49" i="2"/>
  <c r="H49" i="2" s="1"/>
  <c r="I49" i="2" s="1"/>
  <c r="G50" i="2"/>
  <c r="G51" i="2"/>
  <c r="G52" i="2"/>
  <c r="G53" i="2"/>
  <c r="H53" i="2" s="1"/>
  <c r="I53" i="2" s="1"/>
  <c r="G54" i="2"/>
  <c r="G55" i="2"/>
  <c r="H55" i="2" s="1"/>
  <c r="I55" i="2" s="1"/>
  <c r="G56" i="2"/>
  <c r="H56" i="2" s="1"/>
  <c r="I56" i="2" s="1"/>
  <c r="G32" i="2"/>
  <c r="H32" i="2" s="1"/>
  <c r="I32" i="2" s="1"/>
  <c r="G5" i="2"/>
  <c r="H5" i="2" s="1"/>
  <c r="I5" i="2" s="1"/>
  <c r="G17" i="2"/>
  <c r="H17" i="2" s="1"/>
  <c r="I17" i="2" s="1"/>
  <c r="G26" i="2"/>
  <c r="H26" i="2" s="1"/>
  <c r="I26" i="2" s="1"/>
  <c r="G9" i="2"/>
  <c r="H9" i="2" s="1"/>
  <c r="I9" i="2" s="1"/>
  <c r="G14" i="2"/>
  <c r="H14" i="2" s="1"/>
  <c r="I14" i="2" s="1"/>
  <c r="G23" i="2"/>
  <c r="H23" i="2" s="1"/>
  <c r="I23" i="2" s="1"/>
  <c r="G15" i="2"/>
  <c r="H15" i="2" s="1"/>
  <c r="I15" i="2" s="1"/>
  <c r="G12" i="2"/>
  <c r="G27" i="2"/>
  <c r="H27" i="2" s="1"/>
  <c r="I27" i="2" s="1"/>
  <c r="G6" i="2"/>
  <c r="H6" i="2" s="1"/>
  <c r="I6" i="2" s="1"/>
  <c r="G22" i="2"/>
  <c r="H22" i="2" s="1"/>
  <c r="I22" i="2" s="1"/>
  <c r="G24" i="2"/>
  <c r="H24" i="2" s="1"/>
  <c r="I24" i="2" s="1"/>
  <c r="G16" i="2"/>
  <c r="H16" i="2" s="1"/>
  <c r="I16" i="2" s="1"/>
  <c r="G25" i="2"/>
  <c r="H25" i="2" s="1"/>
  <c r="I25" i="2" s="1"/>
  <c r="G11" i="2"/>
  <c r="H11" i="2" s="1"/>
  <c r="I11" i="2" s="1"/>
  <c r="G18" i="2"/>
  <c r="H18" i="2" s="1"/>
  <c r="I18" i="2" s="1"/>
  <c r="G20" i="2"/>
  <c r="H20" i="2" s="1"/>
  <c r="I20" i="2" s="1"/>
  <c r="G13" i="2"/>
  <c r="H13" i="2" s="1"/>
  <c r="I13" i="2" s="1"/>
  <c r="G10" i="2"/>
  <c r="H10" i="2" s="1"/>
  <c r="I10" i="2" s="1"/>
  <c r="G19" i="2"/>
  <c r="H19" i="2" s="1"/>
  <c r="I19" i="2" s="1"/>
  <c r="G7" i="2"/>
  <c r="H7" i="2" s="1"/>
  <c r="I7" i="2" s="1"/>
  <c r="G8" i="2"/>
  <c r="H8" i="2" s="1"/>
  <c r="I8" i="2" s="1"/>
  <c r="G21" i="2"/>
  <c r="H21" i="2" s="1"/>
  <c r="I21" i="2" s="1"/>
  <c r="H170" i="2"/>
  <c r="I170" i="2" s="1"/>
  <c r="H162" i="2"/>
  <c r="I162" i="2" s="1"/>
  <c r="H160" i="2"/>
  <c r="I160" i="2" s="1"/>
  <c r="H167" i="2"/>
  <c r="I167" i="2" s="1"/>
  <c r="H169" i="2"/>
  <c r="I169" i="2" s="1"/>
  <c r="H159" i="2"/>
  <c r="I159" i="2" s="1"/>
  <c r="H168" i="2"/>
  <c r="I168" i="2" s="1"/>
  <c r="H152" i="2"/>
  <c r="I152" i="2" s="1"/>
  <c r="H163" i="2"/>
  <c r="I163" i="2" s="1"/>
  <c r="H165" i="2"/>
  <c r="I165" i="2" s="1"/>
  <c r="H151" i="2"/>
  <c r="I151" i="2" s="1"/>
  <c r="H154" i="2"/>
  <c r="I154" i="2" s="1"/>
  <c r="H123" i="2"/>
  <c r="I123" i="2" s="1"/>
  <c r="H137" i="2"/>
  <c r="I137" i="2" s="1"/>
  <c r="H134" i="2"/>
  <c r="I134" i="2" s="1"/>
  <c r="H140" i="2"/>
  <c r="I140" i="2" s="1"/>
  <c r="H132" i="2"/>
  <c r="I132" i="2" s="1"/>
  <c r="H122" i="2"/>
  <c r="I122" i="2" s="1"/>
  <c r="H139" i="2"/>
  <c r="I139" i="2" s="1"/>
  <c r="H131" i="2"/>
  <c r="I131" i="2" s="1"/>
  <c r="H121" i="2"/>
  <c r="I121" i="2" s="1"/>
  <c r="H130" i="2"/>
  <c r="I130" i="2" s="1"/>
  <c r="H128" i="2"/>
  <c r="I128" i="2" s="1"/>
  <c r="H120" i="2"/>
  <c r="I120" i="2" s="1"/>
  <c r="H136" i="2"/>
  <c r="I136" i="2" s="1"/>
  <c r="H124" i="2"/>
  <c r="I124" i="2" s="1"/>
  <c r="H138" i="2"/>
  <c r="I138" i="2" s="1"/>
  <c r="H113" i="2"/>
  <c r="I113" i="2" s="1"/>
  <c r="H114" i="2"/>
  <c r="I114" i="2" s="1"/>
  <c r="H92" i="2"/>
  <c r="I92" i="2" s="1"/>
  <c r="H109" i="2"/>
  <c r="I109" i="2" s="1"/>
  <c r="H106" i="2"/>
  <c r="I106" i="2" s="1"/>
  <c r="H97" i="2"/>
  <c r="I97" i="2" s="1"/>
  <c r="H108" i="2"/>
  <c r="I108" i="2" s="1"/>
  <c r="H103" i="2"/>
  <c r="I103" i="2" s="1"/>
  <c r="H101" i="2"/>
  <c r="I101" i="2" s="1"/>
  <c r="H110" i="2"/>
  <c r="I110" i="2" s="1"/>
  <c r="H100" i="2"/>
  <c r="I100" i="2" s="1"/>
  <c r="H93" i="2"/>
  <c r="I93" i="2" s="1"/>
  <c r="H94" i="2"/>
  <c r="I94" i="2" s="1"/>
  <c r="H102" i="2"/>
  <c r="I102" i="2" s="1"/>
  <c r="H80" i="2"/>
  <c r="I80" i="2" s="1"/>
  <c r="H76" i="2"/>
  <c r="I76" i="2" s="1"/>
  <c r="H74" i="2"/>
  <c r="I74" i="2" s="1"/>
  <c r="H64" i="2"/>
  <c r="I64" i="2" s="1"/>
  <c r="H63" i="2"/>
  <c r="I63" i="2" s="1"/>
  <c r="H83" i="2"/>
  <c r="I83" i="2" s="1"/>
  <c r="H62" i="2"/>
  <c r="I62" i="2" s="1"/>
  <c r="H84" i="2"/>
  <c r="I84" i="2" s="1"/>
  <c r="H78" i="2"/>
  <c r="I78" i="2" s="1"/>
  <c r="H71" i="2"/>
  <c r="I71" i="2" s="1"/>
  <c r="H79" i="2"/>
  <c r="I79" i="2" s="1"/>
  <c r="H68" i="2"/>
  <c r="I68" i="2" s="1"/>
  <c r="H72" i="2"/>
  <c r="I72" i="2" s="1"/>
  <c r="H73" i="2"/>
  <c r="I73" i="2" s="1"/>
  <c r="H70" i="2"/>
  <c r="I70" i="2" s="1"/>
  <c r="H34" i="2"/>
  <c r="I34" i="2" s="1"/>
  <c r="H42" i="2"/>
  <c r="I42" i="2" s="1"/>
  <c r="H52" i="2"/>
  <c r="I52" i="2" s="1"/>
  <c r="H47" i="2"/>
  <c r="I47" i="2" s="1"/>
  <c r="H38" i="2"/>
  <c r="I38" i="2" s="1"/>
  <c r="H46" i="2"/>
  <c r="I46" i="2" s="1"/>
  <c r="H41" i="2"/>
  <c r="I41" i="2" s="1"/>
  <c r="H54" i="2"/>
  <c r="I54" i="2" s="1"/>
  <c r="H51" i="2"/>
  <c r="I51" i="2" s="1"/>
  <c r="H50" i="2"/>
  <c r="I50" i="2" s="1"/>
  <c r="H39" i="2"/>
  <c r="I39" i="2" s="1"/>
  <c r="H12" i="2"/>
  <c r="I12" i="2" s="1"/>
  <c r="C26" i="1"/>
  <c r="D26" i="1" s="1"/>
  <c r="D25" i="1"/>
  <c r="D28" i="1"/>
  <c r="E4" i="1"/>
  <c r="E5" i="1"/>
  <c r="E6" i="1"/>
  <c r="E7" i="1"/>
  <c r="E8" i="1"/>
  <c r="C23" i="1" s="1"/>
  <c r="D23" i="1" s="1"/>
  <c r="E9" i="1"/>
  <c r="E10" i="1"/>
  <c r="E11" i="1"/>
  <c r="C24" i="1" s="1"/>
  <c r="D24" i="1" s="1"/>
  <c r="E12" i="1"/>
  <c r="E15" i="1"/>
  <c r="E16" i="1"/>
  <c r="E17" i="1"/>
  <c r="E18" i="1"/>
  <c r="E3" i="1"/>
  <c r="C27" i="1" l="1"/>
  <c r="D27" i="1" s="1"/>
  <c r="C22" i="1"/>
  <c r="D22" i="1" s="1"/>
</calcChain>
</file>

<file path=xl/sharedStrings.xml><?xml version="1.0" encoding="utf-8"?>
<sst xmlns="http://schemas.openxmlformats.org/spreadsheetml/2006/main" count="1430" uniqueCount="392">
  <si>
    <t>Categoría</t>
  </si>
  <si>
    <t>Concepto</t>
  </si>
  <si>
    <t>Costo mensual (MXN)</t>
  </si>
  <si>
    <t>Costo anual (MXN)</t>
  </si>
  <si>
    <t>Observaciones</t>
  </si>
  <si>
    <r>
      <t xml:space="preserve">🏢 </t>
    </r>
    <r>
      <rPr>
        <b/>
        <sz val="11"/>
        <color theme="1"/>
        <rFont val="Calibri"/>
        <family val="2"/>
        <scheme val="minor"/>
      </rPr>
      <t>Infraestructura fija</t>
    </r>
  </si>
  <si>
    <t>Renta de instalaciones (3 pisos)</t>
  </si>
  <si>
    <t>Incluye Planta Baja, Piso 1 y Piso 2</t>
  </si>
  <si>
    <t>Agua</t>
  </si>
  <si>
    <t>Suministro a baños y comedor</t>
  </si>
  <si>
    <t>Luz eléctrica</t>
  </si>
  <si>
    <t>Electricidad para todo el inmueble</t>
  </si>
  <si>
    <t>Internet general (oficinas)</t>
  </si>
  <si>
    <t>Red de trabajo general</t>
  </si>
  <si>
    <t>Internet sala de reuniones</t>
  </si>
  <si>
    <t>Línea independiente en Piso 2</t>
  </si>
  <si>
    <r>
      <t xml:space="preserve">🧑‍🍳 </t>
    </r>
    <r>
      <rPr>
        <b/>
        <sz val="11"/>
        <color theme="1"/>
        <rFont val="Calibri"/>
        <family val="2"/>
        <scheme val="minor"/>
      </rPr>
      <t>Operación interna</t>
    </r>
  </si>
  <si>
    <t>Servicio de cocina (gas + personal + consumibles)</t>
  </si>
  <si>
    <t>Cocina operada por personal externo</t>
  </si>
  <si>
    <r>
      <t xml:space="preserve">🛠 </t>
    </r>
    <r>
      <rPr>
        <b/>
        <sz val="11"/>
        <color theme="1"/>
        <rFont val="Calibri"/>
        <family val="2"/>
        <scheme val="minor"/>
      </rPr>
      <t>Servicios de terceros</t>
    </r>
  </si>
  <si>
    <t>Mantenimiento de elevador (empresa externa)</t>
  </si>
  <si>
    <t>Mantenimiento mensual preventivo</t>
  </si>
  <si>
    <t>Limpieza de baños y sanitización (empresa externa)</t>
  </si>
  <si>
    <t>Limpieza y reposición de insumos</t>
  </si>
  <si>
    <t>Mantenimiento mobiliario (empresa externa)</t>
  </si>
  <si>
    <t>Garantía, ajustes y limpieza de muebles</t>
  </si>
  <si>
    <r>
      <t xml:space="preserve">👮‍♂️ </t>
    </r>
    <r>
      <rPr>
        <b/>
        <sz val="11"/>
        <color theme="1"/>
        <rFont val="Calibri"/>
        <family val="2"/>
        <scheme val="minor"/>
      </rPr>
      <t>Seguridad empresarial</t>
    </r>
  </si>
  <si>
    <t>Seguridad de instalaciones (empresa externa)</t>
  </si>
  <si>
    <t>Guardia(s) 24/7 por empresa profesional</t>
  </si>
  <si>
    <t>Sistema de seguridad (cámaras, accesos biométricos)</t>
  </si>
  <si>
    <t>—</t>
  </si>
  <si>
    <t>Compra e instalación única, incluye DVR y mantenimiento preventivo</t>
  </si>
  <si>
    <r>
      <t xml:space="preserve">🪑 </t>
    </r>
    <r>
      <rPr>
        <b/>
        <sz val="11"/>
        <color theme="1"/>
        <rFont val="Calibri"/>
        <family val="2"/>
        <scheme val="minor"/>
      </rPr>
      <t>Equipamiento (compra única)</t>
    </r>
  </si>
  <si>
    <t>Mobiliario: comedor y sala de reuniones</t>
  </si>
  <si>
    <t>Compra única con descuento por proveedor</t>
  </si>
  <si>
    <r>
      <t xml:space="preserve">🖇 </t>
    </r>
    <r>
      <rPr>
        <b/>
        <sz val="11"/>
        <color theme="1"/>
        <rFont val="Calibri"/>
        <family val="2"/>
        <scheme val="minor"/>
      </rPr>
      <t>Suministros de oficina</t>
    </r>
  </si>
  <si>
    <t>Papelería (hojas, etiquetas, notas)</t>
  </si>
  <si>
    <t>Uso mensual</t>
  </si>
  <si>
    <t>Tinta y tóner para impresoras</t>
  </si>
  <si>
    <t>Cartuchos y mantenimiento</t>
  </si>
  <si>
    <t>Folders, carpetas, clips</t>
  </si>
  <si>
    <t>Organización documental</t>
  </si>
  <si>
    <t>Café, agua embotellada, suministros de cocina</t>
  </si>
  <si>
    <t>Suministros de uso general para oficinas y comedor</t>
  </si>
  <si>
    <t>Tipo de Gasto</t>
  </si>
  <si>
    <t>Costo Anual (MXN)</t>
  </si>
  <si>
    <t>Costo Mensual</t>
  </si>
  <si>
    <t>Infraestructura fija</t>
  </si>
  <si>
    <t>Operación interna</t>
  </si>
  <si>
    <t>Servicios de terceros</t>
  </si>
  <si>
    <t>Seguridad empresarial</t>
  </si>
  <si>
    <t>Equipamiento (compra única)</t>
  </si>
  <si>
    <t>Suministros de oficina</t>
  </si>
  <si>
    <t>💵 Total Anual Estimado</t>
  </si>
  <si>
    <t>Pruebas, Calidad y Validación</t>
  </si>
  <si>
    <t>Riesgo</t>
  </si>
  <si>
    <t>Prevención ($)</t>
  </si>
  <si>
    <t>Mitigación ($)</t>
  </si>
  <si>
    <t>Recuperación ($)</t>
  </si>
  <si>
    <t>No hacer nada ($)</t>
  </si>
  <si>
    <t>Costo Total Estrategias ($)</t>
  </si>
  <si>
    <t>Ahorro Potencial ($)</t>
  </si>
  <si>
    <t>ROI (%)</t>
  </si>
  <si>
    <t>Ambientes inconsistentes para pruebas</t>
  </si>
  <si>
    <t>Automatización de pruebas mal diseñada</t>
  </si>
  <si>
    <t>Cambios de última hora no validados</t>
  </si>
  <si>
    <t>Casos de prueba mal definidos</t>
  </si>
  <si>
    <t>Datos de prueba poco representativos</t>
  </si>
  <si>
    <t>Demora en ejecución de pruebas automatizadas</t>
  </si>
  <si>
    <t>Demoras por repetición manual de pruebas</t>
  </si>
  <si>
    <t>Dependencias externas no simuladas</t>
  </si>
  <si>
    <t>Errores de validación por no cumplir requisitos legales</t>
  </si>
  <si>
    <t>Errores no reproducibles</t>
  </si>
  <si>
    <t>Fallas en integración continua</t>
  </si>
  <si>
    <t>Fallos de accesibilidad no detectados</t>
  </si>
  <si>
    <t>Fallos en pruebas de carga</t>
  </si>
  <si>
    <t>Falta de métricas de calidad del software</t>
  </si>
  <si>
    <t>Falta de pruebas de integración entre microservicios</t>
  </si>
  <si>
    <t>Feedback de pruebas no integrado al desarrollo</t>
  </si>
  <si>
    <t>No detección de errores en ambiente de desarrollo</t>
  </si>
  <si>
    <t>No evaluar experiencia de usuario (UX)</t>
  </si>
  <si>
    <t>No realizar pruebas de regresión tras cambios</t>
  </si>
  <si>
    <t>No realizar pruebas en distintos dispositivos</t>
  </si>
  <si>
    <t>Problemas de concurrencia no evaluados</t>
  </si>
  <si>
    <t>Pruebas funcionales incompletas</t>
  </si>
  <si>
    <t>Resultados falsos positivos/negativos en pruebas</t>
  </si>
  <si>
    <t>Desarrollo Back-End y Front-End</t>
  </si>
  <si>
    <t>Accesos concurrentes mal manejados</t>
  </si>
  <si>
    <t>APIs sin manejo de errores adecuado</t>
  </si>
  <si>
    <t>Bajo rendimiento del front-end</t>
  </si>
  <si>
    <t>Bugs persistentes en funciones críticas</t>
  </si>
  <si>
    <t>Cambios frecuentes en lógica sin pruebas de regresión</t>
  </si>
  <si>
    <t>Código duplicado o poco reutilizable</t>
  </si>
  <si>
    <t>Desacoplamiento deficiente entre componentes</t>
  </si>
  <si>
    <t>Errores en validaciones del lado cliente</t>
  </si>
  <si>
    <t>Exposición de claves API en el código</t>
  </si>
  <si>
    <t>Fallos en carga de archivos multimedia</t>
  </si>
  <si>
    <t>Falta de documentación del código</t>
  </si>
  <si>
    <t>Falta de pruebas unitarias y de integración</t>
  </si>
  <si>
    <t>Fugas de memoria por mal manejo de estados</t>
  </si>
  <si>
    <t>Incompatibilidades entre navegadores</t>
  </si>
  <si>
    <t>Inestabilidad en ambientes de desarrollo</t>
  </si>
  <si>
    <t>Integraciones fallidas con servicios externos</t>
  </si>
  <si>
    <t>Librerías de terceros sin mantenimiento</t>
  </si>
  <si>
    <t>Mal uso del control de versiones</t>
  </si>
  <si>
    <t>No contemplar internacionalización/</t>
  </si>
  <si>
    <t>No controlar el crecimiento del código</t>
  </si>
  <si>
    <t>No manejo de errores asíncronos</t>
  </si>
  <si>
    <t>Pérdida de datos por mal diseño de base de datos</t>
  </si>
  <si>
    <t>Pérdida de sesiones o tokens de usuarios</t>
  </si>
  <si>
    <t>Sobrecarga del servidor por consultas pesadas</t>
  </si>
  <si>
    <t>Testing inadecuado de interacciones entre módulos</t>
  </si>
  <si>
    <t>Despliegue a Produccion y Mantenimiento</t>
  </si>
  <si>
    <t>Actualización de componentes con errores críticos</t>
  </si>
  <si>
    <t>Actualizaciones manuales sin control de versiones</t>
  </si>
  <si>
    <t>Cambios en producción sin pruebas regresivas</t>
  </si>
  <si>
    <t>Configuraciones distintas entre entornos</t>
  </si>
  <si>
    <t>Despliegue de cambios no aprobados</t>
  </si>
  <si>
    <t>Downtime no planificado por errores de despliegue</t>
  </si>
  <si>
    <t>Errores de configuración en servidores</t>
  </si>
  <si>
    <t>Errores de permisos en servidores o servicios</t>
  </si>
  <si>
    <t>Fallo de integraciones con APIs externas</t>
  </si>
  <si>
    <t>Fallo total durante el despliegue</t>
  </si>
  <si>
    <t>Fallos en la migración de base de datos</t>
  </si>
  <si>
    <t>Falta de monitoreo post-despliegue</t>
  </si>
  <si>
    <t>Incompatibilidad con el entorno de producción</t>
  </si>
  <si>
    <t>Interrupción del servicio por mantenimiento no planificado</t>
  </si>
  <si>
    <t>Logs no activados en producción</t>
  </si>
  <si>
    <t>Mala gestión de versiones o semver incorrecto</t>
  </si>
  <si>
    <t>No actualizar DNS correctamente en producción</t>
  </si>
  <si>
    <t>No comunicar despliegues a usuarios o stakeholders</t>
  </si>
  <si>
    <t>No disponibilidad de servicios críticos en horario de alta demanda</t>
  </si>
  <si>
    <t>No realizar rollback en fallos críticos</t>
  </si>
  <si>
    <t>No tener plan de contingencia ante incidentes graves</t>
  </si>
  <si>
    <t>Saturación del servidor tras la liberación</t>
  </si>
  <si>
    <t>Scripts de automatización con errores</t>
  </si>
  <si>
    <t>Servicios no reiniciados correctamente post-deploy</t>
  </si>
  <si>
    <t>Vulnerabilidades introducidas en última versión</t>
  </si>
  <si>
    <t>Diseño de la Solucion (UI,UX Y Arquitectura Tecnica)</t>
  </si>
  <si>
    <t>Ambigüedad en iconografía o botones</t>
  </si>
  <si>
    <t>Arquitectura técnica difícil de escalar</t>
  </si>
  <si>
    <t>Arquitectura técnica monolítica</t>
  </si>
  <si>
    <t>Ausencia de diseño centrado en el usuario</t>
  </si>
  <si>
    <t>Colores o tipografía no legibles</t>
  </si>
  <si>
    <t>Costos extra por herramientas de UI/UX</t>
  </si>
  <si>
    <t>Diseño no responsivo desde el inicio</t>
  </si>
  <si>
    <t>Diseño que no considera adultos mayores</t>
  </si>
  <si>
    <t>Error en flujos de navegación</t>
  </si>
  <si>
    <t>Exceso de elementos visuales innecesarios</t>
  </si>
  <si>
    <t>Fallo en la integración de diseño técnico con UI</t>
  </si>
  <si>
    <t>Falta de documentación del diseño técnico</t>
  </si>
  <si>
    <t>Inadecuada arquitectura de componentes</t>
  </si>
  <si>
    <t>Integración con mapas poco optimizada</t>
  </si>
  <si>
    <t>Interfaces no intuitivas para usuarios</t>
  </si>
  <si>
    <t>Mal modelado de datos desde UI</t>
  </si>
  <si>
    <t>Mal uso de animaciones o efectos</t>
  </si>
  <si>
    <t>No considerar accesibilidad (A11Y)</t>
  </si>
  <si>
    <t>No considerar experiencia en mascotas múltiples</t>
  </si>
  <si>
    <t>No prever ampliación a aplicación móvil</t>
  </si>
  <si>
    <t>No separar capas lógicas/visual</t>
  </si>
  <si>
    <t>No usar patrones de diseño estándar</t>
  </si>
  <si>
    <t>Pérdida de consistencia visual en módulos</t>
  </si>
  <si>
    <t>Sobreingeniería de interfaz</t>
  </si>
  <si>
    <t>Tiempo excesivo en diseño sin validación</t>
  </si>
  <si>
    <t>Planeaciòn y Arquitectura del Proyecto</t>
  </si>
  <si>
    <t>Asumir que todo será remoto sin pruebas</t>
  </si>
  <si>
    <t>Cambio de prioridades del cliente</t>
  </si>
  <si>
    <t>Decisiones sin consultar al cliente</t>
  </si>
  <si>
    <t>Dependencia de tecnología externa</t>
  </si>
  <si>
    <t>Errores en modelo de costos</t>
  </si>
  <si>
    <t>Falta de análisis de riesgos desde el inicio</t>
  </si>
  <si>
    <t>Falta de análisis legal</t>
  </si>
  <si>
    <t>Falta de documentación inicial</t>
  </si>
  <si>
    <t>Falta de estudio de mercado</t>
  </si>
  <si>
    <t>Incertidumbre del modelo de negocio</t>
  </si>
  <si>
    <t>Incluir funciones innecesarias (scope creep)</t>
  </si>
  <si>
    <t>Inexperiencia del equipo</t>
  </si>
  <si>
    <t>Infraestructura mal dimensionada</t>
  </si>
  <si>
    <t>Inversión inicial insuficiente</t>
  </si>
  <si>
    <t>No considerar escalabilidad</t>
  </si>
  <si>
    <t>No evaluar dependencias con terceros</t>
  </si>
  <si>
    <t>Planificación sin backlog refinado</t>
  </si>
  <si>
    <t>Presupuesto mal estimado</t>
  </si>
  <si>
    <t>Problemas de visión del producto</t>
  </si>
  <si>
    <t>Requisitos mal definidos</t>
  </si>
  <si>
    <t>Riesgo de conflicto entre stakeholders</t>
  </si>
  <si>
    <t>Riesgo de subestimar mantenimiento</t>
  </si>
  <si>
    <t>Sobreestimación de recursos</t>
  </si>
  <si>
    <t>Stack tecnológico inadecuado</t>
  </si>
  <si>
    <t>Subestimación de tiempos</t>
  </si>
  <si>
    <t>Seguridad y Proteccion de Datos</t>
  </si>
  <si>
    <t>Accesos no autorizados al backend</t>
  </si>
  <si>
    <t>Almacenamiento inseguro de contraseñas</t>
  </si>
  <si>
    <t>API sin límites de acceso por IP o usuario</t>
  </si>
  <si>
    <t>APIs expuestas sin autenticación</t>
  </si>
  <si>
    <t>Aplicación sin mecanismos de respaldo</t>
  </si>
  <si>
    <t>Ataques DDoS</t>
  </si>
  <si>
    <t>Ataques por inyección SQL</t>
  </si>
  <si>
    <t>Exposición de claves en repositorios públicos</t>
  </si>
  <si>
    <t>Fallas en la política de privacidad o aviso legal</t>
  </si>
  <si>
    <t>Fallas en la verificación de identidad del usuario</t>
  </si>
  <si>
    <t>Fallos de seguridad en almacenamiento en la nube</t>
  </si>
  <si>
    <t>Fallos en la gestión de permisos por roles</t>
  </si>
  <si>
    <t>Faltas en el cifrado de tokens o cookies</t>
  </si>
  <si>
    <t>Fugas de datos personales de usuarios</t>
  </si>
  <si>
    <t>Inyección de scripts maliciosos (XSS)</t>
  </si>
  <si>
    <t>Mal manejo de datos sensibles en logs</t>
  </si>
  <si>
    <t>No auditar accesos y modificaciones de datos</t>
  </si>
  <si>
    <t>No cumplir con regulaciones (ej. LFPDPPP, GDPR)</t>
  </si>
  <si>
    <t>No monitorear incidentes de seguridad</t>
  </si>
  <si>
    <t>No proteger endpoints administrativos</t>
  </si>
  <si>
    <t>No revocar accesos de personal que deja el proyecto</t>
  </si>
  <si>
    <t>No validar archivos subidos por el usuario</t>
  </si>
  <si>
    <t>Pruebas de seguridad no automatizadas</t>
  </si>
  <si>
    <t>Sesiones vulnerables a secuestro (session hijacking)</t>
  </si>
  <si>
    <t>Vulnerabilidades por librerías desactualizadas</t>
  </si>
  <si>
    <t> </t>
  </si>
  <si>
    <t>SUELDOS</t>
  </si>
  <si>
    <t>ENE</t>
  </si>
  <si>
    <t>FEB</t>
  </si>
  <si>
    <t>MAR</t>
  </si>
  <si>
    <t>ABR</t>
  </si>
  <si>
    <t>MAYO</t>
  </si>
  <si>
    <t>JUN</t>
  </si>
  <si>
    <t>JUL</t>
  </si>
  <si>
    <t>AGO</t>
  </si>
  <si>
    <t>SEP</t>
  </si>
  <si>
    <t>OCT</t>
  </si>
  <si>
    <t>NOV</t>
  </si>
  <si>
    <t>DIC</t>
  </si>
  <si>
    <t>AÑO</t>
  </si>
  <si>
    <t>NUM</t>
  </si>
  <si>
    <t>PERSONAL</t>
  </si>
  <si>
    <t>Project Manager (PM)</t>
  </si>
  <si>
    <t>Product Owner (PO)</t>
  </si>
  <si>
    <t>Analista de Negocios</t>
  </si>
  <si>
    <t>Arquitecto de Software</t>
  </si>
  <si>
    <t>UI/UX Designer</t>
  </si>
  <si>
    <t>Diseñador Visual</t>
  </si>
  <si>
    <t>Desarrollador Backend</t>
  </si>
  <si>
    <t>Desarrollador Frontend</t>
  </si>
  <si>
    <t>Desarrollador Full-Stack</t>
  </si>
  <si>
    <t>DevOps Engineer</t>
  </si>
  <si>
    <t>QA (Quality Assurance)</t>
  </si>
  <si>
    <t>Tester</t>
  </si>
  <si>
    <t>Automated Test Engineer</t>
  </si>
  <si>
    <t>Ingeniero de Ciberseguridad</t>
  </si>
  <si>
    <t>Especialista en Cumplimiento Normativo</t>
  </si>
  <si>
    <t>Analista de Riesgos de Seguridad</t>
  </si>
  <si>
    <t>Administrador de Sistemas</t>
  </si>
  <si>
    <t>Administrador de Bases de Datos (DBA)</t>
  </si>
  <si>
    <t>Cloud Engineer</t>
  </si>
  <si>
    <t>Soporte Técnico</t>
  </si>
  <si>
    <t>Administrador de Sistemas en Producción</t>
  </si>
  <si>
    <t>Mantenimiento de Software</t>
  </si>
  <si>
    <t>Data Scientist / Data Analyst</t>
  </si>
  <si>
    <t>Ingeniero de Datos</t>
  </si>
  <si>
    <t>Consultor Técnico</t>
  </si>
  <si>
    <t>Consultor de Negocios</t>
  </si>
  <si>
    <t>Especialista en Usabilidad</t>
  </si>
  <si>
    <t>Researcher (Investigador de Usuario)</t>
  </si>
  <si>
    <t>MESES DE DESARROLLO</t>
  </si>
  <si>
    <t xml:space="preserve"> Gestión del Proyecto</t>
  </si>
  <si>
    <t>Total</t>
  </si>
  <si>
    <t xml:space="preserve">  Arquitectura y Diseño </t>
  </si>
  <si>
    <t xml:space="preserve"> Total </t>
  </si>
  <si>
    <t xml:space="preserve"> $                -  </t>
  </si>
  <si>
    <t xml:space="preserve"> $               -  </t>
  </si>
  <si>
    <t xml:space="preserve"> $              -  </t>
  </si>
  <si>
    <t xml:space="preserve"> Desarrollo de Software </t>
  </si>
  <si>
    <t xml:space="preserve"> Gestión de la Calidad  </t>
  </si>
  <si>
    <t xml:space="preserve">  Ciberseguridad </t>
  </si>
  <si>
    <t>Ingeniero de Seguridad</t>
  </si>
  <si>
    <t xml:space="preserve"> Infraestructura y Operaciones </t>
  </si>
  <si>
    <t xml:space="preserve"> Soporte y Mantenimiento </t>
  </si>
  <si>
    <t xml:space="preserve"> Gestión de Datos y Análisis </t>
  </si>
  <si>
    <t xml:space="preserve"> Consultoría y Estrategia </t>
  </si>
  <si>
    <t xml:space="preserve"> Gestión de la Experiencia del Usuario </t>
  </si>
  <si>
    <t xml:space="preserve"> TOTALES </t>
  </si>
  <si>
    <t xml:space="preserve"> ENE </t>
  </si>
  <si>
    <t xml:space="preserve"> FEB </t>
  </si>
  <si>
    <t xml:space="preserve"> MAR </t>
  </si>
  <si>
    <t xml:space="preserve"> ABR </t>
  </si>
  <si>
    <t xml:space="preserve"> MAYO </t>
  </si>
  <si>
    <t xml:space="preserve"> JUN </t>
  </si>
  <si>
    <t xml:space="preserve"> JUL </t>
  </si>
  <si>
    <t xml:space="preserve"> AGO </t>
  </si>
  <si>
    <t xml:space="preserve"> SEP </t>
  </si>
  <si>
    <t xml:space="preserve"> OCT </t>
  </si>
  <si>
    <t xml:space="preserve"> NOV </t>
  </si>
  <si>
    <t xml:space="preserve"> DIC </t>
  </si>
  <si>
    <t xml:space="preserve"> AÑO </t>
  </si>
  <si>
    <t xml:space="preserve">   </t>
  </si>
  <si>
    <t xml:space="preserve"> Gastos totales </t>
  </si>
  <si>
    <t>Tipo de Inversión</t>
  </si>
  <si>
    <t>Socios</t>
  </si>
  <si>
    <t>Bancos</t>
  </si>
  <si>
    <t>Gobierno Federal</t>
  </si>
  <si>
    <t>Fija</t>
  </si>
  <si>
    <t>Infraestructura fija (oficina, seguridad, etc.)</t>
  </si>
  <si>
    <t>Sistemas de cómputo (PCs, servidores físicos)</t>
  </si>
  <si>
    <t>Infraestructura Cloud (Google Cloud)</t>
  </si>
  <si>
    <t>Mobiliario y suministros de oficina</t>
  </si>
  <si>
    <t>Papelería y equipamiento adicional</t>
  </si>
  <si>
    <t>Diferida</t>
  </si>
  <si>
    <t>Gastos de organización y legales</t>
  </si>
  <si>
    <t>Contratos varios y propiedad intelectual</t>
  </si>
  <si>
    <t>Permisos y licencias operativas</t>
  </si>
  <si>
    <t>Capacitación preoperativa</t>
  </si>
  <si>
    <t>Pruebas y arranque operativo</t>
  </si>
  <si>
    <t>Publicidad preoperativa y marketing</t>
  </si>
  <si>
    <t>Software y herramientas de desarrollo</t>
  </si>
  <si>
    <t>Circulante</t>
  </si>
  <si>
    <t>Capital de trabajo (nómina anual)</t>
  </si>
  <si>
    <t>Margen de riesgo y contingencia</t>
  </si>
  <si>
    <t>TOTAL</t>
  </si>
  <si>
    <t>Estructura del Financiamiento Requerido</t>
  </si>
  <si>
    <t>Fuente Financiera</t>
  </si>
  <si>
    <t>Monto (MXN)</t>
  </si>
  <si>
    <t>Aportación</t>
  </si>
  <si>
    <t>Crédito</t>
  </si>
  <si>
    <t>Total Inversión</t>
  </si>
  <si>
    <t>Cálculo del Préstamo Bancario (Crédito Refaccionario)</t>
  </si>
  <si>
    <r>
      <t xml:space="preserve">Monto: </t>
    </r>
    <r>
      <rPr>
        <b/>
        <sz val="11"/>
        <color theme="1"/>
        <rFont val="Calibri"/>
        <family val="2"/>
        <scheme val="minor"/>
      </rPr>
      <t>$6,531,263</t>
    </r>
  </si>
  <si>
    <r>
      <t xml:space="preserve">Tasa de interés: </t>
    </r>
    <r>
      <rPr>
        <b/>
        <sz val="11"/>
        <color theme="1"/>
        <rFont val="Calibri"/>
        <family val="2"/>
        <scheme val="minor"/>
      </rPr>
      <t>8% anual</t>
    </r>
  </si>
  <si>
    <r>
      <t xml:space="preserve">Plazo: </t>
    </r>
    <r>
      <rPr>
        <b/>
        <sz val="11"/>
        <color theme="1"/>
        <rFont val="Calibri"/>
        <family val="2"/>
        <scheme val="minor"/>
      </rPr>
      <t>5 años</t>
    </r>
  </si>
  <si>
    <t>Amortización uniforme</t>
  </si>
  <si>
    <t>Año</t>
  </si>
  <si>
    <t>Saldo Inicial</t>
  </si>
  <si>
    <t>Interés (8%)</t>
  </si>
  <si>
    <t>Abono Capital</t>
  </si>
  <si>
    <t>Pago Total</t>
  </si>
  <si>
    <t xml:space="preserve"> Cálculo del Préstamo del Gobierno Federal</t>
  </si>
  <si>
    <r>
      <t xml:space="preserve">Monto: </t>
    </r>
    <r>
      <rPr>
        <b/>
        <sz val="11"/>
        <color theme="1"/>
        <rFont val="Calibri"/>
        <family val="2"/>
        <scheme val="minor"/>
      </rPr>
      <t>$2,799,113</t>
    </r>
  </si>
  <si>
    <r>
      <t xml:space="preserve">Tasa de interés: </t>
    </r>
    <r>
      <rPr>
        <b/>
        <sz val="11"/>
        <color theme="1"/>
        <rFont val="Calibri"/>
        <family val="2"/>
        <scheme val="minor"/>
      </rPr>
      <t>6% anual</t>
    </r>
  </si>
  <si>
    <t>Interés (6%)</t>
  </si>
  <si>
    <t>Sección</t>
  </si>
  <si>
    <t xml:space="preserve"> Concepto</t>
  </si>
  <si>
    <t xml:space="preserve"> Área / Categoría</t>
  </si>
  <si>
    <t xml:space="preserve"> Tipo de Gasto</t>
  </si>
  <si>
    <t>Monto Total (MXN)</t>
  </si>
  <si>
    <t>Costos Legales</t>
  </si>
  <si>
    <t>Honorarios legales (asesoría, contratos, NDA)</t>
  </si>
  <si>
    <t>Costo fijo único</t>
  </si>
  <si>
    <t>Legal</t>
  </si>
  <si>
    <t>Costo Legales</t>
  </si>
  <si>
    <t>Contratos con proveedores (hardware, clínicas)</t>
  </si>
  <si>
    <t>Marketing y Comunicacion</t>
  </si>
  <si>
    <t>Registro de software en INDAUTOR</t>
  </si>
  <si>
    <t>Software</t>
  </si>
  <si>
    <t>Registro de marca en IMPI</t>
  </si>
  <si>
    <t>Hardware (Renta + Compra)</t>
  </si>
  <si>
    <t>Protección identidad visual (branding)</t>
  </si>
  <si>
    <t>Hardware (Cloud)</t>
  </si>
  <si>
    <t>Protección de datos personales (LFPDPPP)</t>
  </si>
  <si>
    <t>Términos y condiciones / políticas de uso</t>
  </si>
  <si>
    <t>Cumplimiento de licencias de software</t>
  </si>
  <si>
    <t>Marketing y Comunicación</t>
  </si>
  <si>
    <t>Redes sociales (Instagram, TikTok, YouTube)</t>
  </si>
  <si>
    <t>Costo mensual operativo</t>
  </si>
  <si>
    <t>Marketing Digital</t>
  </si>
  <si>
    <t>Google Ads, SEO, remarketing</t>
  </si>
  <si>
    <t>Email marketing / automatización</t>
  </si>
  <si>
    <t>Notificaciones push personalizadas</t>
  </si>
  <si>
    <t>Contenido educativo (blog optimizado)</t>
  </si>
  <si>
    <t>Promociones cruzadas (clínicas, marcas)</t>
  </si>
  <si>
    <t>Alianzas</t>
  </si>
  <si>
    <t>Bonificaciones de referencia (usuarios)</t>
  </si>
  <si>
    <t>IDEs y editores (VS Code, PyCharm, IntelliJ)</t>
  </si>
  <si>
    <t>Costo único plataforma</t>
  </si>
  <si>
    <t>Desarrollo</t>
  </si>
  <si>
    <t>Control de versiones (GitHub/GitLab)</t>
  </si>
  <si>
    <t>Costo anual</t>
  </si>
  <si>
    <t>Contenedores y orquestación (Docker)</t>
  </si>
  <si>
    <t>Infraestructura</t>
  </si>
  <si>
    <t>CI/CD - Integración continua</t>
  </si>
  <si>
    <t>DevOps</t>
  </si>
  <si>
    <t>Herramientas de prueba (Selenium, JMeter)</t>
  </si>
  <si>
    <t>Calidad</t>
  </si>
  <si>
    <t>Seguridad (OWASP ZAP, Fail2Ban, SonarQube)</t>
  </si>
  <si>
    <t>Seguridad</t>
  </si>
  <si>
    <t>Monitoreo (Grafana, ELK, GCP Monitoring)</t>
  </si>
  <si>
    <t>Renta mensual computadoras (18 estaciones)</t>
  </si>
  <si>
    <t>Desarrollo / Testing</t>
  </si>
  <si>
    <t>Renta mensual servidor físico (procesamiento)</t>
  </si>
  <si>
    <t>Back-End</t>
  </si>
  <si>
    <t>Opción de compra computadoras al año (60%)</t>
  </si>
  <si>
    <t>Pago único a 12 meses</t>
  </si>
  <si>
    <t>Opción de compra servidor físico al año (60%)</t>
  </si>
  <si>
    <t xml:space="preserve">Servidor en la nube (Google Cloud, </t>
  </si>
  <si>
    <t>Costo mensual (x6)</t>
  </si>
  <si>
    <t>Front-End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</si>
</sst>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;[Red]\-&quot;$&quot;#,##0"/>
    <numFmt numFmtId="165" formatCode="&quot;$&quot;#,##0.00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Abadi"/>
      <family val="2"/>
    </font>
    <font>
      <sz val="12"/>
      <color theme="1"/>
      <name val="Aptos"/>
      <family val="2"/>
    </font>
    <font>
      <sz val="10"/>
      <color rgb="FF262626"/>
      <name val="Verdana"/>
      <family val="2"/>
    </font>
    <font>
      <sz val="11"/>
      <color rgb="FF595959"/>
      <name val="Gill Sans MT"/>
      <family val="2"/>
    </font>
    <font>
      <b/>
      <sz val="10"/>
      <color rgb="FF1B79AD"/>
      <name val="Gill Sans MT"/>
      <family val="2"/>
    </font>
    <font>
      <b/>
      <sz val="10"/>
      <color rgb="FF1D7B7D"/>
      <name val="Gill Sans MT"/>
      <family val="2"/>
    </font>
    <font>
      <b/>
      <sz val="10"/>
      <color rgb="FF1B79AD"/>
      <name val="Verdana"/>
      <family val="2"/>
    </font>
    <font>
      <b/>
      <sz val="10"/>
      <color rgb="FF1D7B7D"/>
      <name val="Verdana"/>
      <family val="2"/>
    </font>
    <font>
      <b/>
      <sz val="10"/>
      <color rgb="FFFFFFFF"/>
      <name val="Gill Sans MT"/>
      <family val="2"/>
    </font>
    <font>
      <sz val="10"/>
      <color rgb="FFFFFFFF"/>
      <name val="Verdana"/>
      <family val="2"/>
    </font>
    <font>
      <b/>
      <sz val="13.5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7F7F7"/>
        <bgColor rgb="FF000000"/>
      </patternFill>
    </fill>
    <fill>
      <patternFill patternType="solid">
        <fgColor rgb="FF1B79AD"/>
        <bgColor rgb="FF000000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8E7F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93CEEE"/>
        <bgColor rgb="FF000000"/>
      </patternFill>
    </fill>
    <fill>
      <patternFill patternType="solid">
        <fgColor rgb="FFC5F0F1"/>
        <bgColor rgb="FF000000"/>
      </patternFill>
    </fill>
    <fill>
      <patternFill patternType="solid">
        <fgColor rgb="FF8AE1E3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595959"/>
        <bgColor rgb="FF000000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ck">
        <color rgb="FF1B79AD"/>
      </right>
      <top/>
      <bottom/>
      <diagonal/>
    </border>
    <border>
      <left style="thick">
        <color rgb="FF1B79AD"/>
      </left>
      <right/>
      <top/>
      <bottom/>
      <diagonal/>
    </border>
    <border>
      <left/>
      <right style="thick">
        <color rgb="FF1D7B7D"/>
      </right>
      <top/>
      <bottom/>
      <diagonal/>
    </border>
    <border>
      <left style="thick">
        <color rgb="FF1D7B7D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6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164" fontId="0" fillId="3" borderId="2" xfId="0" applyNumberFormat="1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2" xfId="0" applyNumberFormat="1" applyFont="1" applyBorder="1" applyAlignment="1">
      <alignment vertical="center" wrapText="1"/>
    </xf>
    <xf numFmtId="0" fontId="5" fillId="4" borderId="0" xfId="0" applyFont="1" applyFill="1" applyBorder="1" applyAlignment="1"/>
    <xf numFmtId="0" fontId="5" fillId="5" borderId="0" xfId="0" applyFont="1" applyFill="1" applyBorder="1" applyAlignment="1"/>
    <xf numFmtId="0" fontId="6" fillId="6" borderId="0" xfId="0" applyFont="1" applyFill="1" applyBorder="1" applyAlignment="1"/>
    <xf numFmtId="0" fontId="7" fillId="7" borderId="0" xfId="0" applyFont="1" applyFill="1" applyBorder="1" applyAlignment="1"/>
    <xf numFmtId="0" fontId="5" fillId="4" borderId="4" xfId="0" applyFont="1" applyFill="1" applyBorder="1" applyAlignment="1"/>
    <xf numFmtId="0" fontId="5" fillId="8" borderId="0" xfId="0" applyFont="1" applyFill="1" applyBorder="1" applyAlignment="1"/>
    <xf numFmtId="0" fontId="5" fillId="6" borderId="0" xfId="0" applyFont="1" applyFill="1" applyBorder="1" applyAlignment="1"/>
    <xf numFmtId="8" fontId="5" fillId="8" borderId="0" xfId="0" applyNumberFormat="1" applyFont="1" applyFill="1" applyBorder="1" applyAlignment="1"/>
    <xf numFmtId="0" fontId="5" fillId="7" borderId="0" xfId="0" applyFont="1" applyFill="1" applyBorder="1" applyAlignment="1"/>
    <xf numFmtId="0" fontId="5" fillId="9" borderId="0" xfId="0" applyFont="1" applyFill="1" applyBorder="1" applyAlignment="1"/>
    <xf numFmtId="0" fontId="5" fillId="10" borderId="0" xfId="0" applyFont="1" applyFill="1" applyBorder="1" applyAlignment="1"/>
    <xf numFmtId="8" fontId="5" fillId="10" borderId="0" xfId="0" applyNumberFormat="1" applyFont="1" applyFill="1" applyBorder="1" applyAlignment="1"/>
    <xf numFmtId="8" fontId="5" fillId="9" borderId="0" xfId="0" applyNumberFormat="1" applyFont="1" applyFill="1" applyBorder="1" applyAlignment="1"/>
    <xf numFmtId="0" fontId="5" fillId="4" borderId="6" xfId="0" applyFont="1" applyFill="1" applyBorder="1" applyAlignment="1"/>
    <xf numFmtId="0" fontId="5" fillId="11" borderId="0" xfId="0" applyFont="1" applyFill="1" applyBorder="1" applyAlignment="1"/>
    <xf numFmtId="8" fontId="5" fillId="11" borderId="0" xfId="0" applyNumberFormat="1" applyFont="1" applyFill="1" applyBorder="1" applyAlignment="1"/>
    <xf numFmtId="0" fontId="5" fillId="12" borderId="0" xfId="0" applyFont="1" applyFill="1" applyBorder="1" applyAlignment="1"/>
    <xf numFmtId="8" fontId="5" fillId="12" borderId="0" xfId="0" applyNumberFormat="1" applyFont="1" applyFill="1" applyBorder="1" applyAlignment="1"/>
    <xf numFmtId="8" fontId="5" fillId="6" borderId="0" xfId="0" applyNumberFormat="1" applyFont="1" applyFill="1" applyBorder="1" applyAlignment="1"/>
    <xf numFmtId="0" fontId="11" fillId="13" borderId="0" xfId="0" applyFont="1" applyFill="1" applyBorder="1" applyAlignment="1"/>
    <xf numFmtId="0" fontId="11" fillId="14" borderId="0" xfId="0" applyFont="1" applyFill="1" applyBorder="1" applyAlignment="1"/>
    <xf numFmtId="0" fontId="12" fillId="13" borderId="0" xfId="0" applyFont="1" applyFill="1" applyBorder="1" applyAlignment="1"/>
    <xf numFmtId="8" fontId="12" fillId="14" borderId="0" xfId="0" applyNumberFormat="1" applyFont="1" applyFill="1" applyBorder="1" applyAlignment="1">
      <alignment wrapText="1"/>
    </xf>
    <xf numFmtId="0" fontId="12" fillId="14" borderId="0" xfId="0" applyFont="1" applyFill="1" applyBorder="1" applyAlignment="1"/>
    <xf numFmtId="8" fontId="12" fillId="14" borderId="0" xfId="0" applyNumberFormat="1" applyFont="1" applyFill="1" applyBorder="1" applyAlignment="1"/>
    <xf numFmtId="0" fontId="5" fillId="7" borderId="0" xfId="0" applyFont="1" applyFill="1" applyBorder="1" applyAlignment="1">
      <alignment wrapText="1"/>
    </xf>
    <xf numFmtId="0" fontId="6" fillId="6" borderId="0" xfId="0" applyFont="1" applyFill="1" applyBorder="1" applyAlignment="1">
      <alignment wrapText="1"/>
    </xf>
    <xf numFmtId="0" fontId="5" fillId="4" borderId="0" xfId="0" applyFont="1" applyFill="1" applyBorder="1" applyAlignment="1">
      <alignment wrapText="1"/>
    </xf>
    <xf numFmtId="0" fontId="7" fillId="7" borderId="0" xfId="0" applyFont="1" applyFill="1" applyBorder="1" applyAlignment="1">
      <alignment wrapText="1"/>
    </xf>
    <xf numFmtId="0" fontId="5" fillId="9" borderId="0" xfId="0" applyFont="1" applyFill="1" applyBorder="1" applyAlignment="1">
      <alignment wrapText="1"/>
    </xf>
    <xf numFmtId="0" fontId="5" fillId="4" borderId="0" xfId="0" applyFont="1" applyFill="1" applyBorder="1" applyAlignment="1">
      <alignment wrapText="1"/>
    </xf>
    <xf numFmtId="0" fontId="7" fillId="6" borderId="0" xfId="0" applyFont="1" applyFill="1" applyBorder="1" applyAlignment="1">
      <alignment wrapText="1"/>
    </xf>
    <xf numFmtId="0" fontId="8" fillId="6" borderId="0" xfId="0" applyFont="1" applyFill="1" applyBorder="1" applyAlignment="1">
      <alignment wrapText="1"/>
    </xf>
    <xf numFmtId="0" fontId="5" fillId="9" borderId="7" xfId="0" applyFont="1" applyFill="1" applyBorder="1" applyAlignment="1">
      <alignment wrapText="1"/>
    </xf>
    <xf numFmtId="0" fontId="5" fillId="7" borderId="7" xfId="0" applyFont="1" applyFill="1" applyBorder="1" applyAlignment="1">
      <alignment wrapText="1"/>
    </xf>
    <xf numFmtId="0" fontId="5" fillId="7" borderId="5" xfId="0" applyFont="1" applyFill="1" applyBorder="1" applyAlignment="1">
      <alignment wrapText="1"/>
    </xf>
    <xf numFmtId="0" fontId="9" fillId="6" borderId="0" xfId="0" applyFont="1" applyFill="1" applyBorder="1" applyAlignment="1">
      <alignment wrapText="1"/>
    </xf>
    <xf numFmtId="0" fontId="10" fillId="6" borderId="0" xfId="0" applyFont="1" applyFill="1" applyBorder="1" applyAlignment="1">
      <alignment wrapText="1"/>
    </xf>
    <xf numFmtId="0" fontId="5" fillId="9" borderId="5" xfId="0" applyFont="1" applyFill="1" applyBorder="1" applyAlignment="1">
      <alignment wrapText="1"/>
    </xf>
    <xf numFmtId="0" fontId="11" fillId="13" borderId="0" xfId="0" applyFont="1" applyFill="1" applyBorder="1" applyAlignment="1">
      <alignment wrapText="1"/>
    </xf>
    <xf numFmtId="0" fontId="12" fillId="13" borderId="0" xfId="0" applyFont="1" applyFill="1" applyBorder="1" applyAlignment="1">
      <alignment wrapText="1"/>
    </xf>
    <xf numFmtId="6" fontId="2" fillId="0" borderId="0" xfId="0" applyNumberFormat="1" applyFont="1"/>
    <xf numFmtId="0" fontId="13" fillId="0" borderId="0" xfId="0" applyFont="1" applyAlignment="1">
      <alignment horizontal="center" wrapText="1"/>
    </xf>
    <xf numFmtId="165" fontId="0" fillId="0" borderId="0" xfId="0" applyNumberFormat="1" applyAlignment="1">
      <alignment vertical="center" wrapText="1"/>
    </xf>
    <xf numFmtId="165" fontId="4" fillId="0" borderId="0" xfId="0" applyNumberFormat="1" applyFont="1" applyAlignment="1">
      <alignment vertical="center" wrapText="1"/>
    </xf>
    <xf numFmtId="165" fontId="0" fillId="0" borderId="0" xfId="0" applyNumberFormat="1"/>
    <xf numFmtId="165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91">
    <dxf>
      <numFmt numFmtId="164" formatCode="&quot;$&quot;#,##0;[Red]\-&quot;$&quot;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0" formatCode="&quot;$&quot;#,##0_);[Red]\(&quot;$&quot;#,##0\)"/>
    </dxf>
    <dxf>
      <alignment horizontal="general" vertical="bottom" textRotation="0" wrapText="1" indent="0" justifyLastLine="0" shrinkToFit="0" readingOrder="0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  <alignment horizontal="general" vertical="center" textRotation="0" wrapText="1" indent="0" justifyLastLine="0" shrinkToFit="0" readingOrder="0"/>
    </dxf>
    <dxf>
      <numFmt numFmtId="165" formatCode="&quot;$&quot;#,##0.00"/>
      <alignment horizontal="general" vertical="center" textRotation="0" wrapText="1" indent="0" justifyLastLine="0" shrinkToFit="0" readingOrder="0"/>
    </dxf>
    <dxf>
      <numFmt numFmtId="165" formatCode="&quot;$&quot;#,##0.00"/>
      <alignment horizontal="general" vertical="center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numFmt numFmtId="165" formatCode="&quot;$&quot;#,##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65" formatCode="&quot;$&quot;#,##0.00"/>
      <alignment horizontal="general" vertical="center" textRotation="0" wrapText="1" indent="0" justifyLastLine="0" shrinkToFit="0" readingOrder="0"/>
    </dxf>
    <dxf>
      <numFmt numFmtId="165" formatCode="&quot;$&quot;#,##0.00"/>
      <alignment horizontal="general" vertical="center" textRotation="0" wrapText="1" indent="0" justifyLastLine="0" shrinkToFit="0" readingOrder="0"/>
    </dxf>
    <dxf>
      <numFmt numFmtId="165" formatCode="&quot;$&quot;#,##0.00"/>
      <alignment horizontal="general" vertical="center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numFmt numFmtId="165" formatCode="&quot;$&quot;#,##0.00"/>
      <alignment horizontal="general" vertical="center" textRotation="0" wrapText="1" indent="0" justifyLastLine="0" shrinkToFit="0" readingOrder="0"/>
    </dxf>
    <dxf>
      <numFmt numFmtId="165" formatCode="&quot;$&quot;#,##0.00"/>
      <alignment horizontal="general" vertical="center" textRotation="0" wrapText="1" indent="0" justifyLastLine="0" shrinkToFit="0" readingOrder="0"/>
    </dxf>
    <dxf>
      <numFmt numFmtId="165" formatCode="&quot;$&quot;#,##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alignment horizontal="center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65" formatCode="&quot;$&quot;#,##0.00"/>
      <alignment horizontal="general" vertical="center" textRotation="0" wrapText="1" indent="0" justifyLastLine="0" shrinkToFit="0" readingOrder="0"/>
    </dxf>
    <dxf>
      <numFmt numFmtId="165" formatCode="&quot;$&quot;#,##0.00"/>
      <alignment horizontal="general" vertical="center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numFmt numFmtId="165" formatCode="&quot;$&quot;#,##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65" formatCode="&quot;$&quot;#,##0.00"/>
      <alignment horizontal="general" vertical="center" textRotation="0" wrapText="1" indent="0" justifyLastLine="0" shrinkToFit="0" readingOrder="0"/>
    </dxf>
    <dxf>
      <numFmt numFmtId="165" formatCode="&quot;$&quot;#,##0.00"/>
      <alignment horizontal="general" vertical="center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numFmt numFmtId="165" formatCode="&quot;$&quot;#,##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65" formatCode="&quot;$&quot;#,##0.00"/>
      <alignment horizontal="general" vertical="center" textRotation="0" wrapText="1" indent="0" justifyLastLine="0" shrinkToFit="0" readingOrder="0"/>
    </dxf>
    <dxf>
      <numFmt numFmtId="165" formatCode="&quot;$&quot;#,##0.00"/>
      <alignment horizontal="general" vertical="center" textRotation="0" wrapText="1" indent="0" justifyLastLine="0" shrinkToFit="0" readingOrder="0"/>
    </dxf>
    <dxf>
      <numFmt numFmtId="165" formatCode="&quot;$&quot;#,##0.00"/>
      <alignment horizontal="general" vertical="center" textRotation="0" wrapText="1" indent="0" justifyLastLine="0" shrinkToFit="0" readingOrder="0"/>
    </dxf>
    <dxf>
      <numFmt numFmtId="165" formatCode="&quot;$&quot;#,##0.00"/>
      <alignment horizontal="general" vertical="center" textRotation="0" wrapText="1" indent="0" justifyLastLine="0" shrinkToFit="0" readingOrder="0"/>
    </dxf>
    <dxf>
      <numFmt numFmtId="165" formatCode="&quot;$&quot;#,##0.00"/>
      <alignment horizontal="general" vertical="center" textRotation="0" wrapText="1" indent="0" justifyLastLine="0" shrinkToFit="0" readingOrder="0"/>
    </dxf>
    <dxf>
      <numFmt numFmtId="165" formatCode="&quot;$&quot;#,##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&quot;$&quot;#,##0;[Red]\-&quot;$&quot;#,##0"/>
      <alignment horizontal="general" vertical="center" textRotation="0" wrapText="1" indent="0" justifyLastLine="0" shrinkToFit="0" readingOrder="0"/>
    </dxf>
    <dxf>
      <numFmt numFmtId="164" formatCode="&quot;$&quot;#,##0;[Red]\-&quot;$&quot;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A069C-EC51-4E3F-947A-044694FCF538}" name="Table1" displayName="Table1" ref="B2:F18" totalsRowShown="0" headerRowDxfId="90" dataDxfId="89">
  <autoFilter ref="B2:F18" xr:uid="{C3FA069C-EC51-4E3F-947A-044694FCF538}"/>
  <tableColumns count="5">
    <tableColumn id="1" xr3:uid="{80BD10FC-2672-479D-8BD0-D5152C3C1BB7}" name="Categoría" dataDxfId="88"/>
    <tableColumn id="2" xr3:uid="{53D2B4D4-C207-4497-AAC4-7E8190EB8EE0}" name="Concepto" dataDxfId="87"/>
    <tableColumn id="3" xr3:uid="{96B22F82-40A6-4106-8D2E-57EC246FEF2C}" name="Costo mensual (MXN)" dataDxfId="86"/>
    <tableColumn id="4" xr3:uid="{FF6BF583-F81F-45BC-86B2-555CE01BB88A}" name="Costo anual (MXN)" dataDxfId="85">
      <calculatedColumnFormula>D3*12</calculatedColumnFormula>
    </tableColumn>
    <tableColumn id="5" xr3:uid="{99E0F428-3FB0-4140-BBF3-90BECC6FCD02}" name="Observaciones" dataDxfId="84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7047C7-AAFC-40CF-BEC7-3A628603168D}" name="Table5" displayName="Table5" ref="B31:F36" totalsRowShown="0" headerRowDxfId="18">
  <autoFilter ref="B31:F36" xr:uid="{017047C7-AAFC-40CF-BEC7-3A628603168D}"/>
  <tableColumns count="5">
    <tableColumn id="1" xr3:uid="{AB035B39-A852-4AD3-A134-EB2E19E4F0E3}" name="Año" dataDxfId="17"/>
    <tableColumn id="2" xr3:uid="{3232B572-D491-4B8B-AAB7-21E8E329DF12}" name="Saldo Inicial" dataDxfId="16"/>
    <tableColumn id="3" xr3:uid="{7C460C36-34E3-468F-8CEC-6689535E43A4}" name="Interés (8%)" dataDxfId="15"/>
    <tableColumn id="4" xr3:uid="{D65213FE-9A50-4F52-A77F-822A8F14375C}" name="Abono Capital" dataDxfId="14"/>
    <tableColumn id="5" xr3:uid="{450890E6-404F-4B9C-9500-EF8BF0856FF2}" name="Pago Total" dataDxfId="13"/>
  </tableColumns>
  <tableStyleInfo name="TableStyleMedium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0E419C-B66F-46F7-98EB-FFF13B3BFC58}" name="Table6" displayName="Table6" ref="B43:F48" totalsRowShown="0" headerRowDxfId="12">
  <autoFilter ref="B43:F48" xr:uid="{B30E419C-B66F-46F7-98EB-FFF13B3BFC58}"/>
  <tableColumns count="5">
    <tableColumn id="1" xr3:uid="{F0ED1B5F-0774-4991-8395-D8501C9B1B40}" name="Año" dataDxfId="11"/>
    <tableColumn id="2" xr3:uid="{CA326839-44E8-43EF-9F1E-63EAEC42DD46}" name="Saldo Inicial" dataDxfId="10"/>
    <tableColumn id="3" xr3:uid="{C7AD0021-04B1-4AD0-A368-4042899AD906}" name="Interés (6%)" dataDxfId="9"/>
    <tableColumn id="4" xr3:uid="{D7590EA4-DDEF-4191-A4B7-08912D41B5B1}" name="Abono Capital" dataDxfId="8"/>
    <tableColumn id="5" xr3:uid="{21F01190-8F0E-440C-A7FA-F24E24791DD0}" name="Pago Total" dataDxfId="7"/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6F541D-142E-4D8C-8CE9-A682E14E15F1}" name="Table2" displayName="Table2" ref="B2:F29" totalsRowShown="0" headerRowDxfId="6" dataDxfId="5">
  <autoFilter ref="B2:F29" xr:uid="{6A6F541D-142E-4D8C-8CE9-A682E14E15F1}"/>
  <tableColumns count="5">
    <tableColumn id="1" xr3:uid="{3F87508D-618C-4733-9FF4-C524053A96F9}" name="Sección" dataDxfId="4"/>
    <tableColumn id="2" xr3:uid="{660C4EB8-13A8-436B-83E0-40AE61C13470}" name=" Concepto" dataDxfId="3"/>
    <tableColumn id="3" xr3:uid="{F2CCEB4C-A74C-4C87-9C44-D19B682A23B2}" name="Tipo de Gasto" dataDxfId="2"/>
    <tableColumn id="4" xr3:uid="{57DD3CB9-E5DE-4BF2-98E1-E157A2552BCE}" name=" Área / Categoría" dataDxfId="1"/>
    <tableColumn id="5" xr3:uid="{FFE406CF-0B86-4E30-B27C-D5C3BF1CE652}" name="Monto (MXN)" dataDxfId="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455A45-3C76-451C-B67E-3D704DDC9632}" name="Table7" displayName="Table7" ref="B4:I27" totalsRowShown="0" headerRowDxfId="83" dataDxfId="82">
  <autoFilter ref="B4:I27" xr:uid="{96455A45-3C76-451C-B67E-3D704DDC9632}"/>
  <tableColumns count="8">
    <tableColumn id="1" xr3:uid="{6BDB748D-95FE-419C-868C-74C634364665}" name="Riesgo" dataDxfId="81"/>
    <tableColumn id="2" xr3:uid="{E4F11FFE-EC35-49F7-BD4D-AB65A0587C1E}" name="Prevención ($)" dataDxfId="80"/>
    <tableColumn id="3" xr3:uid="{54D68D7A-7AB5-449B-B212-4024B69510CD}" name="Mitigación ($)" dataDxfId="79"/>
    <tableColumn id="4" xr3:uid="{E1E3F111-525E-42B2-B287-928E836F322C}" name="Recuperación ($)" dataDxfId="78"/>
    <tableColumn id="5" xr3:uid="{96E36DC4-C7C3-41B0-AC57-8808593A1219}" name="No hacer nada ($)" dataDxfId="77"/>
    <tableColumn id="6" xr3:uid="{39A95BBE-71CD-4B3A-B03D-E0E03E680C94}" name="Costo Total Estrategias ($)" dataDxfId="76">
      <calculatedColumnFormula>SUM(C5:$E5)</calculatedColumnFormula>
    </tableColumn>
    <tableColumn id="7" xr3:uid="{1647D932-8C35-41BF-BF6A-7962BDF073B5}" name="Ahorro Potencial ($)" dataDxfId="75">
      <calculatedColumnFormula>F5-G5</calculatedColumnFormula>
    </tableColumn>
    <tableColumn id="8" xr3:uid="{D1B3110A-B1D8-4659-B4A0-8C9D14583443}" name="ROI (%)" dataDxfId="74">
      <calculatedColumnFormula>(H5/G5)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35DD15-DE72-4056-A1EA-4EE9A28B2087}" name="Table8" displayName="Table8" ref="B31:I56" totalsRowShown="0" headerRowDxfId="73" dataDxfId="72">
  <autoFilter ref="B31:I56" xr:uid="{C735DD15-DE72-4056-A1EA-4EE9A28B2087}"/>
  <tableColumns count="8">
    <tableColumn id="1" xr3:uid="{D2C42A1B-A23C-4FDF-83D2-62BA5EFB99EE}" name="Riesgo" dataDxfId="71"/>
    <tableColumn id="2" xr3:uid="{078110AE-7A87-45B5-A711-B6AED0038980}" name="Prevención ($)" dataDxfId="70"/>
    <tableColumn id="3" xr3:uid="{5E69EA2A-531C-4B8A-82AD-200B125FC221}" name="Mitigación ($)" dataDxfId="69"/>
    <tableColumn id="4" xr3:uid="{6C04A50A-3ABD-495C-AF09-28E8FE054068}" name="Recuperación ($)" dataDxfId="68"/>
    <tableColumn id="5" xr3:uid="{6F82D8EA-B9A3-4B9D-8DFA-59C878432F5F}" name="No hacer nada ($)" dataDxfId="67"/>
    <tableColumn id="6" xr3:uid="{F015AF33-3708-45EA-912E-E3D0DA171D07}" name="Costo Total Estrategias ($)" dataDxfId="66">
      <calculatedColumnFormula>SUM(C32:$E32)</calculatedColumnFormula>
    </tableColumn>
    <tableColumn id="7" xr3:uid="{670787A1-721F-48C7-9796-35B413A9BB8C}" name="Ahorro Potencial ($)" dataDxfId="65">
      <calculatedColumnFormula>F32-G32</calculatedColumnFormula>
    </tableColumn>
    <tableColumn id="8" xr3:uid="{6D6D856D-9CAD-4462-ABB6-43666AF90033}" name="ROI (%)" dataDxfId="64">
      <calculatedColumnFormula>(H32/G32)</calculatedColumnFormula>
    </tableColumn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3591FB-8A03-48C4-8B4A-A21B0B034C1E}" name="Table9" displayName="Table9" ref="B60:I85" totalsRowShown="0" headerRowDxfId="63" dataDxfId="62">
  <autoFilter ref="B60:I85" xr:uid="{A33591FB-8A03-48C4-8B4A-A21B0B034C1E}"/>
  <tableColumns count="8">
    <tableColumn id="1" xr3:uid="{CB352072-F291-4DBA-A734-919AFC0652CF}" name="Riesgo" dataDxfId="61"/>
    <tableColumn id="2" xr3:uid="{D84BF2DF-82D4-4A80-9B39-A82B786430A0}" name="Prevención ($)" dataDxfId="60"/>
    <tableColumn id="3" xr3:uid="{47B3AC55-5263-4D38-979D-460B8CA247D9}" name="Mitigación ($)" dataDxfId="59"/>
    <tableColumn id="4" xr3:uid="{BF50C8E8-5621-46DE-A9D4-C16B839F204A}" name="Recuperación ($)" dataDxfId="58"/>
    <tableColumn id="5" xr3:uid="{C9CBA71C-3807-4030-B4C8-9FF4FE26C014}" name="No hacer nada ($)" dataDxfId="57"/>
    <tableColumn id="6" xr3:uid="{43E1458A-02ED-4B30-AA3A-ABBC9EDAADDE}" name="Costo Total Estrategias ($)" dataDxfId="56">
      <calculatedColumnFormula>SUM(C61:$E61)</calculatedColumnFormula>
    </tableColumn>
    <tableColumn id="7" xr3:uid="{E01EF156-3771-4FB6-8B69-DC2C5F1E61E4}" name="Ahorro Potencial ($)" dataDxfId="55">
      <calculatedColumnFormula>F61-G61</calculatedColumnFormula>
    </tableColumn>
    <tableColumn id="8" xr3:uid="{42E36696-B7EA-4FD2-8B95-525BC0732FFA}" name="ROI (%)" dataDxfId="54">
      <calculatedColumnFormula>(H61/G61)</calculatedColumnFormula>
    </tableColumn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65503F-9564-49BD-BA57-8F9B328F2199}" name="Table10" displayName="Table10" ref="B89:I114" totalsRowShown="0" headerRowDxfId="53" dataDxfId="52">
  <autoFilter ref="B89:I114" xr:uid="{D365503F-9564-49BD-BA57-8F9B328F2199}"/>
  <tableColumns count="8">
    <tableColumn id="1" xr3:uid="{03D46EE6-CA2F-4102-90CA-572E8C9939D7}" name="Riesgo" dataDxfId="51"/>
    <tableColumn id="2" xr3:uid="{EA7D4C88-CFC4-49DD-8502-8621258092BD}" name="Prevención ($)" dataDxfId="50"/>
    <tableColumn id="3" xr3:uid="{CDD1FAB1-0597-46A6-9747-99A24E831127}" name="Mitigación ($)" dataDxfId="49"/>
    <tableColumn id="4" xr3:uid="{EFCB9135-E7A4-446F-A87C-EC9B478C637E}" name="Recuperación ($)" dataDxfId="48"/>
    <tableColumn id="5" xr3:uid="{51B1F7AC-D408-4041-9F32-5E347C0D946E}" name="No hacer nada ($)" dataDxfId="47"/>
    <tableColumn id="6" xr3:uid="{7C39FE6C-F0F9-48A2-8FB8-F6576A55BAF7}" name="Costo Total Estrategias ($)" dataDxfId="46">
      <calculatedColumnFormula>SUM(C90:$E90)</calculatedColumnFormula>
    </tableColumn>
    <tableColumn id="7" xr3:uid="{A7499B8F-999C-4A02-AE11-F1E700D35951}" name="Ahorro Potencial ($)" dataDxfId="45">
      <calculatedColumnFormula>F90-G90</calculatedColumnFormula>
    </tableColumn>
    <tableColumn id="8" xr3:uid="{ECA3892C-652C-4DEB-BABA-76AFEE725B7F}" name="ROI (%)" dataDxfId="44">
      <calculatedColumnFormula>(H90/G90)</calculatedColumnFormula>
    </tableColumn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C8DD87B-4D7C-48B8-8D6C-509524AA50A0}" name="Table11" displayName="Table11" ref="B118:I143" totalsRowShown="0" headerRowDxfId="43" dataDxfId="42">
  <autoFilter ref="B118:I143" xr:uid="{EC8DD87B-4D7C-48B8-8D6C-509524AA50A0}"/>
  <tableColumns count="8">
    <tableColumn id="1" xr3:uid="{56AFB790-53A5-4CEE-842F-CB74D059426B}" name="Riesgo" dataDxfId="41"/>
    <tableColumn id="2" xr3:uid="{27F8F6AA-12D4-4F1E-B86F-E4311E31F518}" name="Prevención ($)" dataDxfId="40"/>
    <tableColumn id="3" xr3:uid="{14C3F4AD-1DA3-44CB-BF04-002E2CDF2C26}" name="Mitigación ($)"/>
    <tableColumn id="4" xr3:uid="{BA46A681-0CA4-4A6E-A920-B079477AC11D}" name="Recuperación ($)"/>
    <tableColumn id="5" xr3:uid="{E134C8F9-851A-49D5-9811-A8FAC2E7F6EB}" name="No hacer nada ($)"/>
    <tableColumn id="6" xr3:uid="{24D926A3-AAA8-4DDC-8E74-1B4132F52F49}" name="Costo Total Estrategias ($)" dataDxfId="39">
      <calculatedColumnFormula>SUM(C119:$E119)</calculatedColumnFormula>
    </tableColumn>
    <tableColumn id="7" xr3:uid="{07448F54-84D8-4828-ADA9-AAD18D2092B0}" name="Ahorro Potencial ($)" dataDxfId="38">
      <calculatedColumnFormula>F119-G119</calculatedColumnFormula>
    </tableColumn>
    <tableColumn id="8" xr3:uid="{078CB8D5-84FF-43B3-8EEF-F33987DEEB45}" name="ROI (%)" dataDxfId="37">
      <calculatedColumnFormula>(H119/G119)</calculatedColumnFormula>
    </tableColumn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855990-C377-4C8E-B98D-0C36281984F8}" name="Table12" displayName="Table12" ref="B147:I172" totalsRowShown="0" headerRowDxfId="36" dataDxfId="35">
  <autoFilter ref="B147:I172" xr:uid="{1A855990-C377-4C8E-B98D-0C36281984F8}"/>
  <tableColumns count="8">
    <tableColumn id="1" xr3:uid="{F2809F96-29DB-4C44-9632-C50CE7CA923D}" name="Riesgo" dataDxfId="34"/>
    <tableColumn id="2" xr3:uid="{D73864D8-FA3F-49C3-81A2-0C14BFE5FC42}" name="Prevención ($)" dataDxfId="33"/>
    <tableColumn id="3" xr3:uid="{8A6FD949-8560-4BB0-A6FE-A6FABE2A9505}" name="Mitigación ($)" dataDxfId="32"/>
    <tableColumn id="4" xr3:uid="{56D5824B-CE50-4AEE-AE27-D1638FBA9E46}" name="Recuperación ($)" dataDxfId="31"/>
    <tableColumn id="5" xr3:uid="{DC5FE962-9488-4897-83CA-72C52865ADD8}" name="No hacer nada ($)" dataDxfId="30"/>
    <tableColumn id="6" xr3:uid="{03B1E117-9F71-4741-8294-12C12EC4F75F}" name="Costo Total Estrategias ($)" dataDxfId="29">
      <calculatedColumnFormula>SUM(C148:$E148)</calculatedColumnFormula>
    </tableColumn>
    <tableColumn id="7" xr3:uid="{F5309A55-3921-43ED-9E38-E49C4D460CF8}" name="Ahorro Potencial ($)" dataDxfId="28">
      <calculatedColumnFormula>F148-G148</calculatedColumnFormula>
    </tableColumn>
    <tableColumn id="8" xr3:uid="{2B6791CE-5008-4736-A656-532305ED666B}" name="ROI (%)" dataDxfId="27">
      <calculatedColumnFormula>(H148/G148)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75B103-1A78-40F4-8357-C29BF6EB5313}" name="Table3" displayName="Table3" ref="B2:G18" totalsRowShown="0" headerRowDxfId="26">
  <autoFilter ref="B2:G18" xr:uid="{0C75B103-1A78-40F4-8357-C29BF6EB5313}"/>
  <tableColumns count="6">
    <tableColumn id="1" xr3:uid="{0C42F1A5-1319-4EDE-8C79-259C8EFDA3DF}" name="Tipo de Inversión"/>
    <tableColumn id="2" xr3:uid="{E9D47E1E-88E8-4EC1-AD2A-5C16E73BDAD1}" name="Concepto" dataDxfId="25"/>
    <tableColumn id="3" xr3:uid="{3F031426-D09A-44DD-BA3B-3182E45D7DB5}" name="Socios" dataDxfId="24"/>
    <tableColumn id="4" xr3:uid="{A2B56563-C9D1-433B-B030-48EA24E570D7}" name="Bancos" dataDxfId="23"/>
    <tableColumn id="5" xr3:uid="{56E56819-0C6D-4CD1-AEC0-205CCF670794}" name="Gobierno Federal" dataDxfId="22"/>
    <tableColumn id="6" xr3:uid="{D4DF96B6-91CB-444F-AAF6-F395B26BE268}" name="Total" dataDxfId="21"/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934380-2056-42C8-A52C-783478F7C89D}" name="Table4" displayName="Table4" ref="B20:D24" totalsRowShown="0">
  <autoFilter ref="B20:D24" xr:uid="{35934380-2056-42C8-A52C-783478F7C89D}"/>
  <tableColumns count="3">
    <tableColumn id="1" xr3:uid="{B4959783-7C30-4EA7-851E-4A3CB261B324}" name="Fuente Financiera" dataDxfId="20"/>
    <tableColumn id="2" xr3:uid="{E529E08B-58F6-4B0B-8BB0-0794703CC4BC}" name="Tipo de Inversión"/>
    <tableColumn id="3" xr3:uid="{C96D6DAA-47B1-4265-AE6D-F48BC20675F6}" name="Monto (MXN)" dataDxfId="19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4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8"/>
  <sheetViews>
    <sheetView topLeftCell="A18" workbookViewId="0">
      <selection activeCell="B21" sqref="B21:D28"/>
    </sheetView>
  </sheetViews>
  <sheetFormatPr defaultRowHeight="15"/>
  <cols>
    <col min="2" max="2" width="27.5703125" customWidth="1"/>
    <col min="3" max="3" width="18.5703125" customWidth="1"/>
    <col min="4" max="4" width="22.140625" customWidth="1"/>
    <col min="5" max="5" width="27.7109375" customWidth="1"/>
    <col min="6" max="6" width="27.5703125" customWidth="1"/>
  </cols>
  <sheetData>
    <row r="2" spans="2:6" ht="3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ht="45">
      <c r="B3" s="2" t="s">
        <v>5</v>
      </c>
      <c r="C3" s="2" t="s">
        <v>6</v>
      </c>
      <c r="D3" s="6">
        <v>76000</v>
      </c>
      <c r="E3" s="6">
        <f>D3*12</f>
        <v>912000</v>
      </c>
      <c r="F3" s="2" t="s">
        <v>7</v>
      </c>
    </row>
    <row r="4" spans="2:6" ht="30">
      <c r="B4" s="2"/>
      <c r="C4" s="2" t="s">
        <v>8</v>
      </c>
      <c r="D4" s="6">
        <v>5000</v>
      </c>
      <c r="E4" s="6">
        <f t="shared" ref="E4:E18" si="0">D4*12</f>
        <v>60000</v>
      </c>
      <c r="F4" s="2" t="s">
        <v>9</v>
      </c>
    </row>
    <row r="5" spans="2:6" ht="30">
      <c r="B5" s="2"/>
      <c r="C5" s="2" t="s">
        <v>10</v>
      </c>
      <c r="D5" s="6">
        <v>7800</v>
      </c>
      <c r="E5" s="6">
        <f t="shared" si="0"/>
        <v>93600</v>
      </c>
      <c r="F5" s="2" t="s">
        <v>11</v>
      </c>
    </row>
    <row r="6" spans="2:6" ht="30">
      <c r="B6" s="2"/>
      <c r="C6" s="2" t="s">
        <v>12</v>
      </c>
      <c r="D6" s="6">
        <v>1800</v>
      </c>
      <c r="E6" s="6">
        <f t="shared" si="0"/>
        <v>21600</v>
      </c>
      <c r="F6" s="2" t="s">
        <v>13</v>
      </c>
    </row>
    <row r="7" spans="2:6" ht="30">
      <c r="B7" s="2"/>
      <c r="C7" s="2" t="s">
        <v>14</v>
      </c>
      <c r="D7" s="6">
        <v>900</v>
      </c>
      <c r="E7" s="6">
        <f t="shared" si="0"/>
        <v>10800</v>
      </c>
      <c r="F7" s="2" t="s">
        <v>15</v>
      </c>
    </row>
    <row r="8" spans="2:6" ht="45">
      <c r="B8" s="2" t="s">
        <v>16</v>
      </c>
      <c r="C8" s="2" t="s">
        <v>17</v>
      </c>
      <c r="D8" s="6">
        <v>18000</v>
      </c>
      <c r="E8" s="6">
        <f t="shared" si="0"/>
        <v>216000</v>
      </c>
      <c r="F8" s="2" t="s">
        <v>18</v>
      </c>
    </row>
    <row r="9" spans="2:6" ht="45">
      <c r="B9" s="2" t="s">
        <v>19</v>
      </c>
      <c r="C9" s="2" t="s">
        <v>20</v>
      </c>
      <c r="D9" s="6">
        <v>5000</v>
      </c>
      <c r="E9" s="6">
        <f t="shared" si="0"/>
        <v>60000</v>
      </c>
      <c r="F9" s="2" t="s">
        <v>21</v>
      </c>
    </row>
    <row r="10" spans="2:6" ht="45">
      <c r="B10" s="2"/>
      <c r="C10" s="2" t="s">
        <v>22</v>
      </c>
      <c r="D10" s="6">
        <v>6700</v>
      </c>
      <c r="E10" s="6">
        <f t="shared" si="0"/>
        <v>80400</v>
      </c>
      <c r="F10" s="2" t="s">
        <v>23</v>
      </c>
    </row>
    <row r="11" spans="2:6" ht="45">
      <c r="B11" s="2"/>
      <c r="C11" s="2" t="s">
        <v>24</v>
      </c>
      <c r="D11" s="6">
        <v>4000</v>
      </c>
      <c r="E11" s="6">
        <f t="shared" si="0"/>
        <v>48000</v>
      </c>
      <c r="F11" s="2" t="s">
        <v>25</v>
      </c>
    </row>
    <row r="12" spans="2:6" ht="45">
      <c r="B12" s="2" t="s">
        <v>26</v>
      </c>
      <c r="C12" s="2" t="s">
        <v>27</v>
      </c>
      <c r="D12" s="6">
        <v>20000</v>
      </c>
      <c r="E12" s="6">
        <f t="shared" si="0"/>
        <v>240000</v>
      </c>
      <c r="F12" s="2" t="s">
        <v>28</v>
      </c>
    </row>
    <row r="13" spans="2:6" ht="60">
      <c r="B13" s="2"/>
      <c r="C13" s="2" t="s">
        <v>29</v>
      </c>
      <c r="D13" s="2" t="s">
        <v>30</v>
      </c>
      <c r="E13" s="5">
        <v>45000</v>
      </c>
      <c r="F13" s="2" t="s">
        <v>31</v>
      </c>
    </row>
    <row r="14" spans="2:6" ht="45">
      <c r="B14" s="2" t="s">
        <v>32</v>
      </c>
      <c r="C14" s="2" t="s">
        <v>33</v>
      </c>
      <c r="D14" s="2" t="s">
        <v>30</v>
      </c>
      <c r="E14" s="6">
        <v>30000</v>
      </c>
      <c r="F14" s="2" t="s">
        <v>34</v>
      </c>
    </row>
    <row r="15" spans="2:6" ht="30">
      <c r="B15" s="2" t="s">
        <v>35</v>
      </c>
      <c r="C15" s="2" t="s">
        <v>36</v>
      </c>
      <c r="D15" s="6">
        <v>1600</v>
      </c>
      <c r="E15" s="6">
        <f t="shared" si="0"/>
        <v>19200</v>
      </c>
      <c r="F15" s="2" t="s">
        <v>37</v>
      </c>
    </row>
    <row r="16" spans="2:6" ht="30">
      <c r="B16" s="2"/>
      <c r="C16" s="2" t="s">
        <v>38</v>
      </c>
      <c r="D16" s="6">
        <v>2500</v>
      </c>
      <c r="E16" s="6">
        <f t="shared" si="0"/>
        <v>30000</v>
      </c>
      <c r="F16" s="2" t="s">
        <v>39</v>
      </c>
    </row>
    <row r="17" spans="2:6" ht="30">
      <c r="B17" s="2"/>
      <c r="C17" s="2" t="s">
        <v>40</v>
      </c>
      <c r="D17" s="6">
        <v>600</v>
      </c>
      <c r="E17" s="6">
        <f t="shared" si="0"/>
        <v>7200</v>
      </c>
      <c r="F17" s="2" t="s">
        <v>41</v>
      </c>
    </row>
    <row r="18" spans="2:6" ht="60">
      <c r="B18" s="2"/>
      <c r="C18" s="2" t="s">
        <v>42</v>
      </c>
      <c r="D18" s="6">
        <v>3000</v>
      </c>
      <c r="E18" s="6">
        <f t="shared" si="0"/>
        <v>36000</v>
      </c>
      <c r="F18" s="2" t="s">
        <v>43</v>
      </c>
    </row>
    <row r="19" spans="2:6">
      <c r="B19" s="2"/>
      <c r="C19" s="6"/>
    </row>
    <row r="20" spans="2:6" ht="15.75" thickBot="1">
      <c r="B20" s="2"/>
      <c r="C20" s="6"/>
    </row>
    <row r="21" spans="2:6" ht="15.75" thickBot="1">
      <c r="B21" s="7" t="s">
        <v>44</v>
      </c>
      <c r="C21" s="7" t="s">
        <v>45</v>
      </c>
      <c r="D21" s="7" t="s">
        <v>46</v>
      </c>
    </row>
    <row r="22" spans="2:6">
      <c r="B22" s="8" t="s">
        <v>47</v>
      </c>
      <c r="C22" s="8">
        <f>SUM(E3:E7)</f>
        <v>1098000</v>
      </c>
      <c r="D22" s="9">
        <f>C22/12</f>
        <v>91500</v>
      </c>
    </row>
    <row r="23" spans="2:6">
      <c r="B23" s="10" t="s">
        <v>48</v>
      </c>
      <c r="C23" s="10">
        <f>SUM(E8)</f>
        <v>216000</v>
      </c>
      <c r="D23" s="11">
        <f t="shared" ref="D23:D28" si="1">C23/12</f>
        <v>18000</v>
      </c>
    </row>
    <row r="24" spans="2:6">
      <c r="B24" s="8" t="s">
        <v>49</v>
      </c>
      <c r="C24" s="8">
        <f>SUM(E9:E11)</f>
        <v>188400</v>
      </c>
      <c r="D24" s="9">
        <f t="shared" si="1"/>
        <v>15700</v>
      </c>
    </row>
    <row r="25" spans="2:6">
      <c r="B25" s="10" t="s">
        <v>50</v>
      </c>
      <c r="C25" s="10">
        <v>141000</v>
      </c>
      <c r="D25" s="11">
        <f t="shared" si="1"/>
        <v>11750</v>
      </c>
    </row>
    <row r="26" spans="2:6">
      <c r="B26" s="8" t="s">
        <v>51</v>
      </c>
      <c r="C26" s="8">
        <f>E14</f>
        <v>30000</v>
      </c>
      <c r="D26" s="9">
        <f t="shared" si="1"/>
        <v>2500</v>
      </c>
    </row>
    <row r="27" spans="2:6">
      <c r="B27" s="10" t="s">
        <v>52</v>
      </c>
      <c r="C27" s="10">
        <f>SUM(E15:E18)</f>
        <v>92400</v>
      </c>
      <c r="D27" s="11">
        <f t="shared" si="1"/>
        <v>7700</v>
      </c>
    </row>
    <row r="28" spans="2:6">
      <c r="B28" s="8" t="s">
        <v>53</v>
      </c>
      <c r="C28" s="8">
        <v>1404600</v>
      </c>
      <c r="D28" s="9">
        <f t="shared" si="1"/>
        <v>117050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A338-711E-4FDF-941B-E467D8D8EA5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959D-0EB6-4ECB-A756-DF231B65443A}">
  <dimension ref="B2:K175"/>
  <sheetViews>
    <sheetView tabSelected="1" topLeftCell="A162" zoomScale="70" zoomScaleNormal="70" workbookViewId="0">
      <selection activeCell="C148" sqref="C148:H172"/>
    </sheetView>
  </sheetViews>
  <sheetFormatPr defaultRowHeight="15"/>
  <cols>
    <col min="2" max="2" width="27.7109375" customWidth="1"/>
    <col min="3" max="3" width="16" customWidth="1"/>
    <col min="4" max="4" width="18.140625" customWidth="1"/>
    <col min="5" max="5" width="18.28515625" customWidth="1"/>
    <col min="6" max="6" width="19" customWidth="1"/>
    <col min="7" max="7" width="26.28515625" customWidth="1"/>
    <col min="8" max="8" width="21.140625" customWidth="1"/>
    <col min="9" max="9" width="9.7109375" bestFit="1" customWidth="1"/>
  </cols>
  <sheetData>
    <row r="2" spans="2:9" ht="31.5">
      <c r="B2" s="14" t="s">
        <v>54</v>
      </c>
      <c r="C2" s="15"/>
      <c r="D2" s="15"/>
      <c r="E2" s="15"/>
      <c r="F2" s="15"/>
      <c r="G2" s="15"/>
      <c r="H2" s="15"/>
      <c r="I2" s="15"/>
    </row>
    <row r="4" spans="2:9" ht="30">
      <c r="B4" s="1" t="s">
        <v>55</v>
      </c>
      <c r="C4" s="1" t="s">
        <v>56</v>
      </c>
      <c r="D4" s="1" t="s">
        <v>57</v>
      </c>
      <c r="E4" s="1" t="s">
        <v>58</v>
      </c>
      <c r="F4" s="1" t="s">
        <v>59</v>
      </c>
      <c r="G4" s="1" t="s">
        <v>60</v>
      </c>
      <c r="H4" s="1" t="s">
        <v>61</v>
      </c>
      <c r="I4" s="1" t="s">
        <v>62</v>
      </c>
    </row>
    <row r="5" spans="2:9" ht="30.75">
      <c r="B5" s="2" t="s">
        <v>63</v>
      </c>
      <c r="C5" s="70">
        <v>13000</v>
      </c>
      <c r="D5" s="70">
        <v>3500</v>
      </c>
      <c r="E5" s="70">
        <v>3000</v>
      </c>
      <c r="F5" s="70">
        <v>65000</v>
      </c>
      <c r="G5" s="70">
        <f>SUM(C5:$E5)</f>
        <v>19500</v>
      </c>
      <c r="H5" s="70">
        <f>F5-G5</f>
        <v>45500</v>
      </c>
      <c r="I5" s="12">
        <f>(H5/G5)</f>
        <v>2.3333333333333335</v>
      </c>
    </row>
    <row r="6" spans="2:9" ht="30.75">
      <c r="B6" s="2" t="s">
        <v>64</v>
      </c>
      <c r="C6" s="70">
        <v>11000</v>
      </c>
      <c r="D6" s="70">
        <v>5000</v>
      </c>
      <c r="E6" s="70">
        <v>4000</v>
      </c>
      <c r="F6" s="70">
        <v>70000</v>
      </c>
      <c r="G6" s="70">
        <f>SUM(C6:$E6)</f>
        <v>20000</v>
      </c>
      <c r="H6" s="70">
        <f>F6-G6</f>
        <v>50000</v>
      </c>
      <c r="I6" s="12">
        <f>(H6/G6)</f>
        <v>2.5</v>
      </c>
    </row>
    <row r="7" spans="2:9" ht="30.75">
      <c r="B7" s="2" t="s">
        <v>65</v>
      </c>
      <c r="C7" s="70">
        <v>9000</v>
      </c>
      <c r="D7" s="70">
        <v>3000</v>
      </c>
      <c r="E7" s="70">
        <v>3500</v>
      </c>
      <c r="F7" s="70">
        <v>95000</v>
      </c>
      <c r="G7" s="70">
        <f>SUM(C7:$E7)</f>
        <v>15500</v>
      </c>
      <c r="H7" s="70">
        <f>F7-G7</f>
        <v>79500</v>
      </c>
      <c r="I7" s="12">
        <f>(H7/G7)</f>
        <v>5.129032258064516</v>
      </c>
    </row>
    <row r="8" spans="2:9">
      <c r="B8" s="2" t="s">
        <v>66</v>
      </c>
      <c r="C8" s="70">
        <v>7000</v>
      </c>
      <c r="D8" s="70">
        <v>4500</v>
      </c>
      <c r="E8" s="70">
        <v>3500</v>
      </c>
      <c r="F8" s="70">
        <v>58000</v>
      </c>
      <c r="G8" s="70">
        <f>SUM(C8:$E8)</f>
        <v>15000</v>
      </c>
      <c r="H8" s="70">
        <f>F8-G8</f>
        <v>43000</v>
      </c>
      <c r="I8" s="12">
        <f>(H8/G8)</f>
        <v>2.8666666666666667</v>
      </c>
    </row>
    <row r="9" spans="2:9" ht="30.75">
      <c r="B9" s="2" t="s">
        <v>67</v>
      </c>
      <c r="C9" s="70">
        <v>7500</v>
      </c>
      <c r="D9" s="70">
        <v>2000</v>
      </c>
      <c r="E9" s="70">
        <v>2000</v>
      </c>
      <c r="F9" s="70">
        <v>77000</v>
      </c>
      <c r="G9" s="70">
        <f>SUM(C9:$E9)</f>
        <v>11500</v>
      </c>
      <c r="H9" s="70">
        <f>F9-G9</f>
        <v>65500</v>
      </c>
      <c r="I9" s="12">
        <f>(H9/G9)</f>
        <v>5.6956521739130439</v>
      </c>
    </row>
    <row r="10" spans="2:9" ht="30.75">
      <c r="B10" s="2" t="s">
        <v>68</v>
      </c>
      <c r="C10" s="70">
        <v>9000</v>
      </c>
      <c r="D10" s="70">
        <v>3500</v>
      </c>
      <c r="E10" s="70">
        <v>4000</v>
      </c>
      <c r="F10" s="70">
        <v>65000</v>
      </c>
      <c r="G10" s="70">
        <f>SUM(C10:$E10)</f>
        <v>16500</v>
      </c>
      <c r="H10" s="70">
        <f>F10-G10</f>
        <v>48500</v>
      </c>
      <c r="I10" s="12">
        <f>(H10/G10)</f>
        <v>2.9393939393939394</v>
      </c>
    </row>
    <row r="11" spans="2:9" ht="30.75">
      <c r="B11" s="2" t="s">
        <v>69</v>
      </c>
      <c r="C11" s="70">
        <v>9000</v>
      </c>
      <c r="D11" s="70">
        <v>3500</v>
      </c>
      <c r="E11" s="70">
        <v>4000</v>
      </c>
      <c r="F11" s="70">
        <v>65000</v>
      </c>
      <c r="G11" s="70">
        <f>SUM(C11:$E11)</f>
        <v>16500</v>
      </c>
      <c r="H11" s="70">
        <f>F11-G11</f>
        <v>48500</v>
      </c>
      <c r="I11" s="12">
        <f>(H11/G11)</f>
        <v>2.9393939393939394</v>
      </c>
    </row>
    <row r="12" spans="2:9" ht="30.75">
      <c r="B12" s="2" t="s">
        <v>70</v>
      </c>
      <c r="C12" s="70">
        <v>11000</v>
      </c>
      <c r="D12" s="70">
        <v>3000</v>
      </c>
      <c r="E12" s="70">
        <v>3500</v>
      </c>
      <c r="F12" s="70">
        <v>77000</v>
      </c>
      <c r="G12" s="70">
        <f>SUM(C12:$E12)</f>
        <v>17500</v>
      </c>
      <c r="H12" s="70">
        <f>F12-G12</f>
        <v>59500</v>
      </c>
      <c r="I12" s="12">
        <f>(H12/G12)</f>
        <v>3.4</v>
      </c>
    </row>
    <row r="13" spans="2:9" ht="30.75">
      <c r="B13" s="2" t="s">
        <v>71</v>
      </c>
      <c r="C13" s="70">
        <v>9000</v>
      </c>
      <c r="D13" s="70">
        <v>3000</v>
      </c>
      <c r="E13" s="70">
        <v>3500</v>
      </c>
      <c r="F13" s="70">
        <v>95000</v>
      </c>
      <c r="G13" s="70">
        <f>SUM(C13:$E13)</f>
        <v>15500</v>
      </c>
      <c r="H13" s="70">
        <f>F13-G13</f>
        <v>79500</v>
      </c>
      <c r="I13" s="12">
        <f>(H13/G13)</f>
        <v>5.129032258064516</v>
      </c>
    </row>
    <row r="14" spans="2:9">
      <c r="B14" s="2" t="s">
        <v>72</v>
      </c>
      <c r="C14" s="70">
        <v>9000</v>
      </c>
      <c r="D14" s="70">
        <v>3000</v>
      </c>
      <c r="E14" s="70">
        <v>2000</v>
      </c>
      <c r="F14" s="70">
        <v>60000</v>
      </c>
      <c r="G14" s="70">
        <f>SUM(C14:$E14)</f>
        <v>14000</v>
      </c>
      <c r="H14" s="70">
        <f>F14-G14</f>
        <v>46000</v>
      </c>
      <c r="I14" s="12">
        <f>(H14/G14)</f>
        <v>3.2857142857142856</v>
      </c>
    </row>
    <row r="15" spans="2:9">
      <c r="B15" s="2" t="s">
        <v>73</v>
      </c>
      <c r="C15" s="70">
        <v>13000</v>
      </c>
      <c r="D15" s="70">
        <v>3000</v>
      </c>
      <c r="E15" s="70">
        <v>4500</v>
      </c>
      <c r="F15" s="70">
        <v>62000</v>
      </c>
      <c r="G15" s="70">
        <f>SUM(C15:$E15)</f>
        <v>20500</v>
      </c>
      <c r="H15" s="70">
        <f>F15-G15</f>
        <v>41500</v>
      </c>
      <c r="I15" s="12">
        <f>(H15/G15)</f>
        <v>2.024390243902439</v>
      </c>
    </row>
    <row r="16" spans="2:9" ht="30.75">
      <c r="B16" s="2" t="s">
        <v>74</v>
      </c>
      <c r="C16" s="70">
        <v>11000</v>
      </c>
      <c r="D16" s="70">
        <v>3000</v>
      </c>
      <c r="E16" s="70">
        <v>6000</v>
      </c>
      <c r="F16" s="70">
        <v>80000</v>
      </c>
      <c r="G16" s="70">
        <f>SUM(C16:$E16)</f>
        <v>20000</v>
      </c>
      <c r="H16" s="70">
        <f>F16-G16</f>
        <v>60000</v>
      </c>
      <c r="I16" s="12">
        <f>(H16/G16)</f>
        <v>3</v>
      </c>
    </row>
    <row r="17" spans="2:9">
      <c r="B17" s="2" t="s">
        <v>75</v>
      </c>
      <c r="C17" s="70">
        <v>12000</v>
      </c>
      <c r="D17" s="70">
        <v>7000</v>
      </c>
      <c r="E17" s="70">
        <v>5000</v>
      </c>
      <c r="F17" s="70">
        <v>88000</v>
      </c>
      <c r="G17" s="70">
        <f>SUM(C17:$E17)</f>
        <v>24000</v>
      </c>
      <c r="H17" s="70">
        <f>F17-G17</f>
        <v>64000</v>
      </c>
      <c r="I17" s="12">
        <f>(H17/G17)</f>
        <v>2.6666666666666665</v>
      </c>
    </row>
    <row r="18" spans="2:9" ht="30.75">
      <c r="B18" s="2" t="s">
        <v>76</v>
      </c>
      <c r="C18" s="70">
        <v>10000</v>
      </c>
      <c r="D18" s="70">
        <v>3000</v>
      </c>
      <c r="E18" s="70">
        <v>2500</v>
      </c>
      <c r="F18" s="70">
        <v>60000</v>
      </c>
      <c r="G18" s="70">
        <f>SUM(C18:$E18)</f>
        <v>15500</v>
      </c>
      <c r="H18" s="70">
        <f>F18-G18</f>
        <v>44500</v>
      </c>
      <c r="I18" s="12">
        <f>(H18/G18)</f>
        <v>2.870967741935484</v>
      </c>
    </row>
    <row r="19" spans="2:9" ht="45.75">
      <c r="B19" s="2" t="s">
        <v>77</v>
      </c>
      <c r="C19" s="70">
        <v>12000</v>
      </c>
      <c r="D19" s="70">
        <v>3500</v>
      </c>
      <c r="E19" s="70">
        <v>4000</v>
      </c>
      <c r="F19" s="70">
        <v>65000</v>
      </c>
      <c r="G19" s="70">
        <f>SUM(C19:$E19)</f>
        <v>19500</v>
      </c>
      <c r="H19" s="70">
        <f>F19-G19</f>
        <v>45500</v>
      </c>
      <c r="I19" s="12">
        <f>(H19/G19)</f>
        <v>2.3333333333333335</v>
      </c>
    </row>
    <row r="20" spans="2:9" ht="30.75">
      <c r="B20" s="2" t="s">
        <v>78</v>
      </c>
      <c r="C20" s="70">
        <v>8000</v>
      </c>
      <c r="D20" s="70">
        <v>2500</v>
      </c>
      <c r="E20" s="70">
        <v>2000</v>
      </c>
      <c r="F20" s="70">
        <v>63000</v>
      </c>
      <c r="G20" s="70">
        <f>SUM(C20:$E20)</f>
        <v>12500</v>
      </c>
      <c r="H20" s="70">
        <f>F20-G20</f>
        <v>50500</v>
      </c>
      <c r="I20" s="12">
        <f>(H20/G20)</f>
        <v>4.04</v>
      </c>
    </row>
    <row r="21" spans="2:9" ht="30.75">
      <c r="B21" s="2" t="s">
        <v>79</v>
      </c>
      <c r="C21" s="70">
        <v>12000</v>
      </c>
      <c r="D21" s="70">
        <v>3500</v>
      </c>
      <c r="E21" s="70">
        <v>6500</v>
      </c>
      <c r="F21" s="70">
        <v>80000</v>
      </c>
      <c r="G21" s="70">
        <f>SUM(C21:$E21)</f>
        <v>22000</v>
      </c>
      <c r="H21" s="70">
        <f>F21-G21</f>
        <v>58000</v>
      </c>
      <c r="I21" s="12">
        <f>(H21/G21)</f>
        <v>2.6363636363636362</v>
      </c>
    </row>
    <row r="22" spans="2:9" ht="30.75">
      <c r="B22" s="2" t="s">
        <v>80</v>
      </c>
      <c r="C22" s="70">
        <v>13000</v>
      </c>
      <c r="D22" s="70">
        <v>3000</v>
      </c>
      <c r="E22" s="70">
        <v>2000</v>
      </c>
      <c r="F22" s="70">
        <v>65000</v>
      </c>
      <c r="G22" s="70">
        <f>SUM(C22:$E22)</f>
        <v>18000</v>
      </c>
      <c r="H22" s="70">
        <f>F22-G22</f>
        <v>47000</v>
      </c>
      <c r="I22" s="12">
        <f>(H22/G22)</f>
        <v>2.6111111111111112</v>
      </c>
    </row>
    <row r="23" spans="2:9" ht="30.75">
      <c r="B23" s="2" t="s">
        <v>81</v>
      </c>
      <c r="C23" s="70">
        <v>11000</v>
      </c>
      <c r="D23" s="70">
        <v>3000</v>
      </c>
      <c r="E23" s="70">
        <v>3500</v>
      </c>
      <c r="F23" s="70">
        <v>70000</v>
      </c>
      <c r="G23" s="70">
        <f>SUM(C23:$E23)</f>
        <v>17500</v>
      </c>
      <c r="H23" s="70">
        <f>F23-G23</f>
        <v>52500</v>
      </c>
      <c r="I23" s="12">
        <f>(H23/G23)</f>
        <v>3</v>
      </c>
    </row>
    <row r="24" spans="2:9" ht="30.75">
      <c r="B24" s="2" t="s">
        <v>82</v>
      </c>
      <c r="C24" s="70">
        <v>12000</v>
      </c>
      <c r="D24" s="70">
        <v>5000</v>
      </c>
      <c r="E24" s="70">
        <v>6500</v>
      </c>
      <c r="F24" s="70">
        <v>75000</v>
      </c>
      <c r="G24" s="70">
        <f>SUM(C24:$E24)</f>
        <v>23500</v>
      </c>
      <c r="H24" s="70">
        <f>F24-G24</f>
        <v>51500</v>
      </c>
      <c r="I24" s="12">
        <f>(H24/G24)</f>
        <v>2.1914893617021276</v>
      </c>
    </row>
    <row r="25" spans="2:9" ht="30.75">
      <c r="B25" s="2" t="s">
        <v>83</v>
      </c>
      <c r="C25" s="70">
        <v>12000</v>
      </c>
      <c r="D25" s="70">
        <v>5000</v>
      </c>
      <c r="E25" s="70">
        <v>6500</v>
      </c>
      <c r="F25" s="70">
        <v>75000</v>
      </c>
      <c r="G25" s="70">
        <f>SUM(C25:$E25)</f>
        <v>23500</v>
      </c>
      <c r="H25" s="70">
        <f>F25-G25</f>
        <v>51500</v>
      </c>
      <c r="I25" s="12">
        <f>(H25/G25)</f>
        <v>2.1914893617021276</v>
      </c>
    </row>
    <row r="26" spans="2:9" ht="30.75">
      <c r="B26" s="2" t="s">
        <v>84</v>
      </c>
      <c r="C26" s="70">
        <v>8000</v>
      </c>
      <c r="D26" s="70">
        <v>3500</v>
      </c>
      <c r="E26" s="70">
        <v>4500</v>
      </c>
      <c r="F26" s="70">
        <v>65000</v>
      </c>
      <c r="G26" s="70">
        <f>SUM(C26:$E26)</f>
        <v>16000</v>
      </c>
      <c r="H26" s="70">
        <f>F26-G26</f>
        <v>49000</v>
      </c>
      <c r="I26" s="12">
        <f>(H26/G26)</f>
        <v>3.0625</v>
      </c>
    </row>
    <row r="27" spans="2:9" ht="30.75">
      <c r="B27" s="2" t="s">
        <v>85</v>
      </c>
      <c r="C27" s="70">
        <v>10500</v>
      </c>
      <c r="D27" s="70">
        <v>4500</v>
      </c>
      <c r="E27" s="70">
        <v>4500</v>
      </c>
      <c r="F27" s="70">
        <v>62000</v>
      </c>
      <c r="G27" s="70">
        <f>SUM(C27:$E27)</f>
        <v>19500</v>
      </c>
      <c r="H27" s="70">
        <f>F27-G27</f>
        <v>42500</v>
      </c>
      <c r="I27" s="12">
        <f>(H27/G27)</f>
        <v>2.1794871794871793</v>
      </c>
    </row>
    <row r="29" spans="2:9" ht="30.75">
      <c r="B29" s="14" t="s">
        <v>86</v>
      </c>
      <c r="C29" s="15"/>
      <c r="D29" s="15"/>
      <c r="E29" s="15"/>
      <c r="F29" s="15"/>
      <c r="G29" s="15"/>
      <c r="H29" s="15"/>
      <c r="I29" s="15"/>
    </row>
    <row r="31" spans="2:9" ht="30">
      <c r="B31" s="1" t="s">
        <v>55</v>
      </c>
      <c r="C31" s="1" t="s">
        <v>56</v>
      </c>
      <c r="D31" s="1" t="s">
        <v>57</v>
      </c>
      <c r="E31" s="1" t="s">
        <v>58</v>
      </c>
      <c r="F31" s="1" t="s">
        <v>59</v>
      </c>
      <c r="G31" s="1" t="s">
        <v>60</v>
      </c>
      <c r="H31" s="1" t="s">
        <v>61</v>
      </c>
      <c r="I31" s="1" t="s">
        <v>62</v>
      </c>
    </row>
    <row r="32" spans="2:9" ht="30.75">
      <c r="B32" s="2" t="s">
        <v>87</v>
      </c>
      <c r="C32" s="71">
        <v>16000</v>
      </c>
      <c r="D32" s="72">
        <v>6000</v>
      </c>
      <c r="E32" s="72">
        <v>7500</v>
      </c>
      <c r="F32" s="72">
        <v>106000</v>
      </c>
      <c r="G32" s="70">
        <f>SUM(C32:$E32)</f>
        <v>29500</v>
      </c>
      <c r="H32" s="70">
        <f>F32-G32</f>
        <v>76500</v>
      </c>
      <c r="I32" s="12">
        <f>(H32/G32)</f>
        <v>2.593220338983051</v>
      </c>
    </row>
    <row r="33" spans="2:9" ht="30.75">
      <c r="B33" s="2" t="s">
        <v>88</v>
      </c>
      <c r="C33" s="71">
        <v>12000</v>
      </c>
      <c r="D33" s="72">
        <v>5000</v>
      </c>
      <c r="E33" s="72">
        <v>7000</v>
      </c>
      <c r="F33" s="72">
        <v>84000</v>
      </c>
      <c r="G33" s="70">
        <f>SUM(C33:$E33)</f>
        <v>24000</v>
      </c>
      <c r="H33" s="70">
        <f>F33-G33</f>
        <v>60000</v>
      </c>
      <c r="I33" s="12">
        <f>(H33/G33)</f>
        <v>2.5</v>
      </c>
    </row>
    <row r="34" spans="2:9" ht="15.75">
      <c r="B34" s="2" t="s">
        <v>89</v>
      </c>
      <c r="C34" s="71">
        <v>14000</v>
      </c>
      <c r="D34" s="72">
        <v>5000</v>
      </c>
      <c r="E34" s="72">
        <v>4000</v>
      </c>
      <c r="F34" s="72">
        <v>84000</v>
      </c>
      <c r="G34" s="70">
        <f>SUM(C34:$E34)</f>
        <v>23000</v>
      </c>
      <c r="H34" s="70">
        <f>F34-G34</f>
        <v>61000</v>
      </c>
      <c r="I34" s="12">
        <f>(H34/G34)</f>
        <v>2.652173913043478</v>
      </c>
    </row>
    <row r="35" spans="2:9" ht="30.75">
      <c r="B35" s="2" t="s">
        <v>90</v>
      </c>
      <c r="C35" s="71">
        <v>15000</v>
      </c>
      <c r="D35" s="72">
        <v>6500</v>
      </c>
      <c r="E35" s="72">
        <v>5000</v>
      </c>
      <c r="F35" s="72">
        <v>118000</v>
      </c>
      <c r="G35" s="70">
        <f>SUM(C35:$E35)</f>
        <v>26500</v>
      </c>
      <c r="H35" s="70">
        <f>F35-G35</f>
        <v>91500</v>
      </c>
      <c r="I35" s="12">
        <f>(H35/G35)</f>
        <v>3.4528301886792452</v>
      </c>
    </row>
    <row r="36" spans="2:9" ht="30.75">
      <c r="B36" s="2" t="s">
        <v>91</v>
      </c>
      <c r="C36" s="71">
        <v>12500</v>
      </c>
      <c r="D36" s="72">
        <v>5500</v>
      </c>
      <c r="E36" s="72">
        <v>7500</v>
      </c>
      <c r="F36" s="72">
        <v>90000</v>
      </c>
      <c r="G36" s="70">
        <f>SUM(C36:$E36)</f>
        <v>25500</v>
      </c>
      <c r="H36" s="70">
        <f>F36-G36</f>
        <v>64500</v>
      </c>
      <c r="I36" s="12">
        <f>(H36/G36)</f>
        <v>2.5294117647058822</v>
      </c>
    </row>
    <row r="37" spans="2:9" ht="30.75">
      <c r="B37" s="2" t="s">
        <v>92</v>
      </c>
      <c r="C37" s="71">
        <v>14500</v>
      </c>
      <c r="D37" s="72">
        <v>6000</v>
      </c>
      <c r="E37" s="72">
        <v>4500</v>
      </c>
      <c r="F37" s="72">
        <v>89000</v>
      </c>
      <c r="G37" s="70">
        <f>SUM(C37:$E37)</f>
        <v>25000</v>
      </c>
      <c r="H37" s="70">
        <f>F37-G37</f>
        <v>64000</v>
      </c>
      <c r="I37" s="12">
        <f>(H37/G37)</f>
        <v>2.56</v>
      </c>
    </row>
    <row r="38" spans="2:9" ht="30.75">
      <c r="B38" s="2" t="s">
        <v>93</v>
      </c>
      <c r="C38" s="71">
        <v>10000</v>
      </c>
      <c r="D38" s="72">
        <v>6000</v>
      </c>
      <c r="E38" s="72">
        <v>9500</v>
      </c>
      <c r="F38" s="72">
        <v>74000</v>
      </c>
      <c r="G38" s="70">
        <f>SUM(C38:$E38)</f>
        <v>25500</v>
      </c>
      <c r="H38" s="70">
        <f>F38-G38</f>
        <v>48500</v>
      </c>
      <c r="I38" s="12">
        <f>(H38/G38)</f>
        <v>1.9019607843137254</v>
      </c>
    </row>
    <row r="39" spans="2:9" ht="30.75">
      <c r="B39" s="2" t="s">
        <v>94</v>
      </c>
      <c r="C39" s="70">
        <v>13000</v>
      </c>
      <c r="D39" s="70">
        <v>3500</v>
      </c>
      <c r="E39" s="70">
        <v>3000</v>
      </c>
      <c r="F39" s="70">
        <v>65000</v>
      </c>
      <c r="G39" s="70">
        <f>SUM(C39:$E39)</f>
        <v>19500</v>
      </c>
      <c r="H39" s="70">
        <f>F39-G39</f>
        <v>45500</v>
      </c>
      <c r="I39" s="12">
        <f>(H39/G39)</f>
        <v>2.3333333333333335</v>
      </c>
    </row>
    <row r="40" spans="2:9" ht="30.75">
      <c r="B40" s="2" t="s">
        <v>95</v>
      </c>
      <c r="C40" s="71">
        <v>10000</v>
      </c>
      <c r="D40" s="72">
        <v>5000</v>
      </c>
      <c r="E40" s="72">
        <v>9500</v>
      </c>
      <c r="F40" s="72">
        <v>90000</v>
      </c>
      <c r="G40" s="70">
        <f>SUM(C40:$E40)</f>
        <v>24500</v>
      </c>
      <c r="H40" s="70">
        <f>F40-G40</f>
        <v>65500</v>
      </c>
      <c r="I40" s="12">
        <f>(H40/G40)</f>
        <v>2.6734693877551021</v>
      </c>
    </row>
    <row r="41" spans="2:9" ht="30.75">
      <c r="B41" s="2" t="s">
        <v>96</v>
      </c>
      <c r="C41" s="71">
        <v>10500</v>
      </c>
      <c r="D41" s="72">
        <v>4500</v>
      </c>
      <c r="E41" s="72">
        <v>6000</v>
      </c>
      <c r="F41" s="72">
        <v>60000</v>
      </c>
      <c r="G41" s="70">
        <f>SUM(C41:$E41)</f>
        <v>21000</v>
      </c>
      <c r="H41" s="70">
        <f>F41-G41</f>
        <v>39000</v>
      </c>
      <c r="I41" s="12">
        <f>(H41/G41)</f>
        <v>1.8571428571428572</v>
      </c>
    </row>
    <row r="42" spans="2:9" ht="30.75">
      <c r="B42" s="2" t="s">
        <v>97</v>
      </c>
      <c r="C42" s="71">
        <v>8500</v>
      </c>
      <c r="D42" s="72">
        <v>6000</v>
      </c>
      <c r="E42" s="72">
        <v>6000</v>
      </c>
      <c r="F42" s="72">
        <v>65000</v>
      </c>
      <c r="G42" s="70">
        <f>SUM(C42:$E42)</f>
        <v>20500</v>
      </c>
      <c r="H42" s="70">
        <f>F42-G42</f>
        <v>44500</v>
      </c>
      <c r="I42" s="12">
        <f>(H42/G42)</f>
        <v>2.1707317073170733</v>
      </c>
    </row>
    <row r="43" spans="2:9" ht="30.75">
      <c r="B43" s="2" t="s">
        <v>98</v>
      </c>
      <c r="C43" s="71">
        <v>11000</v>
      </c>
      <c r="D43" s="72">
        <v>5500</v>
      </c>
      <c r="E43" s="72">
        <v>9000</v>
      </c>
      <c r="F43" s="72">
        <v>90000</v>
      </c>
      <c r="G43" s="70">
        <f>SUM(C43:$E43)</f>
        <v>25500</v>
      </c>
      <c r="H43" s="70">
        <f>F43-G43</f>
        <v>64500</v>
      </c>
      <c r="I43" s="12">
        <f>(H43/G43)</f>
        <v>2.5294117647058822</v>
      </c>
    </row>
    <row r="44" spans="2:9" ht="30.75">
      <c r="B44" s="2" t="s">
        <v>99</v>
      </c>
      <c r="C44" s="71">
        <v>11500</v>
      </c>
      <c r="D44" s="72">
        <v>5500</v>
      </c>
      <c r="E44" s="72">
        <v>4500</v>
      </c>
      <c r="F44" s="72">
        <v>81000</v>
      </c>
      <c r="G44" s="70">
        <f>SUM(C44:$E44)</f>
        <v>21500</v>
      </c>
      <c r="H44" s="70">
        <f>F44-G44</f>
        <v>59500</v>
      </c>
      <c r="I44" s="12">
        <f>(H44/G44)</f>
        <v>2.7674418604651163</v>
      </c>
    </row>
    <row r="45" spans="2:9" ht="30.75">
      <c r="B45" s="2" t="s">
        <v>100</v>
      </c>
      <c r="C45" s="71">
        <v>11000</v>
      </c>
      <c r="D45" s="72">
        <v>6000</v>
      </c>
      <c r="E45" s="72">
        <v>4500</v>
      </c>
      <c r="F45" s="72">
        <v>62000</v>
      </c>
      <c r="G45" s="70">
        <f>SUM(C45:$E45)</f>
        <v>21500</v>
      </c>
      <c r="H45" s="70">
        <f>F45-G45</f>
        <v>40500</v>
      </c>
      <c r="I45" s="12">
        <f>(H45/G45)</f>
        <v>1.8837209302325582</v>
      </c>
    </row>
    <row r="46" spans="2:9" ht="30.75">
      <c r="B46" s="2" t="s">
        <v>101</v>
      </c>
      <c r="C46" s="71">
        <v>10000</v>
      </c>
      <c r="D46" s="72">
        <v>5500</v>
      </c>
      <c r="E46" s="72">
        <v>8500</v>
      </c>
      <c r="F46" s="72">
        <v>110000</v>
      </c>
      <c r="G46" s="70">
        <f>SUM(C46:$E46)</f>
        <v>24000</v>
      </c>
      <c r="H46" s="70">
        <f>F46-G46</f>
        <v>86000</v>
      </c>
      <c r="I46" s="12">
        <f>(H46/G46)</f>
        <v>3.5833333333333335</v>
      </c>
    </row>
    <row r="47" spans="2:9" ht="30.75">
      <c r="B47" s="2" t="s">
        <v>102</v>
      </c>
      <c r="C47" s="71">
        <v>11000</v>
      </c>
      <c r="D47" s="72">
        <v>5500</v>
      </c>
      <c r="E47" s="72">
        <v>7500</v>
      </c>
      <c r="F47" s="72">
        <v>73000</v>
      </c>
      <c r="G47" s="70">
        <f>SUM(C47:$E47)</f>
        <v>24000</v>
      </c>
      <c r="H47" s="70">
        <f>F47-G47</f>
        <v>49000</v>
      </c>
      <c r="I47" s="12">
        <f>(H47/G47)</f>
        <v>2.0416666666666665</v>
      </c>
    </row>
    <row r="48" spans="2:9" ht="30.75">
      <c r="B48" s="2" t="s">
        <v>103</v>
      </c>
      <c r="C48" s="71">
        <v>9000</v>
      </c>
      <c r="D48" s="72">
        <v>5500</v>
      </c>
      <c r="E48" s="72">
        <v>8500</v>
      </c>
      <c r="F48" s="72">
        <v>95000</v>
      </c>
      <c r="G48" s="70">
        <f>SUM(C48:$E48)</f>
        <v>23000</v>
      </c>
      <c r="H48" s="70">
        <f>F48-G48</f>
        <v>72000</v>
      </c>
      <c r="I48" s="12">
        <f>(H48/G48)</f>
        <v>3.1304347826086958</v>
      </c>
    </row>
    <row r="49" spans="2:9" ht="30.75">
      <c r="B49" s="2" t="s">
        <v>104</v>
      </c>
      <c r="C49" s="71">
        <v>13000</v>
      </c>
      <c r="D49" s="72">
        <v>5500</v>
      </c>
      <c r="E49" s="72">
        <v>8000</v>
      </c>
      <c r="F49" s="72">
        <v>70000</v>
      </c>
      <c r="G49" s="70">
        <f>SUM(C49:$E49)</f>
        <v>26500</v>
      </c>
      <c r="H49" s="70">
        <f>F49-G49</f>
        <v>43500</v>
      </c>
      <c r="I49" s="12">
        <f>(H49/G49)</f>
        <v>1.6415094339622642</v>
      </c>
    </row>
    <row r="50" spans="2:9" ht="30.75">
      <c r="B50" s="2" t="s">
        <v>105</v>
      </c>
      <c r="C50" s="71">
        <v>10500</v>
      </c>
      <c r="D50" s="72">
        <v>5000</v>
      </c>
      <c r="E50" s="72">
        <v>6500</v>
      </c>
      <c r="F50" s="72">
        <v>75000</v>
      </c>
      <c r="G50" s="70">
        <f>SUM(C50:$E50)</f>
        <v>22000</v>
      </c>
      <c r="H50" s="70">
        <f>F50-G50</f>
        <v>53000</v>
      </c>
      <c r="I50" s="12">
        <f>(H50/G50)</f>
        <v>2.4090909090909092</v>
      </c>
    </row>
    <row r="51" spans="2:9" ht="30.75">
      <c r="B51" s="2" t="s">
        <v>106</v>
      </c>
      <c r="C51" s="71">
        <v>14000</v>
      </c>
      <c r="D51" s="72">
        <v>7500</v>
      </c>
      <c r="E51" s="72">
        <v>7000</v>
      </c>
      <c r="F51" s="72">
        <v>90000</v>
      </c>
      <c r="G51" s="70">
        <f>SUM(C51:$E51)</f>
        <v>28500</v>
      </c>
      <c r="H51" s="70">
        <f>F51-G51</f>
        <v>61500</v>
      </c>
      <c r="I51" s="12">
        <f>(H51/G51)</f>
        <v>2.1578947368421053</v>
      </c>
    </row>
    <row r="52" spans="2:9" ht="30.75">
      <c r="B52" s="2" t="s">
        <v>107</v>
      </c>
      <c r="C52" s="71">
        <v>8500</v>
      </c>
      <c r="D52" s="72">
        <v>4500</v>
      </c>
      <c r="E52" s="72">
        <v>7500</v>
      </c>
      <c r="F52" s="72">
        <v>65000</v>
      </c>
      <c r="G52" s="70">
        <f>SUM(C52:$E52)</f>
        <v>20500</v>
      </c>
      <c r="H52" s="70">
        <f>F52-G52</f>
        <v>44500</v>
      </c>
      <c r="I52" s="12">
        <f>(H52/G52)</f>
        <v>2.1707317073170733</v>
      </c>
    </row>
    <row r="53" spans="2:9" ht="41.25" customHeight="1">
      <c r="B53" s="2" t="s">
        <v>108</v>
      </c>
      <c r="C53" s="71">
        <v>10500</v>
      </c>
      <c r="D53" s="72">
        <v>8000</v>
      </c>
      <c r="E53" s="72">
        <v>8500</v>
      </c>
      <c r="F53" s="72">
        <v>116000</v>
      </c>
      <c r="G53" s="70">
        <f>SUM(C53:$E53)</f>
        <v>27000</v>
      </c>
      <c r="H53" s="70">
        <f>F53-G53</f>
        <v>89000</v>
      </c>
      <c r="I53" s="12">
        <f>(H53/G53)</f>
        <v>3.2962962962962963</v>
      </c>
    </row>
    <row r="54" spans="2:9" ht="30.75">
      <c r="B54" s="2" t="s">
        <v>109</v>
      </c>
      <c r="C54" s="71">
        <v>10500</v>
      </c>
      <c r="D54" s="72">
        <v>5000</v>
      </c>
      <c r="E54" s="72">
        <v>6500</v>
      </c>
      <c r="F54" s="72">
        <v>70000</v>
      </c>
      <c r="G54" s="70">
        <f>SUM(C54:$E54)</f>
        <v>22000</v>
      </c>
      <c r="H54" s="70">
        <f>F54-G54</f>
        <v>48000</v>
      </c>
      <c r="I54" s="12">
        <f>(H54/G54)</f>
        <v>2.1818181818181817</v>
      </c>
    </row>
    <row r="55" spans="2:9" ht="30.75">
      <c r="B55" s="2" t="s">
        <v>110</v>
      </c>
      <c r="C55" s="71">
        <v>10000</v>
      </c>
      <c r="D55" s="72">
        <v>6000</v>
      </c>
      <c r="E55" s="72">
        <v>10000</v>
      </c>
      <c r="F55" s="72">
        <v>79000</v>
      </c>
      <c r="G55" s="70">
        <f>SUM(C55:$E55)</f>
        <v>26000</v>
      </c>
      <c r="H55" s="70">
        <f>F55-G55</f>
        <v>53000</v>
      </c>
      <c r="I55" s="12">
        <f>(H55/G55)</f>
        <v>2.0384615384615383</v>
      </c>
    </row>
    <row r="56" spans="2:9" ht="30" customHeight="1">
      <c r="B56" s="2" t="s">
        <v>111</v>
      </c>
      <c r="C56" s="71">
        <v>13000</v>
      </c>
      <c r="D56" s="72">
        <v>6500</v>
      </c>
      <c r="E56" s="72">
        <v>7000</v>
      </c>
      <c r="F56" s="72">
        <v>85000</v>
      </c>
      <c r="G56" s="70">
        <f>SUM(C56:$E56)</f>
        <v>26500</v>
      </c>
      <c r="H56" s="70">
        <f>F56-G56</f>
        <v>58500</v>
      </c>
      <c r="I56" s="12">
        <f>(H56/G56)</f>
        <v>2.2075471698113209</v>
      </c>
    </row>
    <row r="57" spans="2:9" ht="15.75">
      <c r="B57" s="2"/>
      <c r="C57" s="13"/>
    </row>
    <row r="58" spans="2:9" ht="30.75">
      <c r="B58" s="14" t="s">
        <v>112</v>
      </c>
      <c r="C58" s="15"/>
      <c r="D58" s="15"/>
      <c r="E58" s="15"/>
      <c r="F58" s="15"/>
      <c r="G58" s="15"/>
      <c r="H58" s="15"/>
      <c r="I58" s="15"/>
    </row>
    <row r="60" spans="2:9" ht="30">
      <c r="B60" s="1" t="s">
        <v>55</v>
      </c>
      <c r="C60" s="1" t="s">
        <v>56</v>
      </c>
      <c r="D60" s="1" t="s">
        <v>57</v>
      </c>
      <c r="E60" s="1" t="s">
        <v>58</v>
      </c>
      <c r="F60" s="1" t="s">
        <v>59</v>
      </c>
      <c r="G60" s="1" t="s">
        <v>60</v>
      </c>
      <c r="H60" s="1" t="s">
        <v>61</v>
      </c>
      <c r="I60" s="1" t="s">
        <v>62</v>
      </c>
    </row>
    <row r="61" spans="2:9" ht="30.75">
      <c r="B61" s="2" t="s">
        <v>113</v>
      </c>
      <c r="C61" s="71">
        <v>13000</v>
      </c>
      <c r="D61" s="72">
        <v>6000</v>
      </c>
      <c r="E61" s="72">
        <v>8000</v>
      </c>
      <c r="F61" s="72">
        <v>110000</v>
      </c>
      <c r="G61" s="70">
        <f>SUM(C61:$E61)</f>
        <v>27000</v>
      </c>
      <c r="H61" s="70">
        <f>F61-G61</f>
        <v>83000</v>
      </c>
      <c r="I61" s="12">
        <f>(H61/G61)</f>
        <v>3.074074074074074</v>
      </c>
    </row>
    <row r="62" spans="2:9" ht="30.75">
      <c r="B62" s="2" t="s">
        <v>114</v>
      </c>
      <c r="C62" s="71">
        <v>14000</v>
      </c>
      <c r="D62" s="72">
        <v>5000</v>
      </c>
      <c r="E62" s="72">
        <v>9000</v>
      </c>
      <c r="F62" s="72">
        <v>70000</v>
      </c>
      <c r="G62" s="70">
        <f>SUM(C62:$E62)</f>
        <v>28000</v>
      </c>
      <c r="H62" s="70">
        <f>F62-G62</f>
        <v>42000</v>
      </c>
      <c r="I62" s="12">
        <f>(H62/G62)</f>
        <v>1.5</v>
      </c>
    </row>
    <row r="63" spans="2:9" ht="30.75">
      <c r="B63" s="2" t="s">
        <v>115</v>
      </c>
      <c r="C63" s="71">
        <v>20000</v>
      </c>
      <c r="D63" s="72">
        <v>7000</v>
      </c>
      <c r="E63" s="72">
        <v>8000</v>
      </c>
      <c r="F63" s="72">
        <v>100000</v>
      </c>
      <c r="G63" s="70">
        <f>SUM(C63:$E63)</f>
        <v>35000</v>
      </c>
      <c r="H63" s="70">
        <f>F63-G63</f>
        <v>65000</v>
      </c>
      <c r="I63" s="12">
        <f>(H63/G63)</f>
        <v>1.8571428571428572</v>
      </c>
    </row>
    <row r="64" spans="2:9" ht="30.75">
      <c r="B64" s="2" t="s">
        <v>116</v>
      </c>
      <c r="C64" s="72">
        <v>18000</v>
      </c>
      <c r="D64" s="72">
        <v>7000</v>
      </c>
      <c r="E64" s="72">
        <v>10500</v>
      </c>
      <c r="F64" s="72">
        <v>85000</v>
      </c>
      <c r="G64" s="70">
        <f>SUM(C64:$E64)</f>
        <v>35500</v>
      </c>
      <c r="H64" s="70">
        <f>F64-G64</f>
        <v>49500</v>
      </c>
      <c r="I64" s="12">
        <f>(H64/G64)</f>
        <v>1.3943661971830985</v>
      </c>
    </row>
    <row r="65" spans="2:9" ht="30.75">
      <c r="B65" s="2" t="s">
        <v>117</v>
      </c>
      <c r="C65" s="71">
        <v>15000</v>
      </c>
      <c r="D65" s="72">
        <v>6000</v>
      </c>
      <c r="E65" s="72">
        <v>10000</v>
      </c>
      <c r="F65" s="72">
        <v>85000</v>
      </c>
      <c r="G65" s="70">
        <f>SUM(C65:$E65)</f>
        <v>31000</v>
      </c>
      <c r="H65" s="70">
        <f>F65-G65</f>
        <v>54000</v>
      </c>
      <c r="I65" s="12">
        <f>(H65/G65)</f>
        <v>1.7419354838709677</v>
      </c>
    </row>
    <row r="66" spans="2:9" ht="30.75">
      <c r="B66" s="2" t="s">
        <v>118</v>
      </c>
      <c r="C66" s="71">
        <v>14500</v>
      </c>
      <c r="D66" s="72">
        <v>5000</v>
      </c>
      <c r="E66" s="72">
        <v>7000</v>
      </c>
      <c r="F66" s="72">
        <v>95000</v>
      </c>
      <c r="G66" s="70">
        <f>SUM(C66:$E66)</f>
        <v>26500</v>
      </c>
      <c r="H66" s="70">
        <f>F66-G66</f>
        <v>68500</v>
      </c>
      <c r="I66" s="12">
        <f>(H66/G66)</f>
        <v>2.5849056603773586</v>
      </c>
    </row>
    <row r="67" spans="2:9" ht="30.75">
      <c r="B67" s="2" t="s">
        <v>119</v>
      </c>
      <c r="C67" s="71">
        <v>12500</v>
      </c>
      <c r="D67" s="72">
        <v>5500</v>
      </c>
      <c r="E67" s="72">
        <v>7000</v>
      </c>
      <c r="F67" s="72">
        <v>100000</v>
      </c>
      <c r="G67" s="70">
        <f>SUM(C67:$E67)</f>
        <v>25000</v>
      </c>
      <c r="H67" s="70">
        <f>F67-G67</f>
        <v>75000</v>
      </c>
      <c r="I67" s="12">
        <f>(H67/G67)</f>
        <v>3</v>
      </c>
    </row>
    <row r="68" spans="2:9" ht="30.75">
      <c r="B68" s="2" t="s">
        <v>120</v>
      </c>
      <c r="C68" s="71">
        <v>12500</v>
      </c>
      <c r="D68" s="72">
        <v>5000</v>
      </c>
      <c r="E68" s="72">
        <v>7000</v>
      </c>
      <c r="F68" s="72">
        <v>100000</v>
      </c>
      <c r="G68" s="70">
        <f>SUM(C68:$E68)</f>
        <v>24500</v>
      </c>
      <c r="H68" s="70">
        <f>F68-G68</f>
        <v>75500</v>
      </c>
      <c r="I68" s="12">
        <f>(H68/G68)</f>
        <v>3.0816326530612246</v>
      </c>
    </row>
    <row r="69" spans="2:9" ht="30.75">
      <c r="B69" s="2" t="s">
        <v>121</v>
      </c>
      <c r="C69" s="71">
        <v>17000</v>
      </c>
      <c r="D69" s="72">
        <v>5000</v>
      </c>
      <c r="E69" s="72">
        <v>7000</v>
      </c>
      <c r="F69" s="72">
        <v>90000</v>
      </c>
      <c r="G69" s="70">
        <f>SUM(C69:$E69)</f>
        <v>29000</v>
      </c>
      <c r="H69" s="70">
        <f>F69-G69</f>
        <v>61000</v>
      </c>
      <c r="I69" s="12">
        <f>(H69/G69)</f>
        <v>2.103448275862069</v>
      </c>
    </row>
    <row r="70" spans="2:9" ht="30.75">
      <c r="B70" s="2" t="s">
        <v>122</v>
      </c>
      <c r="C70" s="70">
        <v>13000</v>
      </c>
      <c r="D70" s="70">
        <v>3500</v>
      </c>
      <c r="E70" s="70">
        <v>3000</v>
      </c>
      <c r="F70" s="70">
        <v>65000</v>
      </c>
      <c r="G70" s="70">
        <f>SUM(C70:$E70)</f>
        <v>19500</v>
      </c>
      <c r="H70" s="70">
        <f>F70-G70</f>
        <v>45500</v>
      </c>
      <c r="I70" s="12">
        <f>(H70/G70)</f>
        <v>2.3333333333333335</v>
      </c>
    </row>
    <row r="71" spans="2:9" ht="30.75">
      <c r="B71" s="2" t="s">
        <v>123</v>
      </c>
      <c r="C71" s="71">
        <v>12000</v>
      </c>
      <c r="D71" s="72">
        <v>6500</v>
      </c>
      <c r="E71" s="72">
        <v>9000</v>
      </c>
      <c r="F71" s="72">
        <v>130000</v>
      </c>
      <c r="G71" s="70">
        <f>SUM(C71:$E71)</f>
        <v>27500</v>
      </c>
      <c r="H71" s="70">
        <f>F71-G71</f>
        <v>102500</v>
      </c>
      <c r="I71" s="12">
        <f>(H71/G71)</f>
        <v>3.7272727272727271</v>
      </c>
    </row>
    <row r="72" spans="2:9" ht="30.75">
      <c r="B72" s="2" t="s">
        <v>124</v>
      </c>
      <c r="C72" s="71">
        <v>13500</v>
      </c>
      <c r="D72" s="72">
        <v>5500</v>
      </c>
      <c r="E72" s="72">
        <v>7000</v>
      </c>
      <c r="F72" s="72">
        <v>90000</v>
      </c>
      <c r="G72" s="70">
        <f>SUM(C72:$E72)</f>
        <v>26000</v>
      </c>
      <c r="H72" s="70">
        <f>F72-G72</f>
        <v>64000</v>
      </c>
      <c r="I72" s="12">
        <f>(H72/G72)</f>
        <v>2.4615384615384617</v>
      </c>
    </row>
    <row r="73" spans="2:9" ht="30.75">
      <c r="B73" s="2" t="s">
        <v>125</v>
      </c>
      <c r="C73" s="71">
        <v>13500</v>
      </c>
      <c r="D73" s="72">
        <v>5500</v>
      </c>
      <c r="E73" s="72">
        <v>7000</v>
      </c>
      <c r="F73" s="72">
        <v>80000</v>
      </c>
      <c r="G73" s="70">
        <f>SUM(C73:$E73)</f>
        <v>26000</v>
      </c>
      <c r="H73" s="70">
        <f>F73-G73</f>
        <v>54000</v>
      </c>
      <c r="I73" s="12">
        <f>(H73/G73)</f>
        <v>2.0769230769230771</v>
      </c>
    </row>
    <row r="74" spans="2:9" ht="30.75">
      <c r="B74" s="2" t="s">
        <v>126</v>
      </c>
      <c r="C74" s="71">
        <v>15500</v>
      </c>
      <c r="D74" s="72">
        <v>5500</v>
      </c>
      <c r="E74" s="72">
        <v>5500</v>
      </c>
      <c r="F74" s="72">
        <v>80000</v>
      </c>
      <c r="G74" s="70">
        <f>SUM(C74:$E74)</f>
        <v>26500</v>
      </c>
      <c r="H74" s="70">
        <f>F74-G74</f>
        <v>53500</v>
      </c>
      <c r="I74" s="12">
        <f>(H74/G74)</f>
        <v>2.0188679245283021</v>
      </c>
    </row>
    <row r="75" spans="2:9" ht="30.75">
      <c r="B75" s="2" t="s">
        <v>127</v>
      </c>
      <c r="C75" s="71">
        <v>8500</v>
      </c>
      <c r="D75" s="72">
        <v>3500</v>
      </c>
      <c r="E75" s="72">
        <v>7500</v>
      </c>
      <c r="F75" s="72">
        <v>50000</v>
      </c>
      <c r="G75" s="70">
        <f>SUM(C75:$E75)</f>
        <v>19500</v>
      </c>
      <c r="H75" s="70">
        <f>F75-G75</f>
        <v>30500</v>
      </c>
      <c r="I75" s="12">
        <f>(H75/G75)</f>
        <v>1.5641025641025641</v>
      </c>
    </row>
    <row r="76" spans="2:9" ht="30.75">
      <c r="B76" s="2" t="s">
        <v>128</v>
      </c>
      <c r="C76" s="71">
        <v>13500</v>
      </c>
      <c r="D76" s="72">
        <v>4500</v>
      </c>
      <c r="E76" s="72">
        <v>8000</v>
      </c>
      <c r="F76" s="72">
        <v>50000</v>
      </c>
      <c r="G76" s="70">
        <f>SUM(C76:$E76)</f>
        <v>26000</v>
      </c>
      <c r="H76" s="70">
        <f>F76-G76</f>
        <v>24000</v>
      </c>
      <c r="I76" s="12">
        <f>(H76/G76)</f>
        <v>0.92307692307692313</v>
      </c>
    </row>
    <row r="77" spans="2:9" ht="30.75">
      <c r="B77" s="2" t="s">
        <v>129</v>
      </c>
      <c r="C77" s="71">
        <v>9000</v>
      </c>
      <c r="D77" s="72">
        <v>3500</v>
      </c>
      <c r="E77" s="72">
        <v>5000</v>
      </c>
      <c r="F77" s="72">
        <v>60000</v>
      </c>
      <c r="G77" s="70">
        <f>SUM(C77:$E77)</f>
        <v>17500</v>
      </c>
      <c r="H77" s="70">
        <f>F77-G77</f>
        <v>42500</v>
      </c>
      <c r="I77" s="12">
        <f>(H77/G77)</f>
        <v>2.4285714285714284</v>
      </c>
    </row>
    <row r="78" spans="2:9" ht="30.75">
      <c r="B78" s="2" t="s">
        <v>130</v>
      </c>
      <c r="C78" s="71">
        <v>7000</v>
      </c>
      <c r="D78" s="72">
        <v>3000</v>
      </c>
      <c r="E78" s="72">
        <v>4000</v>
      </c>
      <c r="F78" s="72">
        <v>45000</v>
      </c>
      <c r="G78" s="70">
        <f>SUM(C78:$E78)</f>
        <v>14000</v>
      </c>
      <c r="H78" s="70">
        <f>F78-G78</f>
        <v>31000</v>
      </c>
      <c r="I78" s="12">
        <f>(H78/G78)</f>
        <v>2.2142857142857144</v>
      </c>
    </row>
    <row r="79" spans="2:9" ht="45.75">
      <c r="B79" s="2" t="s">
        <v>131</v>
      </c>
      <c r="C79" s="71">
        <v>19000</v>
      </c>
      <c r="D79" s="72">
        <v>6500</v>
      </c>
      <c r="E79" s="72">
        <v>9000</v>
      </c>
      <c r="F79" s="72">
        <v>125000</v>
      </c>
      <c r="G79" s="70">
        <f>SUM(C79:$E79)</f>
        <v>34500</v>
      </c>
      <c r="H79" s="70">
        <f>F79-G79</f>
        <v>90500</v>
      </c>
      <c r="I79" s="12">
        <f>(H79/G79)</f>
        <v>2.6231884057971016</v>
      </c>
    </row>
    <row r="80" spans="2:9" ht="30.75">
      <c r="B80" s="2" t="s">
        <v>132</v>
      </c>
      <c r="C80" s="71">
        <v>20500</v>
      </c>
      <c r="D80" s="72">
        <v>6500</v>
      </c>
      <c r="E80" s="72">
        <v>7000</v>
      </c>
      <c r="F80" s="72">
        <v>125000</v>
      </c>
      <c r="G80" s="70">
        <f>SUM(C80:$E80)</f>
        <v>34000</v>
      </c>
      <c r="H80" s="70">
        <f>F80-G80</f>
        <v>91000</v>
      </c>
      <c r="I80" s="12">
        <f>(H80/G80)</f>
        <v>2.6764705882352939</v>
      </c>
    </row>
    <row r="81" spans="2:9" ht="30.75">
      <c r="B81" s="2" t="s">
        <v>133</v>
      </c>
      <c r="C81" s="71">
        <v>18000</v>
      </c>
      <c r="D81" s="72">
        <v>10500</v>
      </c>
      <c r="E81" s="72">
        <v>10000</v>
      </c>
      <c r="F81" s="72">
        <v>160000</v>
      </c>
      <c r="G81" s="70">
        <f>SUM(C81:$E81)</f>
        <v>38500</v>
      </c>
      <c r="H81" s="70">
        <f>F81-G81</f>
        <v>121500</v>
      </c>
      <c r="I81" s="12">
        <f>(H81/G81)</f>
        <v>3.1558441558441559</v>
      </c>
    </row>
    <row r="82" spans="2:9" ht="30.75">
      <c r="B82" s="2" t="s">
        <v>134</v>
      </c>
      <c r="C82" s="71">
        <v>18000</v>
      </c>
      <c r="D82" s="72">
        <v>6000</v>
      </c>
      <c r="E82" s="72">
        <v>8000</v>
      </c>
      <c r="F82" s="72">
        <v>130000</v>
      </c>
      <c r="G82" s="70">
        <f>SUM(C82:$E82)</f>
        <v>32000</v>
      </c>
      <c r="H82" s="70">
        <f>F82-G82</f>
        <v>98000</v>
      </c>
      <c r="I82" s="12">
        <f>(H82/G82)</f>
        <v>3.0625</v>
      </c>
    </row>
    <row r="83" spans="2:9" ht="30.75">
      <c r="B83" s="2" t="s">
        <v>135</v>
      </c>
      <c r="C83" s="71">
        <v>12000</v>
      </c>
      <c r="D83" s="72">
        <v>4500</v>
      </c>
      <c r="E83" s="72">
        <v>6000</v>
      </c>
      <c r="F83" s="72">
        <v>65000</v>
      </c>
      <c r="G83" s="70">
        <f>SUM(C83:$E83)</f>
        <v>22500</v>
      </c>
      <c r="H83" s="70">
        <f>F83-G83</f>
        <v>42500</v>
      </c>
      <c r="I83" s="12">
        <f>(H83/G83)</f>
        <v>1.8888888888888888</v>
      </c>
    </row>
    <row r="84" spans="2:9" ht="30.75">
      <c r="B84" s="2" t="s">
        <v>136</v>
      </c>
      <c r="C84" s="71">
        <v>10000</v>
      </c>
      <c r="D84" s="72">
        <v>5000</v>
      </c>
      <c r="E84" s="72">
        <v>5000</v>
      </c>
      <c r="F84" s="72">
        <v>65000</v>
      </c>
      <c r="G84" s="70">
        <f>SUM(C84:$E84)</f>
        <v>20000</v>
      </c>
      <c r="H84" s="70">
        <f>F84-G84</f>
        <v>45000</v>
      </c>
      <c r="I84" s="12">
        <f>(H84/G84)</f>
        <v>2.25</v>
      </c>
    </row>
    <row r="85" spans="2:9" ht="30.75">
      <c r="B85" s="2" t="s">
        <v>137</v>
      </c>
      <c r="C85" s="71">
        <v>17000</v>
      </c>
      <c r="D85" s="72">
        <v>9000</v>
      </c>
      <c r="E85" s="72">
        <v>9000</v>
      </c>
      <c r="F85" s="72">
        <v>170000</v>
      </c>
      <c r="G85" s="70">
        <f>SUM(C85:$E85)</f>
        <v>35000</v>
      </c>
      <c r="H85" s="70">
        <f>F85-G85</f>
        <v>135000</v>
      </c>
      <c r="I85" s="12">
        <f>(H85/G85)</f>
        <v>3.8571428571428572</v>
      </c>
    </row>
    <row r="86" spans="2:9" ht="15.75">
      <c r="B86" s="2"/>
      <c r="C86" s="13"/>
    </row>
    <row r="87" spans="2:9" ht="30.75">
      <c r="B87" s="14" t="s">
        <v>138</v>
      </c>
      <c r="C87" s="15"/>
      <c r="D87" s="15"/>
      <c r="E87" s="15"/>
      <c r="F87" s="15"/>
      <c r="G87" s="15"/>
      <c r="H87" s="15"/>
      <c r="I87" s="15"/>
    </row>
    <row r="89" spans="2:9">
      <c r="B89" s="73" t="s">
        <v>55</v>
      </c>
      <c r="C89" s="73" t="s">
        <v>56</v>
      </c>
      <c r="D89" s="73" t="s">
        <v>57</v>
      </c>
      <c r="E89" s="73" t="s">
        <v>58</v>
      </c>
      <c r="F89" s="73" t="s">
        <v>59</v>
      </c>
      <c r="G89" s="73" t="s">
        <v>60</v>
      </c>
      <c r="H89" s="73" t="s">
        <v>61</v>
      </c>
      <c r="I89" s="73" t="s">
        <v>62</v>
      </c>
    </row>
    <row r="90" spans="2:9" ht="30.75">
      <c r="B90" s="70" t="s">
        <v>139</v>
      </c>
      <c r="C90" s="71">
        <v>13000</v>
      </c>
      <c r="D90" s="72">
        <v>7000</v>
      </c>
      <c r="E90" s="72">
        <v>7500</v>
      </c>
      <c r="F90" s="72">
        <v>95000</v>
      </c>
      <c r="G90" s="70">
        <f>SUM(C90:$E90)</f>
        <v>27500</v>
      </c>
      <c r="H90" s="70">
        <f>F90-G90</f>
        <v>67500</v>
      </c>
      <c r="I90" s="70">
        <f>(H90/G90)</f>
        <v>2.4545454545454546</v>
      </c>
    </row>
    <row r="91" spans="2:9" ht="30.75">
      <c r="B91" s="70" t="s">
        <v>140</v>
      </c>
      <c r="C91" s="71">
        <v>20000</v>
      </c>
      <c r="D91" s="72">
        <v>11000</v>
      </c>
      <c r="E91" s="72">
        <v>12500</v>
      </c>
      <c r="F91" s="72">
        <v>180000</v>
      </c>
      <c r="G91" s="70">
        <f>SUM(C91:$E91)</f>
        <v>43500</v>
      </c>
      <c r="H91" s="70">
        <f>F91-G91</f>
        <v>136500</v>
      </c>
      <c r="I91" s="70">
        <f>(H91/G91)</f>
        <v>3.1379310344827585</v>
      </c>
    </row>
    <row r="92" spans="2:9" ht="30.75">
      <c r="B92" s="70" t="s">
        <v>141</v>
      </c>
      <c r="C92" s="71">
        <v>20000</v>
      </c>
      <c r="D92" s="72">
        <v>10000</v>
      </c>
      <c r="E92" s="72">
        <v>20000</v>
      </c>
      <c r="F92" s="72">
        <v>210000</v>
      </c>
      <c r="G92" s="70">
        <f>SUM(C92:$E92)</f>
        <v>50000</v>
      </c>
      <c r="H92" s="70">
        <f>F92-G92</f>
        <v>160000</v>
      </c>
      <c r="I92" s="70">
        <f>(H92/G92)</f>
        <v>3.2</v>
      </c>
    </row>
    <row r="93" spans="2:9" ht="30.75">
      <c r="B93" s="70" t="s">
        <v>142</v>
      </c>
      <c r="C93" s="71">
        <v>17000</v>
      </c>
      <c r="D93" s="72">
        <v>9000</v>
      </c>
      <c r="E93" s="72">
        <v>8000</v>
      </c>
      <c r="F93" s="72">
        <v>180000</v>
      </c>
      <c r="G93" s="70">
        <f>SUM(C93:$E93)</f>
        <v>34000</v>
      </c>
      <c r="H93" s="70">
        <f>F93-G93</f>
        <v>146000</v>
      </c>
      <c r="I93" s="70">
        <f>(H93/G93)</f>
        <v>4.2941176470588234</v>
      </c>
    </row>
    <row r="94" spans="2:9" ht="15.75">
      <c r="B94" s="70" t="s">
        <v>143</v>
      </c>
      <c r="C94" s="71">
        <v>13000</v>
      </c>
      <c r="D94" s="72">
        <v>7000</v>
      </c>
      <c r="E94" s="72">
        <v>7000</v>
      </c>
      <c r="F94" s="72">
        <v>120000</v>
      </c>
      <c r="G94" s="70">
        <f>SUM(C94:$E94)</f>
        <v>27000</v>
      </c>
      <c r="H94" s="70">
        <f>F94-G94</f>
        <v>93000</v>
      </c>
      <c r="I94" s="70">
        <f>(H94/G94)</f>
        <v>3.4444444444444446</v>
      </c>
    </row>
    <row r="95" spans="2:9" ht="30.75">
      <c r="B95" s="70" t="s">
        <v>144</v>
      </c>
      <c r="C95" s="71">
        <v>9500</v>
      </c>
      <c r="D95" s="72">
        <v>5000</v>
      </c>
      <c r="E95" s="72">
        <v>4000</v>
      </c>
      <c r="F95" s="72">
        <v>85000</v>
      </c>
      <c r="G95" s="70">
        <f>SUM(C95:$E95)</f>
        <v>18500</v>
      </c>
      <c r="H95" s="70">
        <f>F95-G95</f>
        <v>66500</v>
      </c>
      <c r="I95" s="70">
        <f>(H95/G95)</f>
        <v>3.5945945945945947</v>
      </c>
    </row>
    <row r="96" spans="2:9" ht="30.75">
      <c r="B96" s="70" t="s">
        <v>145</v>
      </c>
      <c r="C96" s="71">
        <v>21000</v>
      </c>
      <c r="D96" s="72">
        <v>10000</v>
      </c>
      <c r="E96" s="72">
        <v>9000</v>
      </c>
      <c r="F96" s="72">
        <v>140000</v>
      </c>
      <c r="G96" s="70">
        <f>SUM(C96:$E96)</f>
        <v>40000</v>
      </c>
      <c r="H96" s="70">
        <f>F96-G96</f>
        <v>100000</v>
      </c>
      <c r="I96" s="70">
        <f>(H96/G96)</f>
        <v>2.5</v>
      </c>
    </row>
    <row r="97" spans="2:9" ht="30.75">
      <c r="B97" s="70" t="s">
        <v>146</v>
      </c>
      <c r="C97" s="71">
        <v>16000</v>
      </c>
      <c r="D97" s="72">
        <v>7000</v>
      </c>
      <c r="E97" s="72">
        <v>9000</v>
      </c>
      <c r="F97" s="72">
        <v>110000</v>
      </c>
      <c r="G97" s="70">
        <f>SUM(C97:$E97)</f>
        <v>32000</v>
      </c>
      <c r="H97" s="70">
        <f>F97-G97</f>
        <v>78000</v>
      </c>
      <c r="I97" s="70">
        <f>(H97/G97)</f>
        <v>2.4375</v>
      </c>
    </row>
    <row r="98" spans="2:9" ht="15.75">
      <c r="B98" s="70" t="s">
        <v>147</v>
      </c>
      <c r="C98" s="71">
        <v>15500</v>
      </c>
      <c r="D98" s="72">
        <v>8500</v>
      </c>
      <c r="E98" s="72">
        <v>8500</v>
      </c>
      <c r="F98" s="72">
        <v>120000</v>
      </c>
      <c r="G98" s="70">
        <f>SUM(C98:$E98)</f>
        <v>32500</v>
      </c>
      <c r="H98" s="70">
        <f>F98-G98</f>
        <v>87500</v>
      </c>
      <c r="I98" s="70">
        <f>(H98/G98)</f>
        <v>2.6923076923076925</v>
      </c>
    </row>
    <row r="99" spans="2:9" ht="30.75">
      <c r="B99" s="70" t="s">
        <v>148</v>
      </c>
      <c r="C99" s="71">
        <v>11000</v>
      </c>
      <c r="D99" s="72">
        <v>5500</v>
      </c>
      <c r="E99" s="72">
        <v>5500</v>
      </c>
      <c r="F99" s="72">
        <v>85000</v>
      </c>
      <c r="G99" s="70">
        <f>SUM(C99:$E99)</f>
        <v>22000</v>
      </c>
      <c r="H99" s="70">
        <f>F99-G99</f>
        <v>63000</v>
      </c>
      <c r="I99" s="70">
        <f>(H99/G99)</f>
        <v>2.8636363636363638</v>
      </c>
    </row>
    <row r="100" spans="2:9" ht="30.75">
      <c r="B100" s="70" t="s">
        <v>149</v>
      </c>
      <c r="C100" s="71">
        <v>16000</v>
      </c>
      <c r="D100" s="72">
        <v>8000</v>
      </c>
      <c r="E100" s="72">
        <v>8000</v>
      </c>
      <c r="F100" s="72">
        <v>120000</v>
      </c>
      <c r="G100" s="70">
        <f>SUM(C100:$E100)</f>
        <v>32000</v>
      </c>
      <c r="H100" s="70">
        <f>F100-G100</f>
        <v>88000</v>
      </c>
      <c r="I100" s="70">
        <f>(H100/G100)</f>
        <v>2.75</v>
      </c>
    </row>
    <row r="101" spans="2:9" ht="30.75">
      <c r="B101" s="70" t="s">
        <v>150</v>
      </c>
      <c r="C101" s="71">
        <v>13500</v>
      </c>
      <c r="D101" s="72">
        <v>10000</v>
      </c>
      <c r="E101" s="72">
        <v>12000</v>
      </c>
      <c r="F101" s="72">
        <v>125000</v>
      </c>
      <c r="G101" s="70">
        <f>SUM(C101:$E101)</f>
        <v>35500</v>
      </c>
      <c r="H101" s="70">
        <f>F101-G101</f>
        <v>89500</v>
      </c>
      <c r="I101" s="70">
        <f>(H101/G101)</f>
        <v>2.5211267605633805</v>
      </c>
    </row>
    <row r="102" spans="2:9" ht="30.75">
      <c r="B102" s="70" t="s">
        <v>151</v>
      </c>
      <c r="C102" s="71">
        <v>22000</v>
      </c>
      <c r="D102" s="72">
        <v>11000</v>
      </c>
      <c r="E102" s="72">
        <v>7000</v>
      </c>
      <c r="F102" s="72">
        <v>200000</v>
      </c>
      <c r="G102" s="70">
        <f>SUM(C102:$E102)</f>
        <v>40000</v>
      </c>
      <c r="H102" s="70">
        <f>F102-G102</f>
        <v>160000</v>
      </c>
      <c r="I102" s="70">
        <f>(H102/G102)</f>
        <v>4</v>
      </c>
    </row>
    <row r="103" spans="2:9" ht="30.75">
      <c r="B103" s="70" t="s">
        <v>152</v>
      </c>
      <c r="C103" s="71">
        <v>15500</v>
      </c>
      <c r="D103" s="72">
        <v>9000</v>
      </c>
      <c r="E103" s="72">
        <v>11500</v>
      </c>
      <c r="F103" s="72">
        <v>120000</v>
      </c>
      <c r="G103" s="70">
        <f>SUM(C103:$E103)</f>
        <v>36000</v>
      </c>
      <c r="H103" s="70">
        <f>F103-G103</f>
        <v>84000</v>
      </c>
      <c r="I103" s="70">
        <f>(H103/G103)</f>
        <v>2.3333333333333335</v>
      </c>
    </row>
    <row r="104" spans="2:9" ht="30.75">
      <c r="B104" s="70" t="s">
        <v>153</v>
      </c>
      <c r="C104" s="70">
        <v>13000</v>
      </c>
      <c r="D104" s="70">
        <v>3500</v>
      </c>
      <c r="E104" s="70">
        <v>3000</v>
      </c>
      <c r="F104" s="70">
        <v>65000</v>
      </c>
      <c r="G104" s="70">
        <f>SUM(C104:$E104)</f>
        <v>19500</v>
      </c>
      <c r="H104" s="70">
        <f>F104-G104</f>
        <v>45500</v>
      </c>
      <c r="I104" s="70">
        <f>(H104/G104)</f>
        <v>2.3333333333333335</v>
      </c>
    </row>
    <row r="105" spans="2:9" ht="30.75">
      <c r="B105" s="70" t="s">
        <v>154</v>
      </c>
      <c r="C105" s="71">
        <v>15500</v>
      </c>
      <c r="D105" s="72">
        <v>5000</v>
      </c>
      <c r="E105" s="72">
        <v>7000</v>
      </c>
      <c r="F105" s="72">
        <v>100000</v>
      </c>
      <c r="G105" s="70">
        <f>SUM(C105:$E105)</f>
        <v>27500</v>
      </c>
      <c r="H105" s="70">
        <f>F105-G105</f>
        <v>72500</v>
      </c>
      <c r="I105" s="70">
        <f>(H105/G105)</f>
        <v>2.6363636363636362</v>
      </c>
    </row>
    <row r="106" spans="2:9" ht="30.75">
      <c r="B106" s="70" t="s">
        <v>155</v>
      </c>
      <c r="C106" s="71">
        <v>12000</v>
      </c>
      <c r="D106" s="72">
        <v>4000</v>
      </c>
      <c r="E106" s="72">
        <v>7000</v>
      </c>
      <c r="F106" s="72">
        <v>80000</v>
      </c>
      <c r="G106" s="70">
        <f>SUM(C106:$E106)</f>
        <v>23000</v>
      </c>
      <c r="H106" s="70">
        <f>F106-G106</f>
        <v>57000</v>
      </c>
      <c r="I106" s="70">
        <f>(H106/G106)</f>
        <v>2.4782608695652173</v>
      </c>
    </row>
    <row r="107" spans="2:9" ht="30.75">
      <c r="B107" s="70" t="s">
        <v>156</v>
      </c>
      <c r="C107" s="71">
        <v>22000</v>
      </c>
      <c r="D107" s="72">
        <v>11000</v>
      </c>
      <c r="E107" s="72">
        <v>7000</v>
      </c>
      <c r="F107" s="72">
        <v>200000</v>
      </c>
      <c r="G107" s="70">
        <f>SUM(C107:$E107)</f>
        <v>40000</v>
      </c>
      <c r="H107" s="70">
        <f>F107-G107</f>
        <v>160000</v>
      </c>
      <c r="I107" s="70">
        <f>(H107/G107)</f>
        <v>4</v>
      </c>
    </row>
    <row r="108" spans="2:9" ht="30.75">
      <c r="B108" s="70" t="s">
        <v>157</v>
      </c>
      <c r="C108" s="71">
        <v>12000</v>
      </c>
      <c r="D108" s="72">
        <v>5000</v>
      </c>
      <c r="E108" s="72">
        <v>7000</v>
      </c>
      <c r="F108" s="72">
        <v>95000</v>
      </c>
      <c r="G108" s="70">
        <f>SUM(C108:$E108)</f>
        <v>24000</v>
      </c>
      <c r="H108" s="70">
        <f>F108-G108</f>
        <v>71000</v>
      </c>
      <c r="I108" s="70">
        <f>(H108/G108)</f>
        <v>2.9583333333333335</v>
      </c>
    </row>
    <row r="109" spans="2:9" ht="30.75">
      <c r="B109" s="70" t="s">
        <v>158</v>
      </c>
      <c r="C109" s="71">
        <v>20000</v>
      </c>
      <c r="D109" s="72">
        <v>9000</v>
      </c>
      <c r="E109" s="72">
        <v>15000</v>
      </c>
      <c r="F109" s="72">
        <v>180000</v>
      </c>
      <c r="G109" s="70">
        <f>SUM(C109:$E109)</f>
        <v>44000</v>
      </c>
      <c r="H109" s="70">
        <f>F109-G109</f>
        <v>136000</v>
      </c>
      <c r="I109" s="70">
        <f>(H109/G109)</f>
        <v>3.0909090909090908</v>
      </c>
    </row>
    <row r="110" spans="2:9" ht="30.75">
      <c r="B110" s="70" t="s">
        <v>159</v>
      </c>
      <c r="C110" s="71">
        <v>16000</v>
      </c>
      <c r="D110" s="72">
        <v>10000</v>
      </c>
      <c r="E110" s="72">
        <v>11500</v>
      </c>
      <c r="F110" s="72">
        <v>125000</v>
      </c>
      <c r="G110" s="70">
        <f>SUM(C110:$E110)</f>
        <v>37500</v>
      </c>
      <c r="H110" s="70">
        <f>F110-G110</f>
        <v>87500</v>
      </c>
      <c r="I110" s="70">
        <f>(H110/G110)</f>
        <v>2.3333333333333335</v>
      </c>
    </row>
    <row r="111" spans="2:9" ht="30.75">
      <c r="B111" s="70" t="s">
        <v>160</v>
      </c>
      <c r="C111" s="71">
        <v>14000</v>
      </c>
      <c r="D111" s="72">
        <v>9000</v>
      </c>
      <c r="E111" s="72">
        <v>9000</v>
      </c>
      <c r="F111" s="72">
        <v>115000</v>
      </c>
      <c r="G111" s="70">
        <f>SUM(C111:$E111)</f>
        <v>32000</v>
      </c>
      <c r="H111" s="70">
        <f>F111-G111</f>
        <v>83000</v>
      </c>
      <c r="I111" s="70">
        <f>(H111/G111)</f>
        <v>2.59375</v>
      </c>
    </row>
    <row r="112" spans="2:9" ht="30.75">
      <c r="B112" s="70" t="s">
        <v>161</v>
      </c>
      <c r="C112" s="71">
        <v>17000</v>
      </c>
      <c r="D112" s="72">
        <v>7000</v>
      </c>
      <c r="E112" s="72">
        <v>10000</v>
      </c>
      <c r="F112" s="72">
        <v>100000</v>
      </c>
      <c r="G112" s="70">
        <f>SUM(C112:$E112)</f>
        <v>34000</v>
      </c>
      <c r="H112" s="70">
        <f>F112-G112</f>
        <v>66000</v>
      </c>
      <c r="I112" s="70">
        <f>(H112/G112)</f>
        <v>1.9411764705882353</v>
      </c>
    </row>
    <row r="113" spans="2:11" ht="15.75">
      <c r="B113" s="70" t="s">
        <v>162</v>
      </c>
      <c r="C113" s="71">
        <v>14000</v>
      </c>
      <c r="D113" s="72">
        <v>9000</v>
      </c>
      <c r="E113" s="72">
        <v>9000</v>
      </c>
      <c r="F113" s="72">
        <v>115000</v>
      </c>
      <c r="G113" s="70">
        <f>SUM(C113:$E113)</f>
        <v>32000</v>
      </c>
      <c r="H113" s="70">
        <f>F113-G113</f>
        <v>83000</v>
      </c>
      <c r="I113" s="70">
        <f>(H113/G113)</f>
        <v>2.59375</v>
      </c>
    </row>
    <row r="114" spans="2:11" ht="30.75">
      <c r="B114" s="70" t="s">
        <v>163</v>
      </c>
      <c r="C114" s="71">
        <v>15000</v>
      </c>
      <c r="D114" s="72">
        <v>6500</v>
      </c>
      <c r="E114" s="72">
        <v>7000</v>
      </c>
      <c r="F114" s="72">
        <v>105000</v>
      </c>
      <c r="G114" s="70">
        <f>SUM(C114:$E114)</f>
        <v>28500</v>
      </c>
      <c r="H114" s="70">
        <f>F114-G114</f>
        <v>76500</v>
      </c>
      <c r="I114" s="70">
        <f>(H114/G114)</f>
        <v>2.6842105263157894</v>
      </c>
    </row>
    <row r="115" spans="2:11">
      <c r="B115" s="2"/>
      <c r="C115" s="2"/>
    </row>
    <row r="116" spans="2:11" ht="30.75">
      <c r="B116" s="14" t="s">
        <v>164</v>
      </c>
      <c r="C116" s="15"/>
      <c r="D116" s="15"/>
      <c r="E116" s="15"/>
      <c r="F116" s="15"/>
      <c r="G116" s="15"/>
      <c r="H116" s="15"/>
      <c r="I116" s="15"/>
    </row>
    <row r="118" spans="2:11" ht="30">
      <c r="B118" s="1" t="s">
        <v>55</v>
      </c>
      <c r="C118" s="1" t="s">
        <v>56</v>
      </c>
      <c r="D118" s="1" t="s">
        <v>57</v>
      </c>
      <c r="E118" s="1" t="s">
        <v>58</v>
      </c>
      <c r="F118" s="1" t="s">
        <v>59</v>
      </c>
      <c r="G118" s="1" t="s">
        <v>60</v>
      </c>
      <c r="H118" s="1" t="s">
        <v>61</v>
      </c>
      <c r="I118" s="1" t="s">
        <v>62</v>
      </c>
    </row>
    <row r="119" spans="2:11" ht="30.75">
      <c r="B119" s="2" t="s">
        <v>165</v>
      </c>
      <c r="C119" s="13">
        <v>13500</v>
      </c>
      <c r="D119">
        <v>6500</v>
      </c>
      <c r="E119">
        <v>7500</v>
      </c>
      <c r="F119">
        <v>58000</v>
      </c>
      <c r="G119" s="4">
        <f>SUM(C119:$E119)</f>
        <v>27500</v>
      </c>
      <c r="H119" s="4">
        <f>F119-G119</f>
        <v>30500</v>
      </c>
      <c r="I119" s="12">
        <f>(H119/G119)</f>
        <v>1.1090909090909091</v>
      </c>
      <c r="J119" s="2"/>
      <c r="K119" s="2"/>
    </row>
    <row r="120" spans="2:11" ht="30.75">
      <c r="B120" s="2" t="s">
        <v>166</v>
      </c>
      <c r="C120" s="13">
        <v>9000</v>
      </c>
      <c r="D120">
        <v>7500</v>
      </c>
      <c r="E120">
        <v>7000</v>
      </c>
      <c r="F120">
        <v>68000</v>
      </c>
      <c r="G120" s="4">
        <f>SUM(C120:$E120)</f>
        <v>23500</v>
      </c>
      <c r="H120" s="4">
        <f>F120-G120</f>
        <v>44500</v>
      </c>
      <c r="I120" s="12">
        <f>(H120/G120)</f>
        <v>1.8936170212765957</v>
      </c>
      <c r="J120" s="2"/>
      <c r="K120" s="2"/>
    </row>
    <row r="121" spans="2:11" ht="30.75">
      <c r="B121" s="2" t="s">
        <v>167</v>
      </c>
      <c r="C121" s="13">
        <v>8000</v>
      </c>
      <c r="D121">
        <v>7000</v>
      </c>
      <c r="E121">
        <v>6000</v>
      </c>
      <c r="F121">
        <v>44500</v>
      </c>
      <c r="G121" s="4">
        <f>SUM(C121:$E121)</f>
        <v>21000</v>
      </c>
      <c r="H121" s="4">
        <f>F121-G121</f>
        <v>23500</v>
      </c>
      <c r="I121" s="12">
        <f>(H121/G121)</f>
        <v>1.1190476190476191</v>
      </c>
      <c r="J121" s="2"/>
      <c r="K121" s="2"/>
    </row>
    <row r="122" spans="2:11" ht="30.75">
      <c r="B122" s="2" t="s">
        <v>168</v>
      </c>
      <c r="C122" s="13">
        <v>10000</v>
      </c>
      <c r="D122">
        <v>7000</v>
      </c>
      <c r="E122">
        <v>10000</v>
      </c>
      <c r="F122">
        <v>62000</v>
      </c>
      <c r="G122" s="4">
        <f>SUM(C122:$E122)</f>
        <v>27000</v>
      </c>
      <c r="H122" s="4">
        <f>F122-G122</f>
        <v>35000</v>
      </c>
      <c r="I122" s="12">
        <f>(H122/G122)</f>
        <v>1.2962962962962963</v>
      </c>
      <c r="J122" s="2"/>
      <c r="K122" s="2"/>
    </row>
    <row r="123" spans="2:11" ht="15.75">
      <c r="B123" s="2" t="s">
        <v>169</v>
      </c>
      <c r="C123" s="13">
        <v>8500</v>
      </c>
      <c r="D123">
        <v>8500</v>
      </c>
      <c r="E123">
        <v>8500</v>
      </c>
      <c r="F123">
        <v>54000</v>
      </c>
      <c r="G123" s="4">
        <f>SUM(C123:$E123)</f>
        <v>25500</v>
      </c>
      <c r="H123" s="4">
        <f>F123-G123</f>
        <v>28500</v>
      </c>
      <c r="I123" s="12">
        <f>(H123/G123)</f>
        <v>1.1176470588235294</v>
      </c>
      <c r="J123" s="2"/>
      <c r="K123" s="2"/>
    </row>
    <row r="124" spans="2:11" ht="30.75">
      <c r="B124" s="2" t="s">
        <v>170</v>
      </c>
      <c r="C124" s="13">
        <v>10500</v>
      </c>
      <c r="D124">
        <v>9000</v>
      </c>
      <c r="E124">
        <v>7500</v>
      </c>
      <c r="F124">
        <v>69500</v>
      </c>
      <c r="G124" s="4">
        <f>SUM(C124:$E124)</f>
        <v>27000</v>
      </c>
      <c r="H124" s="4">
        <f>F124-G124</f>
        <v>42500</v>
      </c>
      <c r="I124" s="12">
        <f>(H124/G124)</f>
        <v>1.5740740740740742</v>
      </c>
      <c r="J124" s="2"/>
      <c r="K124" s="2"/>
    </row>
    <row r="125" spans="2:11" ht="15.75">
      <c r="B125" s="2" t="s">
        <v>171</v>
      </c>
      <c r="C125" s="13">
        <v>12000</v>
      </c>
      <c r="D125">
        <v>8000</v>
      </c>
      <c r="E125">
        <v>7500</v>
      </c>
      <c r="F125">
        <v>68000</v>
      </c>
      <c r="G125" s="4">
        <f>SUM(C125:$E125)</f>
        <v>27500</v>
      </c>
      <c r="H125" s="4">
        <f>F125-G125</f>
        <v>40500</v>
      </c>
      <c r="I125" s="12">
        <f>(H125/G125)</f>
        <v>1.4727272727272727</v>
      </c>
      <c r="J125" s="2"/>
      <c r="K125" s="2"/>
    </row>
    <row r="126" spans="2:11" ht="15.75">
      <c r="B126" s="2" t="s">
        <v>172</v>
      </c>
      <c r="C126" s="13">
        <v>8000</v>
      </c>
      <c r="D126">
        <v>7000</v>
      </c>
      <c r="E126">
        <v>6000</v>
      </c>
      <c r="F126">
        <v>36800</v>
      </c>
      <c r="G126" s="4">
        <f>SUM(C126:$E126)</f>
        <v>21000</v>
      </c>
      <c r="H126" s="4">
        <f>F126-G126</f>
        <v>15800</v>
      </c>
      <c r="I126" s="12">
        <f>(H126/G126)</f>
        <v>0.75238095238095237</v>
      </c>
      <c r="J126" s="2"/>
      <c r="K126" s="2"/>
    </row>
    <row r="127" spans="2:11" ht="15.75">
      <c r="B127" s="2" t="s">
        <v>173</v>
      </c>
      <c r="C127" s="13">
        <v>13000</v>
      </c>
      <c r="D127">
        <v>10500</v>
      </c>
      <c r="E127">
        <v>8500</v>
      </c>
      <c r="F127">
        <v>72000</v>
      </c>
      <c r="G127" s="4">
        <f>SUM(C127:$E127)</f>
        <v>32000</v>
      </c>
      <c r="H127" s="4">
        <f>F127-G127</f>
        <v>40000</v>
      </c>
      <c r="I127" s="12">
        <f>(H127/G127)</f>
        <v>1.25</v>
      </c>
      <c r="J127" s="2"/>
      <c r="K127" s="2"/>
    </row>
    <row r="128" spans="2:11" ht="30.75">
      <c r="B128" s="2" t="s">
        <v>174</v>
      </c>
      <c r="C128" s="13">
        <v>13500</v>
      </c>
      <c r="D128">
        <v>9000</v>
      </c>
      <c r="E128">
        <v>6000</v>
      </c>
      <c r="F128">
        <v>146000</v>
      </c>
      <c r="G128" s="4">
        <f>SUM(C128:$E128)</f>
        <v>28500</v>
      </c>
      <c r="H128" s="4">
        <f>F128-G128</f>
        <v>117500</v>
      </c>
      <c r="I128" s="12">
        <f>(H128/G128)</f>
        <v>4.1228070175438596</v>
      </c>
      <c r="J128" s="2"/>
      <c r="K128" s="2"/>
    </row>
    <row r="129" spans="2:11" ht="30.75">
      <c r="B129" s="2" t="s">
        <v>175</v>
      </c>
      <c r="C129" s="13">
        <v>10500</v>
      </c>
      <c r="D129">
        <v>5500</v>
      </c>
      <c r="E129">
        <v>7000</v>
      </c>
      <c r="F129">
        <v>97000</v>
      </c>
      <c r="G129" s="4">
        <f>SUM(C129:$E129)</f>
        <v>23000</v>
      </c>
      <c r="H129" s="4">
        <f>F129-G129</f>
        <v>74000</v>
      </c>
      <c r="I129" s="12">
        <f>(H129/G129)</f>
        <v>3.2173913043478262</v>
      </c>
      <c r="J129" s="2"/>
      <c r="K129" s="2"/>
    </row>
    <row r="130" spans="2:11" ht="15.75">
      <c r="B130" s="2" t="s">
        <v>176</v>
      </c>
      <c r="C130" s="13">
        <v>13500</v>
      </c>
      <c r="D130">
        <v>11500</v>
      </c>
      <c r="E130">
        <v>10500</v>
      </c>
      <c r="F130">
        <v>74000</v>
      </c>
      <c r="G130" s="4">
        <f>SUM(C130:$E130)</f>
        <v>35500</v>
      </c>
      <c r="H130" s="4">
        <f>F130-G130</f>
        <v>38500</v>
      </c>
      <c r="I130" s="12">
        <f>(H130/G130)</f>
        <v>1.0845070422535212</v>
      </c>
      <c r="J130" s="2"/>
      <c r="K130" s="2"/>
    </row>
    <row r="131" spans="2:11" ht="30.75">
      <c r="B131" s="2" t="s">
        <v>177</v>
      </c>
      <c r="C131" s="13">
        <v>13000</v>
      </c>
      <c r="D131">
        <v>11500</v>
      </c>
      <c r="E131">
        <v>10500</v>
      </c>
      <c r="F131">
        <v>74000</v>
      </c>
      <c r="G131" s="4">
        <f>SUM(C131:$E131)</f>
        <v>35000</v>
      </c>
      <c r="H131" s="4">
        <f>F131-G131</f>
        <v>39000</v>
      </c>
      <c r="I131" s="12">
        <f>(H131/G131)</f>
        <v>1.1142857142857143</v>
      </c>
      <c r="J131" s="2"/>
      <c r="K131" s="2"/>
    </row>
    <row r="132" spans="2:11" ht="15.75">
      <c r="B132" s="2" t="s">
        <v>178</v>
      </c>
      <c r="C132" s="13">
        <v>14000</v>
      </c>
      <c r="D132">
        <v>7000</v>
      </c>
      <c r="E132">
        <v>6500</v>
      </c>
      <c r="F132">
        <v>64000</v>
      </c>
      <c r="G132" s="4">
        <f>SUM(C132:$E132)</f>
        <v>27500</v>
      </c>
      <c r="H132" s="4">
        <f>F132-G132</f>
        <v>36500</v>
      </c>
      <c r="I132" s="12">
        <f>(H132/G132)</f>
        <v>1.3272727272727274</v>
      </c>
      <c r="J132" s="2"/>
      <c r="K132" s="2"/>
    </row>
    <row r="133" spans="2:11" ht="15.75">
      <c r="B133" s="2" t="s">
        <v>179</v>
      </c>
      <c r="C133" s="13">
        <v>11000</v>
      </c>
      <c r="D133">
        <v>11500</v>
      </c>
      <c r="E133">
        <v>10500</v>
      </c>
      <c r="F133">
        <v>109000</v>
      </c>
      <c r="G133" s="4">
        <f>SUM(C133:$E133)</f>
        <v>33000</v>
      </c>
      <c r="H133" s="4">
        <f>F133-G133</f>
        <v>76000</v>
      </c>
      <c r="I133" s="12">
        <f>(H133/G133)</f>
        <v>2.3030303030303032</v>
      </c>
      <c r="J133" s="2"/>
      <c r="K133" s="2"/>
    </row>
    <row r="134" spans="2:11" ht="30.75">
      <c r="B134" s="2" t="s">
        <v>180</v>
      </c>
      <c r="C134" s="13">
        <v>9000</v>
      </c>
      <c r="D134">
        <v>8000</v>
      </c>
      <c r="E134">
        <v>6000</v>
      </c>
      <c r="F134">
        <v>46000</v>
      </c>
      <c r="G134" s="4">
        <f>SUM(C134:$E134)</f>
        <v>23000</v>
      </c>
      <c r="H134" s="4">
        <f>F134-G134</f>
        <v>23000</v>
      </c>
      <c r="I134" s="12">
        <f>(H134/G134)</f>
        <v>1</v>
      </c>
      <c r="J134" s="2"/>
      <c r="K134" s="2"/>
    </row>
    <row r="135" spans="2:11" ht="30.75">
      <c r="B135" s="2" t="s">
        <v>181</v>
      </c>
      <c r="C135" s="13">
        <v>7500</v>
      </c>
      <c r="D135">
        <v>4500</v>
      </c>
      <c r="E135">
        <v>4500</v>
      </c>
      <c r="F135">
        <v>24500</v>
      </c>
      <c r="G135" s="4">
        <f>SUM(C135:$E135)</f>
        <v>16500</v>
      </c>
      <c r="H135" s="4">
        <f>F135-G135</f>
        <v>8000</v>
      </c>
      <c r="I135" s="12">
        <f>(H135/G135)</f>
        <v>0.48484848484848486</v>
      </c>
      <c r="J135" s="2"/>
      <c r="K135" s="2"/>
    </row>
    <row r="136" spans="2:11" ht="15.75">
      <c r="B136" s="2" t="s">
        <v>182</v>
      </c>
      <c r="C136" s="13">
        <v>10000</v>
      </c>
      <c r="D136">
        <v>8000</v>
      </c>
      <c r="E136">
        <v>6500</v>
      </c>
      <c r="F136">
        <v>121000</v>
      </c>
      <c r="G136" s="4">
        <f>SUM(C136:$E136)</f>
        <v>24500</v>
      </c>
      <c r="H136" s="4">
        <f>F136-G136</f>
        <v>96500</v>
      </c>
      <c r="I136" s="12">
        <f>(H136/G136)</f>
        <v>3.9387755102040818</v>
      </c>
      <c r="J136" s="2"/>
      <c r="K136" s="2"/>
    </row>
    <row r="137" spans="2:11" ht="30.75">
      <c r="B137" s="2" t="s">
        <v>183</v>
      </c>
      <c r="C137" s="13">
        <v>10500</v>
      </c>
      <c r="D137">
        <v>8000</v>
      </c>
      <c r="E137">
        <v>7500</v>
      </c>
      <c r="F137">
        <v>57000</v>
      </c>
      <c r="G137" s="4">
        <f>SUM(C137:$E137)</f>
        <v>26000</v>
      </c>
      <c r="H137" s="4">
        <f>F137-G137</f>
        <v>31000</v>
      </c>
      <c r="I137" s="12">
        <f>(H137/G137)</f>
        <v>1.1923076923076923</v>
      </c>
      <c r="J137" s="2"/>
      <c r="K137" s="2"/>
    </row>
    <row r="138" spans="2:11">
      <c r="B138" s="2" t="s">
        <v>184</v>
      </c>
      <c r="C138" s="4">
        <v>13000</v>
      </c>
      <c r="D138" s="4">
        <v>3500</v>
      </c>
      <c r="E138" s="4">
        <v>3000</v>
      </c>
      <c r="F138" s="4">
        <v>65000</v>
      </c>
      <c r="G138" s="4">
        <f>SUM(C138:$E138)</f>
        <v>19500</v>
      </c>
      <c r="H138" s="4">
        <f>F138-G138</f>
        <v>45500</v>
      </c>
      <c r="I138" s="12">
        <f>(H138/G138)</f>
        <v>2.3333333333333335</v>
      </c>
      <c r="J138" s="2"/>
      <c r="K138" s="2"/>
    </row>
    <row r="139" spans="2:11" ht="30.75">
      <c r="B139" s="2" t="s">
        <v>185</v>
      </c>
      <c r="C139" s="13">
        <v>9000</v>
      </c>
      <c r="D139">
        <v>6000</v>
      </c>
      <c r="E139">
        <v>6000</v>
      </c>
      <c r="F139">
        <v>49000</v>
      </c>
      <c r="G139" s="4">
        <f>SUM(C139:$E139)</f>
        <v>21000</v>
      </c>
      <c r="H139" s="4">
        <f>F139-G139</f>
        <v>28000</v>
      </c>
      <c r="I139" s="12">
        <f>(H139/G139)</f>
        <v>1.3333333333333333</v>
      </c>
      <c r="J139" s="2"/>
      <c r="K139" s="2"/>
    </row>
    <row r="140" spans="2:11" ht="30.75">
      <c r="B140" s="2" t="s">
        <v>186</v>
      </c>
      <c r="C140" s="13">
        <v>9500</v>
      </c>
      <c r="D140">
        <v>10000</v>
      </c>
      <c r="E140">
        <v>8000</v>
      </c>
      <c r="F140">
        <v>44000</v>
      </c>
      <c r="G140" s="4">
        <f>SUM(C140:$E140)</f>
        <v>27500</v>
      </c>
      <c r="H140" s="4">
        <f>F140-G140</f>
        <v>16500</v>
      </c>
      <c r="I140" s="12">
        <f>(H140/G140)</f>
        <v>0.6</v>
      </c>
      <c r="J140" s="2"/>
      <c r="K140" s="2"/>
    </row>
    <row r="141" spans="2:11" ht="15.75">
      <c r="B141" s="2" t="s">
        <v>187</v>
      </c>
      <c r="C141" s="13">
        <v>9500</v>
      </c>
      <c r="D141">
        <v>7500</v>
      </c>
      <c r="E141">
        <v>6500</v>
      </c>
      <c r="F141">
        <v>65000</v>
      </c>
      <c r="G141" s="4">
        <f>SUM(C141:$E141)</f>
        <v>23500</v>
      </c>
      <c r="H141" s="4">
        <f>F141-G141</f>
        <v>41500</v>
      </c>
      <c r="I141" s="12">
        <f>(H141/G141)</f>
        <v>1.7659574468085106</v>
      </c>
      <c r="J141" s="2"/>
      <c r="K141" s="2"/>
    </row>
    <row r="142" spans="2:11" ht="15.75">
      <c r="B142" s="2" t="s">
        <v>188</v>
      </c>
      <c r="C142" s="13">
        <v>13500</v>
      </c>
      <c r="D142">
        <v>11500</v>
      </c>
      <c r="E142">
        <v>11000</v>
      </c>
      <c r="F142">
        <v>85000</v>
      </c>
      <c r="G142" s="4">
        <f>SUM(C142:$E142)</f>
        <v>36000</v>
      </c>
      <c r="H142" s="4">
        <f>F142-G142</f>
        <v>49000</v>
      </c>
      <c r="I142" s="12">
        <f>(H142/G142)</f>
        <v>1.3611111111111112</v>
      </c>
      <c r="J142" s="2"/>
      <c r="K142" s="2"/>
    </row>
    <row r="143" spans="2:11" ht="15.75">
      <c r="B143" s="2" t="s">
        <v>189</v>
      </c>
      <c r="C143" s="13">
        <v>7000</v>
      </c>
      <c r="D143">
        <v>7500</v>
      </c>
      <c r="E143">
        <v>5000</v>
      </c>
      <c r="F143">
        <v>49500</v>
      </c>
      <c r="G143" s="4">
        <f>SUM(C143:$E143)</f>
        <v>19500</v>
      </c>
      <c r="H143" s="4">
        <f>F143-G143</f>
        <v>30000</v>
      </c>
      <c r="I143" s="12">
        <f>(H143/G143)</f>
        <v>1.5384615384615385</v>
      </c>
      <c r="J143" s="2"/>
      <c r="K143" s="2"/>
    </row>
    <row r="144" spans="2:11"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2:11" ht="30.75">
      <c r="B145" s="14" t="s">
        <v>190</v>
      </c>
      <c r="C145" s="15"/>
      <c r="D145" s="15"/>
      <c r="E145" s="15"/>
      <c r="F145" s="15"/>
      <c r="G145" s="15"/>
      <c r="H145" s="15"/>
      <c r="I145" s="15"/>
      <c r="J145" s="2"/>
      <c r="K145" s="2"/>
    </row>
    <row r="146" spans="2:11">
      <c r="J146" s="2"/>
      <c r="K146" s="2"/>
    </row>
    <row r="147" spans="2:11" ht="30">
      <c r="B147" s="1" t="s">
        <v>55</v>
      </c>
      <c r="C147" s="1" t="s">
        <v>56</v>
      </c>
      <c r="D147" s="1" t="s">
        <v>57</v>
      </c>
      <c r="E147" s="1" t="s">
        <v>58</v>
      </c>
      <c r="F147" s="1" t="s">
        <v>59</v>
      </c>
      <c r="G147" s="1" t="s">
        <v>60</v>
      </c>
      <c r="H147" s="1" t="s">
        <v>61</v>
      </c>
      <c r="I147" s="1" t="s">
        <v>62</v>
      </c>
      <c r="J147" s="2"/>
      <c r="K147" s="2"/>
    </row>
    <row r="148" spans="2:11" ht="30.75">
      <c r="B148" s="2" t="s">
        <v>191</v>
      </c>
      <c r="C148" s="71">
        <v>14000</v>
      </c>
      <c r="D148" s="72">
        <v>8000</v>
      </c>
      <c r="E148" s="72">
        <v>6000</v>
      </c>
      <c r="F148" s="72">
        <v>115000</v>
      </c>
      <c r="G148" s="70">
        <f>SUM(C148:$E148)</f>
        <v>28000</v>
      </c>
      <c r="H148" s="70">
        <f>F148-G148</f>
        <v>87000</v>
      </c>
      <c r="I148" s="12">
        <f>(H148/G148)</f>
        <v>3.1071428571428572</v>
      </c>
      <c r="J148" s="2"/>
      <c r="K148" s="2"/>
    </row>
    <row r="149" spans="2:11" ht="30.75">
      <c r="B149" s="2" t="s">
        <v>192</v>
      </c>
      <c r="C149" s="71">
        <v>9000</v>
      </c>
      <c r="D149" s="72">
        <v>6000</v>
      </c>
      <c r="E149" s="72">
        <v>10000</v>
      </c>
      <c r="F149" s="72">
        <v>95000</v>
      </c>
      <c r="G149" s="70">
        <f>SUM(C149:$E149)</f>
        <v>25000</v>
      </c>
      <c r="H149" s="70">
        <f>F149-G149</f>
        <v>70000</v>
      </c>
      <c r="I149" s="12">
        <f>(H149/G149)</f>
        <v>2.8</v>
      </c>
      <c r="J149" s="2"/>
      <c r="K149" s="2"/>
    </row>
    <row r="150" spans="2:11" ht="30.75">
      <c r="B150" s="2" t="s">
        <v>193</v>
      </c>
      <c r="C150" s="71">
        <v>10500</v>
      </c>
      <c r="D150" s="72">
        <v>10000</v>
      </c>
      <c r="E150" s="72">
        <v>5500</v>
      </c>
      <c r="F150" s="72">
        <v>125000</v>
      </c>
      <c r="G150" s="70">
        <f>SUM(C150:$E150)</f>
        <v>26000</v>
      </c>
      <c r="H150" s="70">
        <f>F150-G150</f>
        <v>99000</v>
      </c>
      <c r="I150" s="12">
        <f>(H150/G150)</f>
        <v>3.8076923076923075</v>
      </c>
      <c r="J150" s="2"/>
      <c r="K150" s="2"/>
    </row>
    <row r="151" spans="2:11" ht="30.75">
      <c r="B151" s="2" t="s">
        <v>194</v>
      </c>
      <c r="C151" s="71">
        <v>10500</v>
      </c>
      <c r="D151" s="72">
        <v>6000</v>
      </c>
      <c r="E151" s="72">
        <v>7500</v>
      </c>
      <c r="F151" s="72">
        <v>100000</v>
      </c>
      <c r="G151" s="70">
        <f>SUM(C151:$E151)</f>
        <v>24000</v>
      </c>
      <c r="H151" s="70">
        <f>F151-G151</f>
        <v>76000</v>
      </c>
      <c r="I151" s="12">
        <f>(H151/G151)</f>
        <v>3.1666666666666665</v>
      </c>
    </row>
    <row r="152" spans="2:11" ht="30.75">
      <c r="B152" s="2" t="s">
        <v>195</v>
      </c>
      <c r="C152" s="71">
        <v>11000</v>
      </c>
      <c r="D152" s="72">
        <v>5500</v>
      </c>
      <c r="E152" s="72">
        <v>9000</v>
      </c>
      <c r="F152" s="72">
        <v>88000</v>
      </c>
      <c r="G152" s="70">
        <f>SUM(C152:$E152)</f>
        <v>25500</v>
      </c>
      <c r="H152" s="70">
        <f>F152-G152</f>
        <v>62500</v>
      </c>
      <c r="I152" s="12">
        <f>(H152/G152)</f>
        <v>2.4509803921568629</v>
      </c>
    </row>
    <row r="153" spans="2:11" ht="15.75">
      <c r="B153" s="2" t="s">
        <v>196</v>
      </c>
      <c r="C153" s="71">
        <v>10500</v>
      </c>
      <c r="D153" s="72">
        <v>6000</v>
      </c>
      <c r="E153" s="72">
        <v>8500</v>
      </c>
      <c r="F153" s="72">
        <v>90000</v>
      </c>
      <c r="G153" s="70">
        <f>SUM(C153:$E153)</f>
        <v>25000</v>
      </c>
      <c r="H153" s="70">
        <f>F153-G153</f>
        <v>65000</v>
      </c>
      <c r="I153" s="12">
        <f>(H153/G153)</f>
        <v>2.6</v>
      </c>
    </row>
    <row r="154" spans="2:11" ht="15.75">
      <c r="B154" s="2" t="s">
        <v>197</v>
      </c>
      <c r="C154" s="71">
        <v>10000</v>
      </c>
      <c r="D154" s="72">
        <v>6000</v>
      </c>
      <c r="E154" s="72">
        <v>5500</v>
      </c>
      <c r="F154" s="72">
        <v>100000</v>
      </c>
      <c r="G154" s="70">
        <f>SUM(C154:$E154)</f>
        <v>21500</v>
      </c>
      <c r="H154" s="70">
        <f>F154-G154</f>
        <v>78500</v>
      </c>
      <c r="I154" s="12">
        <f>(H154/G154)</f>
        <v>3.6511627906976742</v>
      </c>
    </row>
    <row r="155" spans="2:11" ht="30.75">
      <c r="B155" s="2" t="s">
        <v>198</v>
      </c>
      <c r="C155" s="71">
        <v>10000</v>
      </c>
      <c r="D155" s="72">
        <v>6000</v>
      </c>
      <c r="E155" s="72">
        <v>5500</v>
      </c>
      <c r="F155" s="72">
        <v>100000</v>
      </c>
      <c r="G155" s="70">
        <f>SUM(C155:$E155)</f>
        <v>21500</v>
      </c>
      <c r="H155" s="70">
        <f>F155-G155</f>
        <v>78500</v>
      </c>
      <c r="I155" s="12">
        <f>(H155/G155)</f>
        <v>3.6511627906976742</v>
      </c>
    </row>
    <row r="156" spans="2:11" ht="30.75">
      <c r="B156" s="2" t="s">
        <v>199</v>
      </c>
      <c r="C156" s="71">
        <v>16000</v>
      </c>
      <c r="D156" s="72">
        <v>10500</v>
      </c>
      <c r="E156" s="72">
        <v>7000</v>
      </c>
      <c r="F156" s="72">
        <v>145000</v>
      </c>
      <c r="G156" s="70">
        <f>SUM(C156:$E156)</f>
        <v>33500</v>
      </c>
      <c r="H156" s="70">
        <f>F156-G156</f>
        <v>111500</v>
      </c>
      <c r="I156" s="12">
        <f>(H156/G156)</f>
        <v>3.3283582089552239</v>
      </c>
    </row>
    <row r="157" spans="2:11" ht="30.75">
      <c r="B157" s="2" t="s">
        <v>200</v>
      </c>
      <c r="C157" s="71">
        <v>15000</v>
      </c>
      <c r="D157" s="72">
        <v>10000</v>
      </c>
      <c r="E157" s="72">
        <v>6500</v>
      </c>
      <c r="F157" s="72">
        <v>150000</v>
      </c>
      <c r="G157" s="70">
        <f>SUM(C157:$E157)</f>
        <v>31500</v>
      </c>
      <c r="H157" s="70">
        <f>F157-G157</f>
        <v>118500</v>
      </c>
      <c r="I157" s="12">
        <f>(H157/G157)</f>
        <v>3.7619047619047619</v>
      </c>
    </row>
    <row r="158" spans="2:11" ht="30.75">
      <c r="B158" s="2" t="s">
        <v>201</v>
      </c>
      <c r="C158" s="71">
        <v>9000</v>
      </c>
      <c r="D158" s="72">
        <v>5500</v>
      </c>
      <c r="E158" s="72">
        <v>8500</v>
      </c>
      <c r="F158" s="72">
        <v>95000</v>
      </c>
      <c r="G158" s="70">
        <f>SUM(C158:$E158)</f>
        <v>23000</v>
      </c>
      <c r="H158" s="70">
        <f>F158-G158</f>
        <v>72000</v>
      </c>
      <c r="I158" s="12">
        <f>(H158/G158)</f>
        <v>3.1304347826086958</v>
      </c>
    </row>
    <row r="159" spans="2:11" ht="30.75">
      <c r="B159" s="2" t="s">
        <v>202</v>
      </c>
      <c r="C159" s="71">
        <v>11500</v>
      </c>
      <c r="D159" s="72">
        <v>6500</v>
      </c>
      <c r="E159" s="72">
        <v>6000</v>
      </c>
      <c r="F159" s="72">
        <v>95000</v>
      </c>
      <c r="G159" s="70">
        <f>SUM(C159:$E159)</f>
        <v>24000</v>
      </c>
      <c r="H159" s="70">
        <f>F159-G159</f>
        <v>71000</v>
      </c>
      <c r="I159" s="12">
        <f>(H159/G159)</f>
        <v>2.9583333333333335</v>
      </c>
    </row>
    <row r="160" spans="2:11" ht="30.75">
      <c r="B160" s="2" t="s">
        <v>203</v>
      </c>
      <c r="C160" s="71">
        <v>12000</v>
      </c>
      <c r="D160" s="72">
        <v>8000</v>
      </c>
      <c r="E160" s="72">
        <v>5500</v>
      </c>
      <c r="F160" s="72">
        <v>125000</v>
      </c>
      <c r="G160" s="70">
        <f>SUM(C160:$E160)</f>
        <v>25500</v>
      </c>
      <c r="H160" s="70">
        <f>F160-G160</f>
        <v>99500</v>
      </c>
      <c r="I160" s="12">
        <f>(H160/G160)</f>
        <v>3.9019607843137254</v>
      </c>
    </row>
    <row r="161" spans="2:9" ht="30.75">
      <c r="B161" s="2" t="s">
        <v>204</v>
      </c>
      <c r="C161" s="70">
        <v>11500</v>
      </c>
      <c r="D161" s="70">
        <v>7000</v>
      </c>
      <c r="E161" s="70">
        <v>12000</v>
      </c>
      <c r="F161" s="70">
        <v>113000</v>
      </c>
      <c r="G161" s="70">
        <f>SUM(C161:$E161)</f>
        <v>30500</v>
      </c>
      <c r="H161" s="70">
        <f>F161-G161</f>
        <v>82500</v>
      </c>
      <c r="I161" s="12">
        <f>(H161/G161)</f>
        <v>2.7049180327868854</v>
      </c>
    </row>
    <row r="162" spans="2:9" ht="30.75">
      <c r="B162" s="2" t="s">
        <v>205</v>
      </c>
      <c r="C162" s="71">
        <v>14500</v>
      </c>
      <c r="D162" s="72">
        <v>11000</v>
      </c>
      <c r="E162" s="72">
        <v>7000</v>
      </c>
      <c r="F162" s="72">
        <v>140000</v>
      </c>
      <c r="G162" s="70">
        <f>SUM(C162:$E162)</f>
        <v>32500</v>
      </c>
      <c r="H162" s="70">
        <f>F162-G162</f>
        <v>107500</v>
      </c>
      <c r="I162" s="12">
        <f>(H162/G162)</f>
        <v>3.3076923076923075</v>
      </c>
    </row>
    <row r="163" spans="2:9" ht="30.75">
      <c r="B163" s="2" t="s">
        <v>206</v>
      </c>
      <c r="C163" s="71">
        <v>9000</v>
      </c>
      <c r="D163" s="72">
        <v>5000</v>
      </c>
      <c r="E163" s="72">
        <v>8500</v>
      </c>
      <c r="F163" s="72">
        <v>75000</v>
      </c>
      <c r="G163" s="70">
        <f>SUM(C163:$E163)</f>
        <v>22500</v>
      </c>
      <c r="H163" s="70">
        <f>F163-G163</f>
        <v>52500</v>
      </c>
      <c r="I163" s="12">
        <f>(H163/G163)</f>
        <v>2.3333333333333335</v>
      </c>
    </row>
    <row r="164" spans="2:9" ht="30.75">
      <c r="B164" s="2" t="s">
        <v>207</v>
      </c>
      <c r="C164" s="71">
        <v>12000</v>
      </c>
      <c r="D164" s="72">
        <v>8000</v>
      </c>
      <c r="E164" s="72">
        <v>7000</v>
      </c>
      <c r="F164" s="72">
        <v>115000</v>
      </c>
      <c r="G164" s="70">
        <f>SUM(C164:$E164)</f>
        <v>27000</v>
      </c>
      <c r="H164" s="70">
        <f>F164-G164</f>
        <v>88000</v>
      </c>
      <c r="I164" s="12">
        <f>(H164/G164)</f>
        <v>3.2592592592592591</v>
      </c>
    </row>
    <row r="165" spans="2:9" ht="30.75">
      <c r="B165" s="2" t="s">
        <v>208</v>
      </c>
      <c r="C165" s="71">
        <v>12500</v>
      </c>
      <c r="D165" s="72">
        <v>7500</v>
      </c>
      <c r="E165" s="72">
        <v>10500</v>
      </c>
      <c r="F165" s="72">
        <v>137000</v>
      </c>
      <c r="G165" s="70">
        <f>SUM(C165:$E165)</f>
        <v>30500</v>
      </c>
      <c r="H165" s="70">
        <f>F165-G165</f>
        <v>106500</v>
      </c>
      <c r="I165" s="12">
        <f>(H165/G165)</f>
        <v>3.4918032786885247</v>
      </c>
    </row>
    <row r="166" spans="2:9" ht="30.75">
      <c r="B166" s="2" t="s">
        <v>209</v>
      </c>
      <c r="C166" s="71">
        <v>17000</v>
      </c>
      <c r="D166" s="72">
        <v>12000</v>
      </c>
      <c r="E166" s="72">
        <v>8500</v>
      </c>
      <c r="F166" s="72">
        <v>160000</v>
      </c>
      <c r="G166" s="70">
        <f>SUM(C166:$E166)</f>
        <v>37500</v>
      </c>
      <c r="H166" s="70">
        <f>F166-G166</f>
        <v>122500</v>
      </c>
      <c r="I166" s="12">
        <f>(H166/G166)</f>
        <v>3.2666666666666666</v>
      </c>
    </row>
    <row r="167" spans="2:9" ht="30.75">
      <c r="B167" s="2" t="s">
        <v>210</v>
      </c>
      <c r="C167" s="71">
        <v>14000</v>
      </c>
      <c r="D167" s="72">
        <v>10000</v>
      </c>
      <c r="E167" s="72">
        <v>7000</v>
      </c>
      <c r="F167" s="72">
        <v>150000</v>
      </c>
      <c r="G167" s="70">
        <f>SUM(C167:$E167)</f>
        <v>31000</v>
      </c>
      <c r="H167" s="70">
        <f>F167-G167</f>
        <v>119000</v>
      </c>
      <c r="I167" s="12">
        <f>(H167/G167)</f>
        <v>3.838709677419355</v>
      </c>
    </row>
    <row r="168" spans="2:9" ht="30.75">
      <c r="B168" s="2" t="s">
        <v>211</v>
      </c>
      <c r="C168" s="71">
        <v>8500</v>
      </c>
      <c r="D168" s="72">
        <v>5000</v>
      </c>
      <c r="E168" s="72">
        <v>5000</v>
      </c>
      <c r="F168" s="72">
        <v>105000</v>
      </c>
      <c r="G168" s="70">
        <f>SUM(C168:$E168)</f>
        <v>18500</v>
      </c>
      <c r="H168" s="70">
        <f>F168-G168</f>
        <v>86500</v>
      </c>
      <c r="I168" s="12">
        <f>(H168/G168)</f>
        <v>4.6756756756756754</v>
      </c>
    </row>
    <row r="169" spans="2:9" ht="30.75">
      <c r="B169" s="2" t="s">
        <v>212</v>
      </c>
      <c r="C169" s="71">
        <v>11000</v>
      </c>
      <c r="D169" s="72">
        <v>6500</v>
      </c>
      <c r="E169" s="72">
        <v>5500</v>
      </c>
      <c r="F169" s="72">
        <v>115000</v>
      </c>
      <c r="G169" s="70">
        <f>SUM(C169:$E169)</f>
        <v>23000</v>
      </c>
      <c r="H169" s="70">
        <f>F169-G169</f>
        <v>92000</v>
      </c>
      <c r="I169" s="12">
        <f>(H169/G169)</f>
        <v>4</v>
      </c>
    </row>
    <row r="170" spans="2:9" ht="30.75">
      <c r="B170" s="2" t="s">
        <v>213</v>
      </c>
      <c r="C170" s="71">
        <v>14000</v>
      </c>
      <c r="D170" s="72">
        <v>8500</v>
      </c>
      <c r="E170" s="72">
        <v>7500</v>
      </c>
      <c r="F170" s="72">
        <v>130000</v>
      </c>
      <c r="G170" s="70">
        <f>SUM(C170:$E170)</f>
        <v>30000</v>
      </c>
      <c r="H170" s="70">
        <f>F170-G170</f>
        <v>100000</v>
      </c>
      <c r="I170" s="12">
        <f>(H170/G170)</f>
        <v>3.3333333333333335</v>
      </c>
    </row>
    <row r="171" spans="2:9" ht="30.75">
      <c r="B171" s="2" t="s">
        <v>214</v>
      </c>
      <c r="C171" s="71">
        <v>9000</v>
      </c>
      <c r="D171" s="72">
        <v>5000</v>
      </c>
      <c r="E171" s="72">
        <v>9000</v>
      </c>
      <c r="F171" s="72">
        <v>68000</v>
      </c>
      <c r="G171" s="70">
        <f>SUM(C171:$E171)</f>
        <v>23000</v>
      </c>
      <c r="H171" s="70">
        <f>F171-G171</f>
        <v>45000</v>
      </c>
      <c r="I171" s="12">
        <f>(H171/G171)</f>
        <v>1.9565217391304348</v>
      </c>
    </row>
    <row r="172" spans="2:9" ht="30.75">
      <c r="B172" s="2" t="s">
        <v>215</v>
      </c>
      <c r="C172" s="71">
        <v>8500</v>
      </c>
      <c r="D172" s="72">
        <v>6500</v>
      </c>
      <c r="E172" s="72">
        <v>9500</v>
      </c>
      <c r="F172" s="72">
        <v>80000</v>
      </c>
      <c r="G172" s="70">
        <f>SUM(C172:$E172)</f>
        <v>24500</v>
      </c>
      <c r="H172" s="70">
        <f>F172-G172</f>
        <v>55500</v>
      </c>
      <c r="I172" s="12">
        <f>(H172/G172)</f>
        <v>2.2653061224489797</v>
      </c>
    </row>
    <row r="173" spans="2:9">
      <c r="B173" s="2"/>
      <c r="C173" s="2"/>
      <c r="D173" s="2"/>
      <c r="E173" s="2"/>
      <c r="F173" s="2"/>
      <c r="G173" s="2"/>
      <c r="H173" s="2"/>
      <c r="I173" s="2"/>
    </row>
    <row r="174" spans="2:9">
      <c r="B174" s="2"/>
      <c r="C174" s="2"/>
      <c r="D174" s="2"/>
      <c r="E174" s="2"/>
      <c r="F174" s="2"/>
      <c r="G174" s="2"/>
      <c r="H174" s="2"/>
      <c r="I174" s="2"/>
    </row>
    <row r="175" spans="2:9">
      <c r="B175" s="2"/>
      <c r="C175" s="2"/>
      <c r="D175" s="2"/>
      <c r="E175" s="2"/>
      <c r="F175" s="2"/>
      <c r="G175" s="2"/>
      <c r="H175" s="2"/>
      <c r="I175" s="2"/>
    </row>
  </sheetData>
  <sortState xmlns:xlrd2="http://schemas.microsoft.com/office/spreadsheetml/2017/richdata2" ref="B148:I172">
    <sortCondition ref="B148:B172"/>
  </sortState>
  <mergeCells count="6">
    <mergeCell ref="B145:I145"/>
    <mergeCell ref="B116:I116"/>
    <mergeCell ref="B87:I87"/>
    <mergeCell ref="B58:I58"/>
    <mergeCell ref="B2:I2"/>
    <mergeCell ref="B29:I29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AD1F9-C859-4042-9297-1BAFC793FED7}">
  <dimension ref="B2:R107"/>
  <sheetViews>
    <sheetView topLeftCell="K99" workbookViewId="0">
      <selection activeCell="D105" sqref="D105:Q107"/>
    </sheetView>
  </sheetViews>
  <sheetFormatPr defaultRowHeight="15"/>
  <cols>
    <col min="4" max="4" width="36.5703125" bestFit="1" customWidth="1"/>
    <col min="5" max="5" width="14.5703125" bestFit="1" customWidth="1"/>
    <col min="6" max="6" width="14" bestFit="1" customWidth="1"/>
    <col min="7" max="7" width="15.28515625" bestFit="1" customWidth="1"/>
    <col min="8" max="9" width="13.42578125" bestFit="1" customWidth="1"/>
    <col min="10" max="10" width="15.28515625" bestFit="1" customWidth="1"/>
    <col min="11" max="11" width="16.28515625" customWidth="1"/>
    <col min="12" max="12" width="14.5703125" bestFit="1" customWidth="1"/>
    <col min="13" max="13" width="14" bestFit="1" customWidth="1"/>
    <col min="14" max="14" width="15.28515625" bestFit="1" customWidth="1"/>
    <col min="15" max="16" width="14" bestFit="1" customWidth="1"/>
    <col min="17" max="17" width="16.5703125" bestFit="1" customWidth="1"/>
  </cols>
  <sheetData>
    <row r="2" spans="2:18" ht="17.25">
      <c r="B2" s="27" t="s">
        <v>216</v>
      </c>
      <c r="C2" s="28" t="s">
        <v>216</v>
      </c>
      <c r="D2" s="53" t="s">
        <v>217</v>
      </c>
      <c r="E2" s="29" t="s">
        <v>218</v>
      </c>
      <c r="F2" s="29" t="s">
        <v>219</v>
      </c>
      <c r="G2" s="29" t="s">
        <v>220</v>
      </c>
      <c r="H2" s="29" t="s">
        <v>221</v>
      </c>
      <c r="I2" s="29" t="s">
        <v>222</v>
      </c>
      <c r="J2" s="29" t="s">
        <v>223</v>
      </c>
      <c r="K2" s="29" t="s">
        <v>224</v>
      </c>
      <c r="L2" s="29" t="s">
        <v>225</v>
      </c>
      <c r="M2" s="29" t="s">
        <v>226</v>
      </c>
      <c r="N2" s="29" t="s">
        <v>227</v>
      </c>
      <c r="O2" s="29" t="s">
        <v>228</v>
      </c>
      <c r="P2" s="29" t="s">
        <v>229</v>
      </c>
      <c r="Q2" s="29" t="s">
        <v>230</v>
      </c>
      <c r="R2" s="29"/>
    </row>
    <row r="3" spans="2:18">
      <c r="B3" s="27" t="s">
        <v>216</v>
      </c>
      <c r="C3" s="27" t="s">
        <v>216</v>
      </c>
      <c r="D3" s="54" t="s">
        <v>216</v>
      </c>
      <c r="E3" s="27" t="s">
        <v>216</v>
      </c>
      <c r="F3" s="27" t="s">
        <v>216</v>
      </c>
      <c r="G3" s="27" t="s">
        <v>216</v>
      </c>
      <c r="H3" s="27" t="s">
        <v>216</v>
      </c>
      <c r="I3" s="27" t="s">
        <v>216</v>
      </c>
      <c r="J3" s="27" t="s">
        <v>216</v>
      </c>
      <c r="K3" s="27" t="s">
        <v>216</v>
      </c>
      <c r="L3" s="27" t="s">
        <v>216</v>
      </c>
      <c r="M3" s="27" t="s">
        <v>216</v>
      </c>
      <c r="N3" s="27" t="s">
        <v>216</v>
      </c>
      <c r="O3" s="27" t="s">
        <v>216</v>
      </c>
      <c r="P3" s="27" t="s">
        <v>216</v>
      </c>
      <c r="Q3" s="27" t="s">
        <v>216</v>
      </c>
      <c r="R3" s="27" t="s">
        <v>216</v>
      </c>
    </row>
    <row r="4" spans="2:18" ht="15.75">
      <c r="B4" s="30" t="s">
        <v>231</v>
      </c>
      <c r="C4" s="31" t="s">
        <v>216</v>
      </c>
      <c r="D4" s="55" t="s">
        <v>232</v>
      </c>
      <c r="E4" s="32" t="s">
        <v>216</v>
      </c>
      <c r="F4" s="33"/>
      <c r="G4" s="32" t="s">
        <v>216</v>
      </c>
      <c r="H4" s="33"/>
      <c r="I4" s="32" t="s">
        <v>216</v>
      </c>
      <c r="J4" s="33"/>
      <c r="K4" s="32" t="s">
        <v>216</v>
      </c>
      <c r="L4" s="33"/>
      <c r="M4" s="32" t="s">
        <v>216</v>
      </c>
      <c r="N4" s="33"/>
      <c r="O4" s="32" t="s">
        <v>216</v>
      </c>
      <c r="P4" s="33"/>
      <c r="Q4" s="32" t="s">
        <v>216</v>
      </c>
      <c r="R4" s="33"/>
    </row>
    <row r="5" spans="2:18">
      <c r="B5" s="27">
        <v>1</v>
      </c>
      <c r="C5" s="31" t="s">
        <v>216</v>
      </c>
      <c r="D5" s="54" t="s">
        <v>233</v>
      </c>
      <c r="E5" s="34">
        <v>40000</v>
      </c>
      <c r="F5" s="35" t="s">
        <v>216</v>
      </c>
      <c r="G5" s="32" t="s">
        <v>216</v>
      </c>
      <c r="H5" s="35" t="s">
        <v>216</v>
      </c>
      <c r="I5" s="32" t="s">
        <v>216</v>
      </c>
      <c r="J5" s="35" t="s">
        <v>216</v>
      </c>
      <c r="K5" s="32" t="s">
        <v>216</v>
      </c>
      <c r="L5" s="35" t="s">
        <v>216</v>
      </c>
      <c r="M5" s="32" t="s">
        <v>216</v>
      </c>
      <c r="N5" s="35" t="s">
        <v>216</v>
      </c>
      <c r="O5" s="32" t="s">
        <v>216</v>
      </c>
      <c r="P5" s="35" t="s">
        <v>216</v>
      </c>
      <c r="Q5" s="34">
        <v>40000</v>
      </c>
      <c r="R5" s="36" t="s">
        <v>216</v>
      </c>
    </row>
    <row r="6" spans="2:18">
      <c r="B6" s="27">
        <v>2</v>
      </c>
      <c r="C6" s="31" t="s">
        <v>216</v>
      </c>
      <c r="D6" s="54" t="s">
        <v>234</v>
      </c>
      <c r="E6" s="34">
        <v>40000</v>
      </c>
      <c r="F6" s="35" t="s">
        <v>216</v>
      </c>
      <c r="G6" s="32" t="s">
        <v>216</v>
      </c>
      <c r="H6" s="35" t="s">
        <v>216</v>
      </c>
      <c r="I6" s="32" t="s">
        <v>216</v>
      </c>
      <c r="J6" s="35" t="s">
        <v>216</v>
      </c>
      <c r="K6" s="32" t="s">
        <v>216</v>
      </c>
      <c r="L6" s="35" t="s">
        <v>216</v>
      </c>
      <c r="M6" s="32" t="s">
        <v>216</v>
      </c>
      <c r="N6" s="35" t="s">
        <v>216</v>
      </c>
      <c r="O6" s="32" t="s">
        <v>216</v>
      </c>
      <c r="P6" s="35" t="s">
        <v>216</v>
      </c>
      <c r="Q6" s="34">
        <v>40000</v>
      </c>
      <c r="R6" s="36" t="s">
        <v>216</v>
      </c>
    </row>
    <row r="7" spans="2:18">
      <c r="B7" s="27">
        <v>3</v>
      </c>
      <c r="C7" s="31" t="s">
        <v>216</v>
      </c>
      <c r="D7" s="54" t="s">
        <v>235</v>
      </c>
      <c r="E7" s="34">
        <v>20000</v>
      </c>
      <c r="F7" s="35" t="s">
        <v>216</v>
      </c>
      <c r="G7" s="32" t="s">
        <v>216</v>
      </c>
      <c r="H7" s="35" t="s">
        <v>216</v>
      </c>
      <c r="I7" s="32" t="s">
        <v>216</v>
      </c>
      <c r="J7" s="35" t="s">
        <v>216</v>
      </c>
      <c r="K7" s="32" t="s">
        <v>216</v>
      </c>
      <c r="L7" s="35" t="s">
        <v>216</v>
      </c>
      <c r="M7" s="32" t="s">
        <v>216</v>
      </c>
      <c r="N7" s="35" t="s">
        <v>216</v>
      </c>
      <c r="O7" s="32" t="s">
        <v>216</v>
      </c>
      <c r="P7" s="35" t="s">
        <v>216</v>
      </c>
      <c r="Q7" s="34">
        <v>20000</v>
      </c>
      <c r="R7" s="36" t="s">
        <v>216</v>
      </c>
    </row>
    <row r="8" spans="2:18">
      <c r="B8" s="27">
        <v>3</v>
      </c>
      <c r="C8" s="31" t="s">
        <v>216</v>
      </c>
      <c r="D8" s="54" t="s">
        <v>236</v>
      </c>
      <c r="E8" s="34">
        <v>30000</v>
      </c>
      <c r="F8" s="35" t="s">
        <v>216</v>
      </c>
      <c r="G8" s="32" t="s">
        <v>216</v>
      </c>
      <c r="H8" s="35" t="s">
        <v>216</v>
      </c>
      <c r="I8" s="32" t="s">
        <v>216</v>
      </c>
      <c r="J8" s="35" t="s">
        <v>216</v>
      </c>
      <c r="K8" s="32" t="s">
        <v>216</v>
      </c>
      <c r="L8" s="35" t="s">
        <v>216</v>
      </c>
      <c r="M8" s="32" t="s">
        <v>216</v>
      </c>
      <c r="N8" s="35" t="s">
        <v>216</v>
      </c>
      <c r="O8" s="32" t="s">
        <v>216</v>
      </c>
      <c r="P8" s="35" t="s">
        <v>216</v>
      </c>
      <c r="Q8" s="34">
        <v>30000</v>
      </c>
      <c r="R8" s="36" t="s">
        <v>216</v>
      </c>
    </row>
    <row r="9" spans="2:18">
      <c r="B9" s="27">
        <v>2</v>
      </c>
      <c r="C9" s="31" t="s">
        <v>216</v>
      </c>
      <c r="D9" s="54" t="s">
        <v>237</v>
      </c>
      <c r="E9" s="34">
        <v>18000</v>
      </c>
      <c r="F9" s="35" t="s">
        <v>216</v>
      </c>
      <c r="G9" s="32" t="s">
        <v>216</v>
      </c>
      <c r="H9" s="35" t="s">
        <v>216</v>
      </c>
      <c r="I9" s="32" t="s">
        <v>216</v>
      </c>
      <c r="J9" s="35" t="s">
        <v>216</v>
      </c>
      <c r="K9" s="32" t="s">
        <v>216</v>
      </c>
      <c r="L9" s="35" t="s">
        <v>216</v>
      </c>
      <c r="M9" s="32" t="s">
        <v>216</v>
      </c>
      <c r="N9" s="35" t="s">
        <v>216</v>
      </c>
      <c r="O9" s="32" t="s">
        <v>216</v>
      </c>
      <c r="P9" s="35" t="s">
        <v>216</v>
      </c>
      <c r="Q9" s="34">
        <v>18000</v>
      </c>
      <c r="R9" s="36" t="s">
        <v>216</v>
      </c>
    </row>
    <row r="10" spans="2:18">
      <c r="B10" s="27">
        <v>2</v>
      </c>
      <c r="C10" s="31" t="s">
        <v>216</v>
      </c>
      <c r="D10" s="54" t="s">
        <v>238</v>
      </c>
      <c r="E10" s="34">
        <v>13000</v>
      </c>
      <c r="F10" s="35" t="s">
        <v>216</v>
      </c>
      <c r="G10" s="32" t="s">
        <v>216</v>
      </c>
      <c r="H10" s="35" t="s">
        <v>216</v>
      </c>
      <c r="I10" s="32" t="s">
        <v>216</v>
      </c>
      <c r="J10" s="35" t="s">
        <v>216</v>
      </c>
      <c r="K10" s="32" t="s">
        <v>216</v>
      </c>
      <c r="L10" s="35" t="s">
        <v>216</v>
      </c>
      <c r="M10" s="32" t="s">
        <v>216</v>
      </c>
      <c r="N10" s="35" t="s">
        <v>216</v>
      </c>
      <c r="O10" s="32" t="s">
        <v>216</v>
      </c>
      <c r="P10" s="35" t="s">
        <v>216</v>
      </c>
      <c r="Q10" s="34">
        <v>13000</v>
      </c>
      <c r="R10" s="36" t="s">
        <v>216</v>
      </c>
    </row>
    <row r="11" spans="2:18">
      <c r="B11" s="27">
        <v>6</v>
      </c>
      <c r="C11" s="31" t="s">
        <v>216</v>
      </c>
      <c r="D11" s="54" t="s">
        <v>239</v>
      </c>
      <c r="E11" s="34">
        <v>20000</v>
      </c>
      <c r="F11" s="35" t="s">
        <v>216</v>
      </c>
      <c r="G11" s="32" t="s">
        <v>216</v>
      </c>
      <c r="H11" s="35" t="s">
        <v>216</v>
      </c>
      <c r="I11" s="32" t="s">
        <v>216</v>
      </c>
      <c r="J11" s="35" t="s">
        <v>216</v>
      </c>
      <c r="K11" s="32" t="s">
        <v>216</v>
      </c>
      <c r="L11" s="35" t="s">
        <v>216</v>
      </c>
      <c r="M11" s="32" t="s">
        <v>216</v>
      </c>
      <c r="N11" s="35" t="s">
        <v>216</v>
      </c>
      <c r="O11" s="32" t="s">
        <v>216</v>
      </c>
      <c r="P11" s="35" t="s">
        <v>216</v>
      </c>
      <c r="Q11" s="34">
        <v>20000</v>
      </c>
      <c r="R11" s="36" t="s">
        <v>216</v>
      </c>
    </row>
    <row r="12" spans="2:18">
      <c r="B12" s="27">
        <v>6</v>
      </c>
      <c r="C12" s="31" t="s">
        <v>216</v>
      </c>
      <c r="D12" s="54" t="s">
        <v>240</v>
      </c>
      <c r="E12" s="34">
        <v>20000</v>
      </c>
      <c r="F12" s="35" t="s">
        <v>216</v>
      </c>
      <c r="G12" s="32" t="s">
        <v>216</v>
      </c>
      <c r="H12" s="35" t="s">
        <v>216</v>
      </c>
      <c r="I12" s="32" t="s">
        <v>216</v>
      </c>
      <c r="J12" s="35" t="s">
        <v>216</v>
      </c>
      <c r="K12" s="32" t="s">
        <v>216</v>
      </c>
      <c r="L12" s="35" t="s">
        <v>216</v>
      </c>
      <c r="M12" s="32" t="s">
        <v>216</v>
      </c>
      <c r="N12" s="35" t="s">
        <v>216</v>
      </c>
      <c r="O12" s="32" t="s">
        <v>216</v>
      </c>
      <c r="P12" s="35" t="s">
        <v>216</v>
      </c>
      <c r="Q12" s="34">
        <v>20000</v>
      </c>
      <c r="R12" s="36" t="s">
        <v>216</v>
      </c>
    </row>
    <row r="13" spans="2:18">
      <c r="B13" s="27">
        <v>2</v>
      </c>
      <c r="C13" s="31" t="s">
        <v>216</v>
      </c>
      <c r="D13" s="54" t="s">
        <v>241</v>
      </c>
      <c r="E13" s="34">
        <v>26000</v>
      </c>
      <c r="F13" s="35" t="s">
        <v>216</v>
      </c>
      <c r="G13" s="32" t="s">
        <v>216</v>
      </c>
      <c r="H13" s="35" t="s">
        <v>216</v>
      </c>
      <c r="I13" s="32" t="s">
        <v>216</v>
      </c>
      <c r="J13" s="35" t="s">
        <v>216</v>
      </c>
      <c r="K13" s="32" t="s">
        <v>216</v>
      </c>
      <c r="L13" s="35" t="s">
        <v>216</v>
      </c>
      <c r="M13" s="32" t="s">
        <v>216</v>
      </c>
      <c r="N13" s="35" t="s">
        <v>216</v>
      </c>
      <c r="O13" s="32" t="s">
        <v>216</v>
      </c>
      <c r="P13" s="35" t="s">
        <v>216</v>
      </c>
      <c r="Q13" s="34">
        <v>26000</v>
      </c>
      <c r="R13" s="36" t="s">
        <v>216</v>
      </c>
    </row>
    <row r="14" spans="2:18">
      <c r="B14" s="27">
        <v>2</v>
      </c>
      <c r="C14" s="31" t="s">
        <v>216</v>
      </c>
      <c r="D14" s="54" t="s">
        <v>242</v>
      </c>
      <c r="E14" s="34">
        <v>32000</v>
      </c>
      <c r="F14" s="35" t="s">
        <v>216</v>
      </c>
      <c r="G14" s="32" t="s">
        <v>216</v>
      </c>
      <c r="H14" s="35" t="s">
        <v>216</v>
      </c>
      <c r="I14" s="32" t="s">
        <v>216</v>
      </c>
      <c r="J14" s="35" t="s">
        <v>216</v>
      </c>
      <c r="K14" s="32" t="s">
        <v>216</v>
      </c>
      <c r="L14" s="35" t="s">
        <v>216</v>
      </c>
      <c r="M14" s="32" t="s">
        <v>216</v>
      </c>
      <c r="N14" s="35" t="s">
        <v>216</v>
      </c>
      <c r="O14" s="32" t="s">
        <v>216</v>
      </c>
      <c r="P14" s="35" t="s">
        <v>216</v>
      </c>
      <c r="Q14" s="34">
        <v>32000</v>
      </c>
      <c r="R14" s="36" t="s">
        <v>216</v>
      </c>
    </row>
    <row r="15" spans="2:18">
      <c r="B15" s="27">
        <v>3</v>
      </c>
      <c r="C15" s="31" t="s">
        <v>216</v>
      </c>
      <c r="D15" s="54" t="s">
        <v>243</v>
      </c>
      <c r="E15" s="34">
        <v>20000</v>
      </c>
      <c r="F15" s="35" t="s">
        <v>216</v>
      </c>
      <c r="G15" s="32" t="s">
        <v>216</v>
      </c>
      <c r="H15" s="35" t="s">
        <v>216</v>
      </c>
      <c r="I15" s="32" t="s">
        <v>216</v>
      </c>
      <c r="J15" s="35" t="s">
        <v>216</v>
      </c>
      <c r="K15" s="32" t="s">
        <v>216</v>
      </c>
      <c r="L15" s="35" t="s">
        <v>216</v>
      </c>
      <c r="M15" s="32" t="s">
        <v>216</v>
      </c>
      <c r="N15" s="35" t="s">
        <v>216</v>
      </c>
      <c r="O15" s="32" t="s">
        <v>216</v>
      </c>
      <c r="P15" s="35" t="s">
        <v>216</v>
      </c>
      <c r="Q15" s="34">
        <v>20000</v>
      </c>
      <c r="R15" s="36" t="s">
        <v>216</v>
      </c>
    </row>
    <row r="16" spans="2:18">
      <c r="B16" s="27">
        <v>2</v>
      </c>
      <c r="C16" s="31" t="s">
        <v>216</v>
      </c>
      <c r="D16" s="54" t="s">
        <v>244</v>
      </c>
      <c r="E16" s="34">
        <v>20000</v>
      </c>
      <c r="F16" s="35" t="s">
        <v>216</v>
      </c>
      <c r="G16" s="32" t="s">
        <v>216</v>
      </c>
      <c r="H16" s="35" t="s">
        <v>216</v>
      </c>
      <c r="I16" s="32" t="s">
        <v>216</v>
      </c>
      <c r="J16" s="35" t="s">
        <v>216</v>
      </c>
      <c r="K16" s="32" t="s">
        <v>216</v>
      </c>
      <c r="L16" s="35" t="s">
        <v>216</v>
      </c>
      <c r="M16" s="32" t="s">
        <v>216</v>
      </c>
      <c r="N16" s="35" t="s">
        <v>216</v>
      </c>
      <c r="O16" s="32" t="s">
        <v>216</v>
      </c>
      <c r="P16" s="35" t="s">
        <v>216</v>
      </c>
      <c r="Q16" s="34">
        <v>20000</v>
      </c>
      <c r="R16" s="36" t="s">
        <v>216</v>
      </c>
    </row>
    <row r="17" spans="2:18">
      <c r="B17" s="27">
        <v>2</v>
      </c>
      <c r="C17" s="31" t="s">
        <v>216</v>
      </c>
      <c r="D17" s="54" t="s">
        <v>245</v>
      </c>
      <c r="E17" s="34">
        <v>16000</v>
      </c>
      <c r="F17" s="35" t="s">
        <v>216</v>
      </c>
      <c r="G17" s="32" t="s">
        <v>216</v>
      </c>
      <c r="H17" s="35" t="s">
        <v>216</v>
      </c>
      <c r="I17" s="32" t="s">
        <v>216</v>
      </c>
      <c r="J17" s="35" t="s">
        <v>216</v>
      </c>
      <c r="K17" s="32" t="s">
        <v>216</v>
      </c>
      <c r="L17" s="35" t="s">
        <v>216</v>
      </c>
      <c r="M17" s="32" t="s">
        <v>216</v>
      </c>
      <c r="N17" s="35" t="s">
        <v>216</v>
      </c>
      <c r="O17" s="32" t="s">
        <v>216</v>
      </c>
      <c r="P17" s="35" t="s">
        <v>216</v>
      </c>
      <c r="Q17" s="34">
        <v>16000</v>
      </c>
      <c r="R17" s="36" t="s">
        <v>216</v>
      </c>
    </row>
    <row r="18" spans="2:18">
      <c r="B18" s="27">
        <v>10</v>
      </c>
      <c r="C18" s="31" t="s">
        <v>216</v>
      </c>
      <c r="D18" s="54" t="s">
        <v>246</v>
      </c>
      <c r="E18" s="34">
        <v>50000</v>
      </c>
      <c r="F18" s="35" t="s">
        <v>216</v>
      </c>
      <c r="G18" s="32" t="s">
        <v>216</v>
      </c>
      <c r="H18" s="35" t="s">
        <v>216</v>
      </c>
      <c r="I18" s="32" t="s">
        <v>216</v>
      </c>
      <c r="J18" s="35" t="s">
        <v>216</v>
      </c>
      <c r="K18" s="32" t="s">
        <v>216</v>
      </c>
      <c r="L18" s="35" t="s">
        <v>216</v>
      </c>
      <c r="M18" s="32" t="s">
        <v>216</v>
      </c>
      <c r="N18" s="35" t="s">
        <v>216</v>
      </c>
      <c r="O18" s="32" t="s">
        <v>216</v>
      </c>
      <c r="P18" s="35" t="s">
        <v>216</v>
      </c>
      <c r="Q18" s="34">
        <v>35000</v>
      </c>
      <c r="R18" s="36" t="s">
        <v>216</v>
      </c>
    </row>
    <row r="19" spans="2:18" ht="25.5">
      <c r="B19" s="27">
        <v>2</v>
      </c>
      <c r="C19" s="31" t="s">
        <v>216</v>
      </c>
      <c r="D19" s="54" t="s">
        <v>247</v>
      </c>
      <c r="E19" s="34">
        <v>27000</v>
      </c>
      <c r="F19" s="35" t="s">
        <v>216</v>
      </c>
      <c r="G19" s="32" t="s">
        <v>216</v>
      </c>
      <c r="H19" s="35" t="s">
        <v>216</v>
      </c>
      <c r="I19" s="32" t="s">
        <v>216</v>
      </c>
      <c r="J19" s="35" t="s">
        <v>216</v>
      </c>
      <c r="K19" s="32" t="s">
        <v>216</v>
      </c>
      <c r="L19" s="35" t="s">
        <v>216</v>
      </c>
      <c r="M19" s="32" t="s">
        <v>216</v>
      </c>
      <c r="N19" s="35" t="s">
        <v>216</v>
      </c>
      <c r="O19" s="32" t="s">
        <v>216</v>
      </c>
      <c r="P19" s="35" t="s">
        <v>216</v>
      </c>
      <c r="Q19" s="34">
        <v>27000</v>
      </c>
      <c r="R19" s="36" t="s">
        <v>216</v>
      </c>
    </row>
    <row r="20" spans="2:18">
      <c r="B20" s="27">
        <v>2</v>
      </c>
      <c r="C20" s="31" t="s">
        <v>216</v>
      </c>
      <c r="D20" s="54" t="s">
        <v>248</v>
      </c>
      <c r="E20" s="34">
        <v>70000</v>
      </c>
      <c r="F20" s="35" t="s">
        <v>216</v>
      </c>
      <c r="G20" s="32" t="s">
        <v>216</v>
      </c>
      <c r="H20" s="35" t="s">
        <v>216</v>
      </c>
      <c r="I20" s="32" t="s">
        <v>216</v>
      </c>
      <c r="J20" s="35" t="s">
        <v>216</v>
      </c>
      <c r="K20" s="32" t="s">
        <v>216</v>
      </c>
      <c r="L20" s="35" t="s">
        <v>216</v>
      </c>
      <c r="M20" s="32" t="s">
        <v>216</v>
      </c>
      <c r="N20" s="35" t="s">
        <v>216</v>
      </c>
      <c r="O20" s="32" t="s">
        <v>216</v>
      </c>
      <c r="P20" s="35" t="s">
        <v>216</v>
      </c>
      <c r="Q20" s="34">
        <v>70000</v>
      </c>
      <c r="R20" s="36" t="s">
        <v>216</v>
      </c>
    </row>
    <row r="21" spans="2:18">
      <c r="B21" s="27">
        <v>2</v>
      </c>
      <c r="C21" s="31" t="s">
        <v>216</v>
      </c>
      <c r="D21" s="54" t="s">
        <v>249</v>
      </c>
      <c r="E21" s="34">
        <v>19000</v>
      </c>
      <c r="F21" s="35" t="s">
        <v>216</v>
      </c>
      <c r="G21" s="32" t="s">
        <v>216</v>
      </c>
      <c r="H21" s="35" t="s">
        <v>216</v>
      </c>
      <c r="I21" s="32" t="s">
        <v>216</v>
      </c>
      <c r="J21" s="35" t="s">
        <v>216</v>
      </c>
      <c r="K21" s="32" t="s">
        <v>216</v>
      </c>
      <c r="L21" s="35" t="s">
        <v>216</v>
      </c>
      <c r="M21" s="32" t="s">
        <v>216</v>
      </c>
      <c r="N21" s="35" t="s">
        <v>216</v>
      </c>
      <c r="O21" s="32" t="s">
        <v>216</v>
      </c>
      <c r="P21" s="35" t="s">
        <v>216</v>
      </c>
      <c r="Q21" s="34">
        <v>19000</v>
      </c>
      <c r="R21" s="36" t="s">
        <v>216</v>
      </c>
    </row>
    <row r="22" spans="2:18" ht="25.5">
      <c r="B22" s="27">
        <v>2</v>
      </c>
      <c r="C22" s="31" t="s">
        <v>216</v>
      </c>
      <c r="D22" s="54" t="s">
        <v>250</v>
      </c>
      <c r="E22" s="34">
        <v>14000</v>
      </c>
      <c r="F22" s="35" t="s">
        <v>216</v>
      </c>
      <c r="G22" s="32" t="s">
        <v>216</v>
      </c>
      <c r="H22" s="35" t="s">
        <v>216</v>
      </c>
      <c r="I22" s="32" t="s">
        <v>216</v>
      </c>
      <c r="J22" s="35" t="s">
        <v>216</v>
      </c>
      <c r="K22" s="32" t="s">
        <v>216</v>
      </c>
      <c r="L22" s="35" t="s">
        <v>216</v>
      </c>
      <c r="M22" s="32" t="s">
        <v>216</v>
      </c>
      <c r="N22" s="35" t="s">
        <v>216</v>
      </c>
      <c r="O22" s="32" t="s">
        <v>216</v>
      </c>
      <c r="P22" s="35" t="s">
        <v>216</v>
      </c>
      <c r="Q22" s="34">
        <v>14000</v>
      </c>
      <c r="R22" s="36" t="s">
        <v>216</v>
      </c>
    </row>
    <row r="23" spans="2:18">
      <c r="B23" s="27">
        <v>4</v>
      </c>
      <c r="C23" s="31" t="s">
        <v>216</v>
      </c>
      <c r="D23" s="54" t="s">
        <v>251</v>
      </c>
      <c r="E23" s="34">
        <v>20000</v>
      </c>
      <c r="F23" s="35" t="s">
        <v>216</v>
      </c>
      <c r="G23" s="32" t="s">
        <v>216</v>
      </c>
      <c r="H23" s="35" t="s">
        <v>216</v>
      </c>
      <c r="I23" s="32" t="s">
        <v>216</v>
      </c>
      <c r="J23" s="35" t="s">
        <v>216</v>
      </c>
      <c r="K23" s="32" t="s">
        <v>216</v>
      </c>
      <c r="L23" s="35" t="s">
        <v>216</v>
      </c>
      <c r="M23" s="32" t="s">
        <v>216</v>
      </c>
      <c r="N23" s="35" t="s">
        <v>216</v>
      </c>
      <c r="O23" s="32" t="s">
        <v>216</v>
      </c>
      <c r="P23" s="35" t="s">
        <v>216</v>
      </c>
      <c r="Q23" s="34">
        <v>20000</v>
      </c>
      <c r="R23" s="36" t="s">
        <v>216</v>
      </c>
    </row>
    <row r="24" spans="2:18">
      <c r="B24" s="27">
        <v>2</v>
      </c>
      <c r="C24" s="31" t="s">
        <v>216</v>
      </c>
      <c r="D24" s="54" t="s">
        <v>252</v>
      </c>
      <c r="E24" s="34">
        <v>23000</v>
      </c>
      <c r="F24" s="35" t="s">
        <v>216</v>
      </c>
      <c r="G24" s="32" t="s">
        <v>216</v>
      </c>
      <c r="H24" s="35" t="s">
        <v>216</v>
      </c>
      <c r="I24" s="32" t="s">
        <v>216</v>
      </c>
      <c r="J24" s="35" t="s">
        <v>216</v>
      </c>
      <c r="K24" s="32" t="s">
        <v>216</v>
      </c>
      <c r="L24" s="35" t="s">
        <v>216</v>
      </c>
      <c r="M24" s="32" t="s">
        <v>216</v>
      </c>
      <c r="N24" s="35" t="s">
        <v>216</v>
      </c>
      <c r="O24" s="32" t="s">
        <v>216</v>
      </c>
      <c r="P24" s="35" t="s">
        <v>216</v>
      </c>
      <c r="Q24" s="34">
        <v>23000</v>
      </c>
      <c r="R24" s="36" t="s">
        <v>216</v>
      </c>
    </row>
    <row r="25" spans="2:18" ht="25.5">
      <c r="B25" s="27">
        <v>2</v>
      </c>
      <c r="C25" s="31" t="s">
        <v>216</v>
      </c>
      <c r="D25" s="54" t="s">
        <v>253</v>
      </c>
      <c r="E25" s="34">
        <v>17500</v>
      </c>
      <c r="F25" s="35" t="s">
        <v>216</v>
      </c>
      <c r="G25" s="32" t="s">
        <v>216</v>
      </c>
      <c r="H25" s="35" t="s">
        <v>216</v>
      </c>
      <c r="I25" s="32" t="s">
        <v>216</v>
      </c>
      <c r="J25" s="35" t="s">
        <v>216</v>
      </c>
      <c r="K25" s="32" t="s">
        <v>216</v>
      </c>
      <c r="L25" s="35" t="s">
        <v>216</v>
      </c>
      <c r="M25" s="32" t="s">
        <v>216</v>
      </c>
      <c r="N25" s="35" t="s">
        <v>216</v>
      </c>
      <c r="O25" s="32" t="s">
        <v>216</v>
      </c>
      <c r="P25" s="35" t="s">
        <v>216</v>
      </c>
      <c r="Q25" s="34">
        <v>17500</v>
      </c>
      <c r="R25" s="36" t="s">
        <v>216</v>
      </c>
    </row>
    <row r="26" spans="2:18">
      <c r="B26" s="27">
        <v>4</v>
      </c>
      <c r="C26" s="31" t="s">
        <v>216</v>
      </c>
      <c r="D26" s="54" t="s">
        <v>254</v>
      </c>
      <c r="E26" s="34">
        <v>23000</v>
      </c>
      <c r="F26" s="35" t="s">
        <v>216</v>
      </c>
      <c r="G26" s="32" t="s">
        <v>216</v>
      </c>
      <c r="H26" s="35" t="s">
        <v>216</v>
      </c>
      <c r="I26" s="32" t="s">
        <v>216</v>
      </c>
      <c r="J26" s="35" t="s">
        <v>216</v>
      </c>
      <c r="K26" s="32" t="s">
        <v>216</v>
      </c>
      <c r="L26" s="35" t="s">
        <v>216</v>
      </c>
      <c r="M26" s="32" t="s">
        <v>216</v>
      </c>
      <c r="N26" s="35" t="s">
        <v>216</v>
      </c>
      <c r="O26" s="32" t="s">
        <v>216</v>
      </c>
      <c r="P26" s="35" t="s">
        <v>216</v>
      </c>
      <c r="Q26" s="34">
        <v>23000</v>
      </c>
      <c r="R26" s="36" t="s">
        <v>216</v>
      </c>
    </row>
    <row r="27" spans="2:18">
      <c r="B27" s="27">
        <v>5</v>
      </c>
      <c r="C27" s="31" t="s">
        <v>216</v>
      </c>
      <c r="D27" s="54" t="s">
        <v>255</v>
      </c>
      <c r="E27" s="34">
        <v>22000</v>
      </c>
      <c r="F27" s="35" t="s">
        <v>216</v>
      </c>
      <c r="G27" s="32" t="s">
        <v>216</v>
      </c>
      <c r="H27" s="35" t="s">
        <v>216</v>
      </c>
      <c r="I27" s="32" t="s">
        <v>216</v>
      </c>
      <c r="J27" s="35" t="s">
        <v>216</v>
      </c>
      <c r="K27" s="32" t="s">
        <v>216</v>
      </c>
      <c r="L27" s="35" t="s">
        <v>216</v>
      </c>
      <c r="M27" s="32" t="s">
        <v>216</v>
      </c>
      <c r="N27" s="35" t="s">
        <v>216</v>
      </c>
      <c r="O27" s="32" t="s">
        <v>216</v>
      </c>
      <c r="P27" s="35" t="s">
        <v>216</v>
      </c>
      <c r="Q27" s="34">
        <v>22000</v>
      </c>
      <c r="R27" s="35" t="s">
        <v>216</v>
      </c>
    </row>
    <row r="28" spans="2:18">
      <c r="B28" s="27">
        <v>3</v>
      </c>
      <c r="C28" s="31" t="s">
        <v>216</v>
      </c>
      <c r="D28" s="54" t="s">
        <v>256</v>
      </c>
      <c r="E28" s="34">
        <v>21000</v>
      </c>
      <c r="F28" s="35" t="s">
        <v>216</v>
      </c>
      <c r="G28" s="32" t="s">
        <v>216</v>
      </c>
      <c r="H28" s="35" t="s">
        <v>216</v>
      </c>
      <c r="I28" s="32" t="s">
        <v>216</v>
      </c>
      <c r="J28" s="35" t="s">
        <v>216</v>
      </c>
      <c r="K28" s="32" t="s">
        <v>216</v>
      </c>
      <c r="L28" s="35" t="s">
        <v>216</v>
      </c>
      <c r="M28" s="32" t="s">
        <v>216</v>
      </c>
      <c r="N28" s="35" t="s">
        <v>216</v>
      </c>
      <c r="O28" s="32" t="s">
        <v>216</v>
      </c>
      <c r="P28" s="35" t="s">
        <v>216</v>
      </c>
      <c r="Q28" s="34">
        <v>21000</v>
      </c>
      <c r="R28" s="36" t="s">
        <v>216</v>
      </c>
    </row>
    <row r="29" spans="2:18">
      <c r="B29" s="27">
        <v>4</v>
      </c>
      <c r="C29" s="31" t="s">
        <v>216</v>
      </c>
      <c r="D29" s="54" t="s">
        <v>257</v>
      </c>
      <c r="E29" s="34">
        <v>18000</v>
      </c>
      <c r="F29" s="35" t="s">
        <v>216</v>
      </c>
      <c r="G29" s="32" t="s">
        <v>216</v>
      </c>
      <c r="H29" s="35" t="s">
        <v>216</v>
      </c>
      <c r="I29" s="32" t="s">
        <v>216</v>
      </c>
      <c r="J29" s="35" t="s">
        <v>216</v>
      </c>
      <c r="K29" s="32" t="s">
        <v>216</v>
      </c>
      <c r="L29" s="35" t="s">
        <v>216</v>
      </c>
      <c r="M29" s="32" t="s">
        <v>216</v>
      </c>
      <c r="N29" s="35" t="s">
        <v>216</v>
      </c>
      <c r="O29" s="32" t="s">
        <v>216</v>
      </c>
      <c r="P29" s="35" t="s">
        <v>216</v>
      </c>
      <c r="Q29" s="34">
        <v>18000</v>
      </c>
      <c r="R29" s="35" t="s">
        <v>216</v>
      </c>
    </row>
    <row r="30" spans="2:18">
      <c r="B30" s="27">
        <v>3</v>
      </c>
      <c r="C30" s="31" t="s">
        <v>216</v>
      </c>
      <c r="D30" s="54" t="s">
        <v>258</v>
      </c>
      <c r="E30" s="34">
        <v>12000</v>
      </c>
      <c r="F30" s="35" t="s">
        <v>216</v>
      </c>
      <c r="G30" s="32" t="s">
        <v>216</v>
      </c>
      <c r="H30" s="35" t="s">
        <v>216</v>
      </c>
      <c r="I30" s="32" t="s">
        <v>216</v>
      </c>
      <c r="J30" s="35" t="s">
        <v>216</v>
      </c>
      <c r="K30" s="32" t="s">
        <v>216</v>
      </c>
      <c r="L30" s="35" t="s">
        <v>216</v>
      </c>
      <c r="M30" s="32" t="s">
        <v>216</v>
      </c>
      <c r="N30" s="35" t="s">
        <v>216</v>
      </c>
      <c r="O30" s="32" t="s">
        <v>216</v>
      </c>
      <c r="P30" s="35" t="s">
        <v>216</v>
      </c>
      <c r="Q30" s="34">
        <v>12000</v>
      </c>
      <c r="R30" s="36" t="s">
        <v>216</v>
      </c>
    </row>
    <row r="31" spans="2:18">
      <c r="B31" s="27">
        <v>4</v>
      </c>
      <c r="C31" s="31" t="s">
        <v>216</v>
      </c>
      <c r="D31" s="54" t="s">
        <v>259</v>
      </c>
      <c r="E31" s="34">
        <v>15000</v>
      </c>
      <c r="F31" s="35" t="s">
        <v>216</v>
      </c>
      <c r="G31" s="32" t="s">
        <v>216</v>
      </c>
      <c r="H31" s="35" t="s">
        <v>216</v>
      </c>
      <c r="I31" s="32" t="s">
        <v>216</v>
      </c>
      <c r="J31" s="35" t="s">
        <v>216</v>
      </c>
      <c r="K31" s="32" t="s">
        <v>216</v>
      </c>
      <c r="L31" s="35" t="s">
        <v>216</v>
      </c>
      <c r="M31" s="32" t="s">
        <v>216</v>
      </c>
      <c r="N31" s="35" t="s">
        <v>216</v>
      </c>
      <c r="O31" s="32" t="s">
        <v>216</v>
      </c>
      <c r="P31" s="35" t="s">
        <v>216</v>
      </c>
      <c r="Q31" s="34">
        <v>15000</v>
      </c>
      <c r="R31" s="36" t="s">
        <v>216</v>
      </c>
    </row>
    <row r="32" spans="2:18" ht="24.75" customHeight="1">
      <c r="B32" s="27">
        <v>6</v>
      </c>
      <c r="C32" s="31" t="s">
        <v>216</v>
      </c>
      <c r="D32" s="54" t="s">
        <v>260</v>
      </c>
      <c r="E32" s="34">
        <v>9000</v>
      </c>
      <c r="F32" s="35" t="s">
        <v>216</v>
      </c>
      <c r="G32" s="32" t="s">
        <v>216</v>
      </c>
      <c r="H32" s="35" t="s">
        <v>216</v>
      </c>
      <c r="I32" s="32" t="s">
        <v>216</v>
      </c>
      <c r="J32" s="35" t="s">
        <v>216</v>
      </c>
      <c r="K32" s="32" t="s">
        <v>216</v>
      </c>
      <c r="L32" s="35" t="s">
        <v>216</v>
      </c>
      <c r="M32" s="32" t="s">
        <v>216</v>
      </c>
      <c r="N32" s="35" t="s">
        <v>216</v>
      </c>
      <c r="O32" s="32" t="s">
        <v>216</v>
      </c>
      <c r="P32" s="35" t="s">
        <v>216</v>
      </c>
      <c r="Q32" s="34">
        <v>9000</v>
      </c>
      <c r="R32" s="35" t="s">
        <v>216</v>
      </c>
    </row>
    <row r="33" spans="2:18">
      <c r="B33" s="27" t="s">
        <v>216</v>
      </c>
      <c r="C33" s="31" t="s">
        <v>216</v>
      </c>
      <c r="D33" s="56" t="s">
        <v>216</v>
      </c>
      <c r="E33" s="37" t="s">
        <v>216</v>
      </c>
      <c r="F33" s="36" t="s">
        <v>216</v>
      </c>
      <c r="G33" s="37" t="s">
        <v>216</v>
      </c>
      <c r="H33" s="36" t="s">
        <v>216</v>
      </c>
      <c r="I33" s="37" t="s">
        <v>216</v>
      </c>
      <c r="J33" s="36" t="s">
        <v>216</v>
      </c>
      <c r="K33" s="37" t="s">
        <v>216</v>
      </c>
      <c r="L33" s="36" t="s">
        <v>216</v>
      </c>
      <c r="M33" s="37" t="s">
        <v>216</v>
      </c>
      <c r="N33" s="36" t="s">
        <v>216</v>
      </c>
      <c r="O33" s="37" t="s">
        <v>216</v>
      </c>
      <c r="P33" s="36" t="s">
        <v>216</v>
      </c>
      <c r="Q33" s="37" t="s">
        <v>216</v>
      </c>
      <c r="R33" s="36" t="s">
        <v>216</v>
      </c>
    </row>
    <row r="34" spans="2:18">
      <c r="B34" s="27" t="s">
        <v>216</v>
      </c>
      <c r="C34" s="31" t="s">
        <v>216</v>
      </c>
      <c r="D34" s="52" t="s">
        <v>216</v>
      </c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</row>
    <row r="35" spans="2:18" ht="17.25">
      <c r="B35" s="27" t="s">
        <v>216</v>
      </c>
      <c r="C35" s="28" t="s">
        <v>216</v>
      </c>
      <c r="D35" s="53" t="s">
        <v>261</v>
      </c>
      <c r="E35" s="29" t="s">
        <v>218</v>
      </c>
      <c r="F35" s="29" t="s">
        <v>219</v>
      </c>
      <c r="G35" s="29" t="s">
        <v>220</v>
      </c>
      <c r="H35" s="29" t="s">
        <v>221</v>
      </c>
      <c r="I35" s="29" t="s">
        <v>222</v>
      </c>
      <c r="J35" s="29" t="s">
        <v>223</v>
      </c>
      <c r="K35" s="29" t="s">
        <v>224</v>
      </c>
      <c r="L35" s="29" t="s">
        <v>225</v>
      </c>
      <c r="M35" s="29" t="s">
        <v>226</v>
      </c>
      <c r="N35" s="29" t="s">
        <v>227</v>
      </c>
      <c r="O35" s="29" t="s">
        <v>228</v>
      </c>
      <c r="P35" s="29" t="s">
        <v>229</v>
      </c>
      <c r="Q35" s="29" t="s">
        <v>230</v>
      </c>
      <c r="R35" s="29"/>
    </row>
    <row r="36" spans="2:18">
      <c r="B36" s="27" t="s">
        <v>216</v>
      </c>
      <c r="C36" s="27" t="s">
        <v>216</v>
      </c>
      <c r="D36" s="57" t="s">
        <v>216</v>
      </c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</row>
    <row r="37" spans="2:18" ht="17.25">
      <c r="B37" s="27" t="s">
        <v>216</v>
      </c>
      <c r="C37" s="31" t="s">
        <v>216</v>
      </c>
      <c r="D37" s="58" t="s">
        <v>262</v>
      </c>
      <c r="E37" s="29" t="s">
        <v>218</v>
      </c>
      <c r="F37" s="29" t="s">
        <v>219</v>
      </c>
      <c r="G37" s="29" t="s">
        <v>220</v>
      </c>
      <c r="H37" s="29" t="s">
        <v>221</v>
      </c>
      <c r="I37" s="29" t="s">
        <v>222</v>
      </c>
      <c r="J37" s="29" t="s">
        <v>223</v>
      </c>
      <c r="K37" s="29" t="s">
        <v>224</v>
      </c>
      <c r="L37" s="29" t="s">
        <v>225</v>
      </c>
      <c r="M37" s="29" t="s">
        <v>226</v>
      </c>
      <c r="N37" s="29" t="s">
        <v>227</v>
      </c>
      <c r="O37" s="29" t="s">
        <v>228</v>
      </c>
      <c r="P37" s="29" t="s">
        <v>229</v>
      </c>
      <c r="Q37" s="29" t="s">
        <v>230</v>
      </c>
      <c r="R37" s="33"/>
    </row>
    <row r="38" spans="2:18">
      <c r="B38" s="27" t="s">
        <v>216</v>
      </c>
      <c r="C38" s="31" t="s">
        <v>216</v>
      </c>
      <c r="D38" s="54" t="s">
        <v>233</v>
      </c>
      <c r="E38" s="34">
        <v>40000</v>
      </c>
      <c r="F38" s="34">
        <v>40000</v>
      </c>
      <c r="G38" s="34">
        <v>40000</v>
      </c>
      <c r="H38" s="34">
        <v>40000</v>
      </c>
      <c r="I38" s="34">
        <v>40000</v>
      </c>
      <c r="J38" s="34">
        <v>40000</v>
      </c>
      <c r="K38" s="34">
        <v>40000</v>
      </c>
      <c r="L38" s="34">
        <v>40000</v>
      </c>
      <c r="M38" s="34">
        <v>40000</v>
      </c>
      <c r="N38" s="34">
        <v>40000</v>
      </c>
      <c r="O38" s="34">
        <v>40000</v>
      </c>
      <c r="P38" s="34">
        <v>40000</v>
      </c>
      <c r="Q38" s="34">
        <v>480000</v>
      </c>
      <c r="R38" s="36" t="s">
        <v>216</v>
      </c>
    </row>
    <row r="39" spans="2:18">
      <c r="B39" s="27" t="s">
        <v>216</v>
      </c>
      <c r="C39" s="31" t="s">
        <v>216</v>
      </c>
      <c r="D39" s="54" t="s">
        <v>234</v>
      </c>
      <c r="E39" s="34">
        <v>80000</v>
      </c>
      <c r="F39" s="34">
        <v>80000</v>
      </c>
      <c r="G39" s="34">
        <v>80000</v>
      </c>
      <c r="H39" s="34">
        <v>80000</v>
      </c>
      <c r="I39" s="34">
        <v>80000</v>
      </c>
      <c r="J39" s="34">
        <v>80000</v>
      </c>
      <c r="K39" s="34">
        <v>80000</v>
      </c>
      <c r="L39" s="34">
        <v>80000</v>
      </c>
      <c r="M39" s="34">
        <v>80000</v>
      </c>
      <c r="N39" s="34">
        <v>80000</v>
      </c>
      <c r="O39" s="34">
        <v>80000</v>
      </c>
      <c r="P39" s="34">
        <v>80000</v>
      </c>
      <c r="Q39" s="34">
        <v>960000</v>
      </c>
      <c r="R39" s="33"/>
    </row>
    <row r="40" spans="2:18">
      <c r="B40" s="27" t="s">
        <v>216</v>
      </c>
      <c r="C40" s="31" t="s">
        <v>216</v>
      </c>
      <c r="D40" s="54" t="s">
        <v>235</v>
      </c>
      <c r="E40" s="34">
        <v>60000</v>
      </c>
      <c r="F40" s="34">
        <v>60000</v>
      </c>
      <c r="G40" s="34">
        <v>60000</v>
      </c>
      <c r="H40" s="32" t="s">
        <v>216</v>
      </c>
      <c r="I40" s="34">
        <v>60000</v>
      </c>
      <c r="J40" s="33"/>
      <c r="K40" s="32" t="s">
        <v>216</v>
      </c>
      <c r="L40" s="33"/>
      <c r="M40" s="32" t="s">
        <v>216</v>
      </c>
      <c r="N40" s="33"/>
      <c r="O40" s="32" t="s">
        <v>216</v>
      </c>
      <c r="P40" s="33"/>
      <c r="Q40" s="34">
        <v>240000</v>
      </c>
      <c r="R40" s="36" t="s">
        <v>216</v>
      </c>
    </row>
    <row r="41" spans="2:18">
      <c r="B41" s="27" t="s">
        <v>216</v>
      </c>
      <c r="C41" s="31" t="s">
        <v>216</v>
      </c>
      <c r="D41" s="56" t="s">
        <v>263</v>
      </c>
      <c r="E41" s="38">
        <v>180000</v>
      </c>
      <c r="F41" s="39">
        <v>180000</v>
      </c>
      <c r="G41" s="38">
        <v>180000</v>
      </c>
      <c r="H41" s="39">
        <v>120000</v>
      </c>
      <c r="I41" s="38">
        <v>180000</v>
      </c>
      <c r="J41" s="39">
        <v>120000</v>
      </c>
      <c r="K41" s="38">
        <v>120000</v>
      </c>
      <c r="L41" s="39">
        <v>120000</v>
      </c>
      <c r="M41" s="38">
        <v>120000</v>
      </c>
      <c r="N41" s="39">
        <v>120000</v>
      </c>
      <c r="O41" s="38">
        <v>120000</v>
      </c>
      <c r="P41" s="39">
        <v>120000</v>
      </c>
      <c r="Q41" s="38">
        <v>1680000</v>
      </c>
      <c r="R41" s="36" t="s">
        <v>216</v>
      </c>
    </row>
    <row r="42" spans="2:18">
      <c r="B42" s="27" t="s">
        <v>216</v>
      </c>
      <c r="C42" s="31" t="s">
        <v>216</v>
      </c>
      <c r="D42" s="52" t="s">
        <v>216</v>
      </c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</row>
    <row r="43" spans="2:18">
      <c r="B43" s="27" t="s">
        <v>216</v>
      </c>
      <c r="C43" s="27" t="s">
        <v>216</v>
      </c>
      <c r="D43" s="57" t="s">
        <v>216</v>
      </c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2:18" ht="17.25">
      <c r="B44" s="27" t="s">
        <v>216</v>
      </c>
      <c r="C44" s="40" t="s">
        <v>216</v>
      </c>
      <c r="D44" s="59" t="s">
        <v>264</v>
      </c>
      <c r="E44" s="29" t="s">
        <v>218</v>
      </c>
      <c r="F44" s="29" t="s">
        <v>219</v>
      </c>
      <c r="G44" s="29" t="s">
        <v>220</v>
      </c>
      <c r="H44" s="29" t="s">
        <v>221</v>
      </c>
      <c r="I44" s="29" t="s">
        <v>222</v>
      </c>
      <c r="J44" s="29" t="s">
        <v>223</v>
      </c>
      <c r="K44" s="29" t="s">
        <v>224</v>
      </c>
      <c r="L44" s="29" t="s">
        <v>225</v>
      </c>
      <c r="M44" s="29" t="s">
        <v>226</v>
      </c>
      <c r="N44" s="29" t="s">
        <v>227</v>
      </c>
      <c r="O44" s="29" t="s">
        <v>228</v>
      </c>
      <c r="P44" s="29" t="s">
        <v>229</v>
      </c>
      <c r="Q44" s="29" t="s">
        <v>230</v>
      </c>
      <c r="R44" s="33"/>
    </row>
    <row r="45" spans="2:18">
      <c r="B45" s="27" t="s">
        <v>216</v>
      </c>
      <c r="C45" s="40" t="s">
        <v>216</v>
      </c>
      <c r="D45" s="54" t="s">
        <v>236</v>
      </c>
      <c r="E45" s="34">
        <v>90000</v>
      </c>
      <c r="F45" s="34">
        <v>90000</v>
      </c>
      <c r="G45" s="34">
        <v>90000</v>
      </c>
      <c r="H45" s="33"/>
      <c r="I45" s="41" t="s">
        <v>216</v>
      </c>
      <c r="J45" s="33"/>
      <c r="K45" s="41" t="s">
        <v>216</v>
      </c>
      <c r="L45" s="33"/>
      <c r="M45" s="41" t="s">
        <v>216</v>
      </c>
      <c r="N45" s="33"/>
      <c r="O45" s="41" t="s">
        <v>216</v>
      </c>
      <c r="P45" s="33"/>
      <c r="Q45" s="42">
        <v>270000</v>
      </c>
      <c r="R45" s="36" t="s">
        <v>216</v>
      </c>
    </row>
    <row r="46" spans="2:18">
      <c r="B46" s="27" t="s">
        <v>216</v>
      </c>
      <c r="C46" s="40" t="s">
        <v>216</v>
      </c>
      <c r="D46" s="54" t="s">
        <v>237</v>
      </c>
      <c r="E46" s="34">
        <v>36000</v>
      </c>
      <c r="F46" s="34">
        <v>36000</v>
      </c>
      <c r="G46" s="34">
        <v>36000</v>
      </c>
      <c r="H46" s="34">
        <v>36000</v>
      </c>
      <c r="I46" s="34">
        <v>36000</v>
      </c>
      <c r="J46" s="33"/>
      <c r="K46" s="41" t="s">
        <v>216</v>
      </c>
      <c r="L46" s="33"/>
      <c r="M46" s="41" t="s">
        <v>216</v>
      </c>
      <c r="N46" s="33"/>
      <c r="O46" s="41" t="s">
        <v>216</v>
      </c>
      <c r="P46" s="33"/>
      <c r="Q46" s="42">
        <v>180000</v>
      </c>
      <c r="R46" s="33"/>
    </row>
    <row r="47" spans="2:18">
      <c r="B47" s="27" t="s">
        <v>216</v>
      </c>
      <c r="C47" s="40" t="s">
        <v>216</v>
      </c>
      <c r="D47" s="54" t="s">
        <v>238</v>
      </c>
      <c r="E47" s="34">
        <v>26000</v>
      </c>
      <c r="F47" s="34">
        <v>26000</v>
      </c>
      <c r="G47" s="34">
        <v>26000</v>
      </c>
      <c r="H47" s="34">
        <v>26000</v>
      </c>
      <c r="I47" s="41" t="s">
        <v>216</v>
      </c>
      <c r="J47" s="33"/>
      <c r="K47" s="41" t="s">
        <v>216</v>
      </c>
      <c r="L47" s="33"/>
      <c r="M47" s="41" t="s">
        <v>216</v>
      </c>
      <c r="N47" s="33"/>
      <c r="O47" s="41" t="s">
        <v>216</v>
      </c>
      <c r="P47" s="33"/>
      <c r="Q47" s="42">
        <v>104000</v>
      </c>
      <c r="R47" s="36" t="s">
        <v>216</v>
      </c>
    </row>
    <row r="48" spans="2:18">
      <c r="B48" s="27" t="s">
        <v>216</v>
      </c>
      <c r="C48" s="27" t="s">
        <v>216</v>
      </c>
      <c r="D48" s="60" t="s">
        <v>265</v>
      </c>
      <c r="E48" s="44">
        <v>152000</v>
      </c>
      <c r="F48" s="39">
        <v>152000</v>
      </c>
      <c r="G48" s="44">
        <v>152000</v>
      </c>
      <c r="H48" s="39">
        <v>62000</v>
      </c>
      <c r="I48" s="44">
        <v>36000</v>
      </c>
      <c r="J48" s="36" t="s">
        <v>266</v>
      </c>
      <c r="K48" s="43" t="s">
        <v>267</v>
      </c>
      <c r="L48" s="36" t="s">
        <v>267</v>
      </c>
      <c r="M48" s="43" t="s">
        <v>268</v>
      </c>
      <c r="N48" s="36" t="s">
        <v>266</v>
      </c>
      <c r="O48" s="43" t="s">
        <v>268</v>
      </c>
      <c r="P48" s="36" t="s">
        <v>268</v>
      </c>
      <c r="Q48" s="44">
        <v>554000</v>
      </c>
      <c r="R48" s="36" t="s">
        <v>216</v>
      </c>
    </row>
    <row r="49" spans="2:18">
      <c r="B49" s="27" t="s">
        <v>216</v>
      </c>
      <c r="C49" s="40" t="s">
        <v>216</v>
      </c>
      <c r="D49" s="52" t="s">
        <v>216</v>
      </c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</row>
    <row r="50" spans="2:18">
      <c r="B50" s="27" t="s">
        <v>216</v>
      </c>
      <c r="C50" s="27" t="s">
        <v>216</v>
      </c>
      <c r="D50" s="57" t="s">
        <v>216</v>
      </c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</row>
    <row r="51" spans="2:18" ht="17.25">
      <c r="B51" s="27" t="s">
        <v>216</v>
      </c>
      <c r="C51" s="40" t="s">
        <v>216</v>
      </c>
      <c r="D51" s="59" t="s">
        <v>269</v>
      </c>
      <c r="E51" s="29" t="s">
        <v>218</v>
      </c>
      <c r="F51" s="29" t="s">
        <v>219</v>
      </c>
      <c r="G51" s="29" t="s">
        <v>220</v>
      </c>
      <c r="H51" s="29" t="s">
        <v>221</v>
      </c>
      <c r="I51" s="29" t="s">
        <v>222</v>
      </c>
      <c r="J51" s="29" t="s">
        <v>223</v>
      </c>
      <c r="K51" s="29" t="s">
        <v>224</v>
      </c>
      <c r="L51" s="29" t="s">
        <v>225</v>
      </c>
      <c r="M51" s="29" t="s">
        <v>226</v>
      </c>
      <c r="N51" s="29" t="s">
        <v>227</v>
      </c>
      <c r="O51" s="29" t="s">
        <v>228</v>
      </c>
      <c r="P51" s="29" t="s">
        <v>229</v>
      </c>
      <c r="Q51" s="29" t="s">
        <v>230</v>
      </c>
      <c r="R51" s="33"/>
    </row>
    <row r="52" spans="2:18">
      <c r="B52" s="27" t="s">
        <v>216</v>
      </c>
      <c r="C52" s="40" t="s">
        <v>216</v>
      </c>
      <c r="D52" s="54" t="s">
        <v>239</v>
      </c>
      <c r="E52" s="42">
        <v>120000</v>
      </c>
      <c r="F52" s="42">
        <v>120000</v>
      </c>
      <c r="G52" s="42">
        <v>120000</v>
      </c>
      <c r="H52" s="42">
        <v>120000</v>
      </c>
      <c r="I52" s="42">
        <v>120000</v>
      </c>
      <c r="J52" s="42">
        <v>120000</v>
      </c>
      <c r="K52" s="42">
        <v>120000</v>
      </c>
      <c r="L52" s="42">
        <v>120000</v>
      </c>
      <c r="M52" s="42">
        <v>120000</v>
      </c>
      <c r="N52" s="42">
        <v>120000</v>
      </c>
      <c r="O52" s="42">
        <v>120000</v>
      </c>
      <c r="P52" s="42">
        <v>120000</v>
      </c>
      <c r="Q52" s="42">
        <v>1440000</v>
      </c>
      <c r="R52" s="33"/>
    </row>
    <row r="53" spans="2:18">
      <c r="B53" s="27" t="s">
        <v>216</v>
      </c>
      <c r="C53" s="40" t="s">
        <v>216</v>
      </c>
      <c r="D53" s="54" t="s">
        <v>240</v>
      </c>
      <c r="E53" s="42">
        <v>120000</v>
      </c>
      <c r="F53" s="42">
        <v>120000</v>
      </c>
      <c r="G53" s="42">
        <v>120000</v>
      </c>
      <c r="H53" s="42">
        <v>120000</v>
      </c>
      <c r="I53" s="42">
        <v>120000</v>
      </c>
      <c r="J53" s="42">
        <v>120000</v>
      </c>
      <c r="K53" s="42">
        <v>120000</v>
      </c>
      <c r="L53" s="42">
        <v>120000</v>
      </c>
      <c r="M53" s="42">
        <v>120000</v>
      </c>
      <c r="N53" s="42">
        <v>120000</v>
      </c>
      <c r="O53" s="42">
        <v>120000</v>
      </c>
      <c r="P53" s="42">
        <v>120000</v>
      </c>
      <c r="Q53" s="42">
        <v>1440000</v>
      </c>
      <c r="R53" s="36" t="s">
        <v>216</v>
      </c>
    </row>
    <row r="54" spans="2:18">
      <c r="B54" s="27" t="s">
        <v>216</v>
      </c>
      <c r="C54" s="40" t="s">
        <v>216</v>
      </c>
      <c r="D54" s="54" t="s">
        <v>241</v>
      </c>
      <c r="E54" s="42">
        <v>52000</v>
      </c>
      <c r="F54" s="42">
        <v>52000</v>
      </c>
      <c r="G54" s="42">
        <v>52000</v>
      </c>
      <c r="H54" s="42">
        <v>52000</v>
      </c>
      <c r="I54" s="42">
        <v>52000</v>
      </c>
      <c r="J54" s="42">
        <v>52000</v>
      </c>
      <c r="K54" s="42">
        <v>52000</v>
      </c>
      <c r="L54" s="42">
        <v>52000</v>
      </c>
      <c r="M54" s="42">
        <v>52000</v>
      </c>
      <c r="N54" s="42">
        <v>52000</v>
      </c>
      <c r="O54" s="42">
        <v>52000</v>
      </c>
      <c r="P54" s="42">
        <v>52000</v>
      </c>
      <c r="Q54" s="42">
        <v>624000</v>
      </c>
      <c r="R54" s="33"/>
    </row>
    <row r="55" spans="2:18">
      <c r="B55" s="27" t="s">
        <v>216</v>
      </c>
      <c r="C55" s="27" t="s">
        <v>216</v>
      </c>
      <c r="D55" s="54" t="s">
        <v>242</v>
      </c>
      <c r="E55" s="42">
        <v>64000</v>
      </c>
      <c r="F55" s="42">
        <v>64000</v>
      </c>
      <c r="G55" s="42">
        <v>64000</v>
      </c>
      <c r="H55" s="42">
        <v>64000</v>
      </c>
      <c r="I55" s="42">
        <v>64000</v>
      </c>
      <c r="J55" s="42">
        <v>64000</v>
      </c>
      <c r="K55" s="41" t="s">
        <v>216</v>
      </c>
      <c r="L55" s="33"/>
      <c r="M55" s="41" t="s">
        <v>216</v>
      </c>
      <c r="N55" s="33"/>
      <c r="O55" s="41" t="s">
        <v>216</v>
      </c>
      <c r="P55" s="33"/>
      <c r="Q55" s="42">
        <v>384000</v>
      </c>
      <c r="R55" s="36" t="s">
        <v>216</v>
      </c>
    </row>
    <row r="56" spans="2:18">
      <c r="B56" s="27" t="s">
        <v>216</v>
      </c>
      <c r="C56" s="40" t="s">
        <v>216</v>
      </c>
      <c r="D56" s="56" t="s">
        <v>265</v>
      </c>
      <c r="E56" s="44">
        <v>356000</v>
      </c>
      <c r="F56" s="39">
        <v>356000</v>
      </c>
      <c r="G56" s="44">
        <v>356000</v>
      </c>
      <c r="H56" s="39">
        <v>356000</v>
      </c>
      <c r="I56" s="44">
        <v>356000</v>
      </c>
      <c r="J56" s="39">
        <v>356000</v>
      </c>
      <c r="K56" s="44">
        <v>292000</v>
      </c>
      <c r="L56" s="39">
        <v>292000</v>
      </c>
      <c r="M56" s="44">
        <v>292000</v>
      </c>
      <c r="N56" s="39">
        <v>292000</v>
      </c>
      <c r="O56" s="44">
        <v>292000</v>
      </c>
      <c r="P56" s="39">
        <v>292000</v>
      </c>
      <c r="Q56" s="44">
        <v>3888000</v>
      </c>
      <c r="R56" s="36" t="s">
        <v>216</v>
      </c>
    </row>
    <row r="57" spans="2:18">
      <c r="B57" s="27" t="s">
        <v>216</v>
      </c>
      <c r="C57" s="27" t="s">
        <v>216</v>
      </c>
      <c r="D57" s="61" t="s">
        <v>216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</row>
    <row r="58" spans="2:18">
      <c r="B58" s="27" t="s">
        <v>216</v>
      </c>
      <c r="C58" s="27" t="s">
        <v>216</v>
      </c>
      <c r="D58" s="57" t="s">
        <v>216</v>
      </c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</row>
    <row r="59" spans="2:18" ht="17.25">
      <c r="B59" s="27" t="s">
        <v>216</v>
      </c>
      <c r="C59" s="31" t="s">
        <v>216</v>
      </c>
      <c r="D59" s="58" t="s">
        <v>270</v>
      </c>
      <c r="E59" s="29" t="s">
        <v>218</v>
      </c>
      <c r="F59" s="29" t="s">
        <v>219</v>
      </c>
      <c r="G59" s="29" t="s">
        <v>220</v>
      </c>
      <c r="H59" s="29" t="s">
        <v>221</v>
      </c>
      <c r="I59" s="29" t="s">
        <v>222</v>
      </c>
      <c r="J59" s="29" t="s">
        <v>223</v>
      </c>
      <c r="K59" s="29" t="s">
        <v>224</v>
      </c>
      <c r="L59" s="29" t="s">
        <v>225</v>
      </c>
      <c r="M59" s="29" t="s">
        <v>226</v>
      </c>
      <c r="N59" s="29" t="s">
        <v>227</v>
      </c>
      <c r="O59" s="29" t="s">
        <v>228</v>
      </c>
      <c r="P59" s="29" t="s">
        <v>229</v>
      </c>
      <c r="Q59" s="29" t="s">
        <v>230</v>
      </c>
      <c r="R59" s="33"/>
    </row>
    <row r="60" spans="2:18">
      <c r="B60" s="27" t="s">
        <v>216</v>
      </c>
      <c r="C60" s="31" t="s">
        <v>216</v>
      </c>
      <c r="D60" s="54" t="s">
        <v>243</v>
      </c>
      <c r="E60" s="32" t="s">
        <v>216</v>
      </c>
      <c r="F60" s="32" t="s">
        <v>216</v>
      </c>
      <c r="G60" s="34">
        <v>60000</v>
      </c>
      <c r="H60" s="34">
        <v>60000</v>
      </c>
      <c r="I60" s="34">
        <v>60000</v>
      </c>
      <c r="J60" s="34">
        <v>60000</v>
      </c>
      <c r="K60" s="34">
        <v>60000</v>
      </c>
      <c r="L60" s="34">
        <v>60000</v>
      </c>
      <c r="M60" s="32" t="s">
        <v>216</v>
      </c>
      <c r="N60" s="34">
        <v>60000</v>
      </c>
      <c r="O60" s="34">
        <v>60000</v>
      </c>
      <c r="P60" s="32" t="s">
        <v>216</v>
      </c>
      <c r="Q60" s="34">
        <v>480000</v>
      </c>
      <c r="R60" s="36" t="s">
        <v>216</v>
      </c>
    </row>
    <row r="61" spans="2:18">
      <c r="B61" s="27" t="s">
        <v>216</v>
      </c>
      <c r="C61" s="31" t="s">
        <v>216</v>
      </c>
      <c r="D61" s="54" t="s">
        <v>244</v>
      </c>
      <c r="E61" s="32" t="s">
        <v>216</v>
      </c>
      <c r="F61" s="32" t="s">
        <v>216</v>
      </c>
      <c r="G61" s="34">
        <v>40000</v>
      </c>
      <c r="H61" s="34">
        <v>40000</v>
      </c>
      <c r="I61" s="34">
        <v>40000</v>
      </c>
      <c r="J61" s="32" t="s">
        <v>216</v>
      </c>
      <c r="K61" s="34">
        <v>40000</v>
      </c>
      <c r="L61" s="34">
        <v>40000</v>
      </c>
      <c r="M61" s="32" t="s">
        <v>216</v>
      </c>
      <c r="N61" s="32" t="s">
        <v>216</v>
      </c>
      <c r="O61" s="32" t="s">
        <v>216</v>
      </c>
      <c r="P61" s="32" t="s">
        <v>216</v>
      </c>
      <c r="Q61" s="34">
        <v>200000</v>
      </c>
      <c r="R61" s="33"/>
    </row>
    <row r="62" spans="2:18">
      <c r="B62" s="27" t="s">
        <v>216</v>
      </c>
      <c r="C62" s="31" t="s">
        <v>216</v>
      </c>
      <c r="D62" s="54" t="s">
        <v>245</v>
      </c>
      <c r="E62" s="32" t="s">
        <v>216</v>
      </c>
      <c r="F62" s="32" t="s">
        <v>216</v>
      </c>
      <c r="G62" s="32" t="s">
        <v>216</v>
      </c>
      <c r="H62" s="34">
        <v>32000</v>
      </c>
      <c r="I62" s="34">
        <v>32000</v>
      </c>
      <c r="J62" s="34">
        <v>32000</v>
      </c>
      <c r="K62" s="32" t="s">
        <v>216</v>
      </c>
      <c r="L62" s="32" t="s">
        <v>216</v>
      </c>
      <c r="M62" s="32" t="s">
        <v>216</v>
      </c>
      <c r="N62" s="34">
        <v>32000</v>
      </c>
      <c r="O62" s="32" t="s">
        <v>216</v>
      </c>
      <c r="P62" s="32" t="s">
        <v>216</v>
      </c>
      <c r="Q62" s="34">
        <v>128000</v>
      </c>
      <c r="R62" s="36" t="s">
        <v>216</v>
      </c>
    </row>
    <row r="63" spans="2:18">
      <c r="B63" s="27" t="s">
        <v>216</v>
      </c>
      <c r="C63" s="31" t="s">
        <v>216</v>
      </c>
      <c r="D63" s="56" t="s">
        <v>265</v>
      </c>
      <c r="E63" s="37" t="s">
        <v>267</v>
      </c>
      <c r="F63" s="36" t="s">
        <v>268</v>
      </c>
      <c r="G63" s="38">
        <v>100000</v>
      </c>
      <c r="H63" s="39">
        <v>132000</v>
      </c>
      <c r="I63" s="38">
        <v>132000</v>
      </c>
      <c r="J63" s="39">
        <v>92000</v>
      </c>
      <c r="K63" s="38">
        <v>100000</v>
      </c>
      <c r="L63" s="39">
        <v>100000</v>
      </c>
      <c r="M63" s="37" t="s">
        <v>268</v>
      </c>
      <c r="N63" s="39">
        <v>92000</v>
      </c>
      <c r="O63" s="38">
        <v>60000</v>
      </c>
      <c r="P63" s="36" t="s">
        <v>268</v>
      </c>
      <c r="Q63" s="38">
        <v>808000</v>
      </c>
      <c r="R63" s="36" t="s">
        <v>216</v>
      </c>
    </row>
    <row r="64" spans="2:18">
      <c r="B64" s="27" t="s">
        <v>216</v>
      </c>
      <c r="C64" s="27" t="s">
        <v>216</v>
      </c>
      <c r="D64" s="62" t="s">
        <v>216</v>
      </c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</row>
    <row r="65" spans="2:18">
      <c r="B65" s="27" t="s">
        <v>216</v>
      </c>
      <c r="C65" s="27" t="s">
        <v>216</v>
      </c>
      <c r="D65" s="57" t="s">
        <v>216</v>
      </c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</row>
    <row r="66" spans="2:18" ht="17.25">
      <c r="B66" s="27" t="s">
        <v>216</v>
      </c>
      <c r="C66" s="31" t="s">
        <v>216</v>
      </c>
      <c r="D66" s="63" t="s">
        <v>271</v>
      </c>
      <c r="E66" s="29" t="s">
        <v>218</v>
      </c>
      <c r="F66" s="29" t="s">
        <v>219</v>
      </c>
      <c r="G66" s="29" t="s">
        <v>220</v>
      </c>
      <c r="H66" s="29" t="s">
        <v>221</v>
      </c>
      <c r="I66" s="29" t="s">
        <v>222</v>
      </c>
      <c r="J66" s="29" t="s">
        <v>223</v>
      </c>
      <c r="K66" s="29" t="s">
        <v>224</v>
      </c>
      <c r="L66" s="29" t="s">
        <v>225</v>
      </c>
      <c r="M66" s="29" t="s">
        <v>226</v>
      </c>
      <c r="N66" s="29" t="s">
        <v>227</v>
      </c>
      <c r="O66" s="29" t="s">
        <v>228</v>
      </c>
      <c r="P66" s="29" t="s">
        <v>229</v>
      </c>
      <c r="Q66" s="29" t="s">
        <v>230</v>
      </c>
      <c r="R66" s="33"/>
    </row>
    <row r="67" spans="2:18">
      <c r="B67" s="27" t="s">
        <v>216</v>
      </c>
      <c r="C67" s="31" t="s">
        <v>216</v>
      </c>
      <c r="D67" s="54" t="s">
        <v>272</v>
      </c>
      <c r="E67" s="32" t="s">
        <v>216</v>
      </c>
      <c r="F67" s="33"/>
      <c r="G67" s="32" t="s">
        <v>216</v>
      </c>
      <c r="H67" s="45">
        <v>70000</v>
      </c>
      <c r="I67" s="45">
        <v>70000</v>
      </c>
      <c r="J67" s="45">
        <v>70000</v>
      </c>
      <c r="K67" s="45">
        <v>70000</v>
      </c>
      <c r="L67" s="33"/>
      <c r="M67" s="33"/>
      <c r="N67" s="33"/>
      <c r="O67" s="45">
        <v>70000</v>
      </c>
      <c r="P67" s="33"/>
      <c r="Q67" s="34">
        <v>350000</v>
      </c>
      <c r="R67" s="36" t="s">
        <v>216</v>
      </c>
    </row>
    <row r="68" spans="2:18" ht="25.5">
      <c r="B68" s="27" t="s">
        <v>216</v>
      </c>
      <c r="C68" s="31" t="s">
        <v>216</v>
      </c>
      <c r="D68" s="54" t="s">
        <v>247</v>
      </c>
      <c r="E68" s="32" t="s">
        <v>216</v>
      </c>
      <c r="F68" s="33"/>
      <c r="G68" s="32" t="s">
        <v>216</v>
      </c>
      <c r="H68" s="45">
        <v>54000</v>
      </c>
      <c r="I68" s="45">
        <v>54000</v>
      </c>
      <c r="J68" s="45">
        <v>54000</v>
      </c>
      <c r="K68" s="45">
        <v>54000</v>
      </c>
      <c r="L68" s="33"/>
      <c r="M68" s="33"/>
      <c r="N68" s="33"/>
      <c r="O68" s="33"/>
      <c r="P68" s="33"/>
      <c r="Q68" s="34">
        <v>216000</v>
      </c>
      <c r="R68" s="33"/>
    </row>
    <row r="69" spans="2:18">
      <c r="B69" s="27" t="s">
        <v>216</v>
      </c>
      <c r="C69" s="31" t="s">
        <v>216</v>
      </c>
      <c r="D69" s="54" t="s">
        <v>248</v>
      </c>
      <c r="E69" s="32" t="s">
        <v>216</v>
      </c>
      <c r="F69" s="33"/>
      <c r="G69" s="32" t="s">
        <v>216</v>
      </c>
      <c r="H69" s="45">
        <v>140000</v>
      </c>
      <c r="I69" s="45">
        <v>140000</v>
      </c>
      <c r="J69" s="45">
        <v>140000</v>
      </c>
      <c r="K69" s="45">
        <v>140000</v>
      </c>
      <c r="L69" s="33"/>
      <c r="M69" s="33"/>
      <c r="N69" s="33"/>
      <c r="O69" s="45">
        <v>140000</v>
      </c>
      <c r="P69" s="33"/>
      <c r="Q69" s="34">
        <v>700000</v>
      </c>
      <c r="R69" s="36" t="s">
        <v>216</v>
      </c>
    </row>
    <row r="70" spans="2:18">
      <c r="B70" s="27" t="s">
        <v>216</v>
      </c>
      <c r="C70" s="31" t="s">
        <v>216</v>
      </c>
      <c r="D70" s="56" t="s">
        <v>265</v>
      </c>
      <c r="E70" s="37" t="s">
        <v>267</v>
      </c>
      <c r="F70" s="36" t="s">
        <v>268</v>
      </c>
      <c r="G70" s="37" t="s">
        <v>266</v>
      </c>
      <c r="H70" s="39">
        <v>264000</v>
      </c>
      <c r="I70" s="38">
        <v>264000</v>
      </c>
      <c r="J70" s="39">
        <v>264000</v>
      </c>
      <c r="K70" s="38">
        <v>264000</v>
      </c>
      <c r="L70" s="36" t="s">
        <v>267</v>
      </c>
      <c r="M70" s="37" t="s">
        <v>268</v>
      </c>
      <c r="N70" s="36" t="s">
        <v>266</v>
      </c>
      <c r="O70" s="38">
        <v>210000</v>
      </c>
      <c r="P70" s="36" t="s">
        <v>268</v>
      </c>
      <c r="Q70" s="38">
        <v>1266000</v>
      </c>
      <c r="R70" s="36" t="s">
        <v>216</v>
      </c>
    </row>
    <row r="71" spans="2:18">
      <c r="B71" s="27" t="s">
        <v>216</v>
      </c>
      <c r="C71" s="31" t="s">
        <v>216</v>
      </c>
      <c r="D71" s="52" t="s">
        <v>216</v>
      </c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>
      <c r="B72" s="27" t="s">
        <v>216</v>
      </c>
      <c r="C72" s="27" t="s">
        <v>216</v>
      </c>
      <c r="D72" s="57" t="s">
        <v>216</v>
      </c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</row>
    <row r="73" spans="2:18" ht="17.25">
      <c r="B73" s="27" t="s">
        <v>216</v>
      </c>
      <c r="C73" s="40" t="s">
        <v>216</v>
      </c>
      <c r="D73" s="64" t="s">
        <v>273</v>
      </c>
      <c r="E73" s="29" t="s">
        <v>218</v>
      </c>
      <c r="F73" s="29" t="s">
        <v>219</v>
      </c>
      <c r="G73" s="29" t="s">
        <v>220</v>
      </c>
      <c r="H73" s="29" t="s">
        <v>221</v>
      </c>
      <c r="I73" s="29" t="s">
        <v>222</v>
      </c>
      <c r="J73" s="29" t="s">
        <v>223</v>
      </c>
      <c r="K73" s="29" t="s">
        <v>224</v>
      </c>
      <c r="L73" s="29" t="s">
        <v>225</v>
      </c>
      <c r="M73" s="29" t="s">
        <v>226</v>
      </c>
      <c r="N73" s="29" t="s">
        <v>227</v>
      </c>
      <c r="O73" s="29" t="s">
        <v>228</v>
      </c>
      <c r="P73" s="29" t="s">
        <v>229</v>
      </c>
      <c r="Q73" s="29" t="s">
        <v>230</v>
      </c>
      <c r="R73" s="33"/>
    </row>
    <row r="74" spans="2:18">
      <c r="B74" s="27" t="s">
        <v>216</v>
      </c>
      <c r="C74" s="27" t="s">
        <v>216</v>
      </c>
      <c r="D74" s="54" t="s">
        <v>249</v>
      </c>
      <c r="E74" s="42">
        <v>38000</v>
      </c>
      <c r="F74" s="42">
        <v>38000</v>
      </c>
      <c r="G74" s="42">
        <v>38000</v>
      </c>
      <c r="H74" s="42">
        <v>38000</v>
      </c>
      <c r="I74" s="42">
        <v>38000</v>
      </c>
      <c r="J74" s="42">
        <v>38000</v>
      </c>
      <c r="K74" s="42">
        <v>38000</v>
      </c>
      <c r="L74" s="42">
        <v>38000</v>
      </c>
      <c r="M74" s="42">
        <v>38000</v>
      </c>
      <c r="N74" s="42">
        <v>38000</v>
      </c>
      <c r="O74" s="42">
        <v>38000</v>
      </c>
      <c r="P74" s="42">
        <v>38000</v>
      </c>
      <c r="Q74" s="42">
        <v>456000</v>
      </c>
      <c r="R74" s="33"/>
    </row>
    <row r="75" spans="2:18" ht="25.5">
      <c r="B75" s="27" t="s">
        <v>216</v>
      </c>
      <c r="C75" s="40" t="s">
        <v>216</v>
      </c>
      <c r="D75" s="54" t="s">
        <v>250</v>
      </c>
      <c r="E75" s="42">
        <v>28000</v>
      </c>
      <c r="F75" s="42">
        <v>28000</v>
      </c>
      <c r="G75" s="42">
        <v>28000</v>
      </c>
      <c r="H75" s="42">
        <v>28000</v>
      </c>
      <c r="I75" s="42">
        <v>28000</v>
      </c>
      <c r="J75" s="42">
        <v>28000</v>
      </c>
      <c r="K75" s="42">
        <v>28000</v>
      </c>
      <c r="L75" s="42">
        <v>28000</v>
      </c>
      <c r="M75" s="42">
        <v>28000</v>
      </c>
      <c r="N75" s="42">
        <v>28000</v>
      </c>
      <c r="O75" s="42">
        <v>28000</v>
      </c>
      <c r="P75" s="42">
        <v>28000</v>
      </c>
      <c r="Q75" s="42">
        <v>336000</v>
      </c>
      <c r="R75" s="36" t="s">
        <v>216</v>
      </c>
    </row>
    <row r="76" spans="2:18">
      <c r="B76" s="27" t="s">
        <v>216</v>
      </c>
      <c r="C76" s="40" t="s">
        <v>216</v>
      </c>
      <c r="D76" s="54" t="s">
        <v>251</v>
      </c>
      <c r="E76" s="42">
        <v>40000</v>
      </c>
      <c r="F76" s="42">
        <v>40000</v>
      </c>
      <c r="G76" s="42">
        <v>40000</v>
      </c>
      <c r="H76" s="42">
        <v>40000</v>
      </c>
      <c r="I76" s="42">
        <v>40000</v>
      </c>
      <c r="J76" s="42">
        <v>40000</v>
      </c>
      <c r="K76" s="42">
        <v>40000</v>
      </c>
      <c r="L76" s="42">
        <v>40000</v>
      </c>
      <c r="M76" s="42">
        <v>40000</v>
      </c>
      <c r="N76" s="42">
        <v>40000</v>
      </c>
      <c r="O76" s="42">
        <v>40000</v>
      </c>
      <c r="P76" s="42">
        <v>40000</v>
      </c>
      <c r="Q76" s="42">
        <v>480000</v>
      </c>
      <c r="R76" s="33"/>
    </row>
    <row r="77" spans="2:18">
      <c r="B77" s="27" t="s">
        <v>216</v>
      </c>
      <c r="C77" s="40" t="s">
        <v>216</v>
      </c>
      <c r="D77" s="56" t="s">
        <v>265</v>
      </c>
      <c r="E77" s="44">
        <v>106000</v>
      </c>
      <c r="F77" s="39">
        <v>106000</v>
      </c>
      <c r="G77" s="44">
        <v>106000</v>
      </c>
      <c r="H77" s="39">
        <v>106000</v>
      </c>
      <c r="I77" s="44">
        <v>106000</v>
      </c>
      <c r="J77" s="39">
        <v>106000</v>
      </c>
      <c r="K77" s="44">
        <v>106000</v>
      </c>
      <c r="L77" s="39">
        <v>106000</v>
      </c>
      <c r="M77" s="44">
        <v>106000</v>
      </c>
      <c r="N77" s="39">
        <v>106000</v>
      </c>
      <c r="O77" s="44">
        <v>106000</v>
      </c>
      <c r="P77" s="39">
        <v>106000</v>
      </c>
      <c r="Q77" s="44">
        <v>1272000</v>
      </c>
      <c r="R77" s="36" t="s">
        <v>216</v>
      </c>
    </row>
    <row r="78" spans="2:18">
      <c r="B78" s="27" t="s">
        <v>216</v>
      </c>
      <c r="C78" s="40" t="s">
        <v>216</v>
      </c>
      <c r="D78" s="52" t="s">
        <v>216</v>
      </c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</row>
    <row r="79" spans="2:18">
      <c r="B79" s="27" t="s">
        <v>216</v>
      </c>
      <c r="C79" s="27" t="s">
        <v>216</v>
      </c>
      <c r="D79" s="57" t="s">
        <v>216</v>
      </c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</row>
    <row r="80" spans="2:18" ht="17.25">
      <c r="B80" s="27" t="s">
        <v>216</v>
      </c>
      <c r="C80" s="40" t="s">
        <v>216</v>
      </c>
      <c r="D80" s="64" t="s">
        <v>274</v>
      </c>
      <c r="E80" s="29" t="s">
        <v>218</v>
      </c>
      <c r="F80" s="29" t="s">
        <v>219</v>
      </c>
      <c r="G80" s="29" t="s">
        <v>220</v>
      </c>
      <c r="H80" s="29" t="s">
        <v>221</v>
      </c>
      <c r="I80" s="29" t="s">
        <v>222</v>
      </c>
      <c r="J80" s="29" t="s">
        <v>223</v>
      </c>
      <c r="K80" s="29" t="s">
        <v>224</v>
      </c>
      <c r="L80" s="29" t="s">
        <v>225</v>
      </c>
      <c r="M80" s="29" t="s">
        <v>226</v>
      </c>
      <c r="N80" s="29" t="s">
        <v>227</v>
      </c>
      <c r="O80" s="29" t="s">
        <v>228</v>
      </c>
      <c r="P80" s="29" t="s">
        <v>229</v>
      </c>
      <c r="Q80" s="29" t="s">
        <v>230</v>
      </c>
      <c r="R80" s="33"/>
    </row>
    <row r="81" spans="2:18">
      <c r="B81" s="27" t="s">
        <v>216</v>
      </c>
      <c r="C81" s="40" t="s">
        <v>216</v>
      </c>
      <c r="D81" s="54" t="s">
        <v>252</v>
      </c>
      <c r="E81" s="41" t="s">
        <v>216</v>
      </c>
      <c r="F81" s="41" t="s">
        <v>216</v>
      </c>
      <c r="G81" s="41" t="s">
        <v>216</v>
      </c>
      <c r="H81" s="41" t="s">
        <v>216</v>
      </c>
      <c r="I81" s="42">
        <v>46000</v>
      </c>
      <c r="J81" s="42">
        <v>46000</v>
      </c>
      <c r="K81" s="41" t="s">
        <v>216</v>
      </c>
      <c r="L81" s="41" t="s">
        <v>216</v>
      </c>
      <c r="M81" s="41" t="s">
        <v>216</v>
      </c>
      <c r="N81" s="41" t="s">
        <v>216</v>
      </c>
      <c r="O81" s="41" t="s">
        <v>216</v>
      </c>
      <c r="P81" s="41" t="s">
        <v>216</v>
      </c>
      <c r="Q81" s="42">
        <v>92000</v>
      </c>
      <c r="R81" s="33"/>
    </row>
    <row r="82" spans="2:18" ht="25.5">
      <c r="B82" s="27" t="s">
        <v>216</v>
      </c>
      <c r="C82" s="40" t="s">
        <v>216</v>
      </c>
      <c r="D82" s="54" t="s">
        <v>253</v>
      </c>
      <c r="E82" s="42">
        <v>35000</v>
      </c>
      <c r="F82" s="42">
        <v>35000</v>
      </c>
      <c r="G82" s="42">
        <v>35000</v>
      </c>
      <c r="H82" s="42">
        <v>35000</v>
      </c>
      <c r="I82" s="42">
        <v>35000</v>
      </c>
      <c r="J82" s="42">
        <v>35000</v>
      </c>
      <c r="K82" s="42">
        <v>35000</v>
      </c>
      <c r="L82" s="42">
        <v>35000</v>
      </c>
      <c r="M82" s="42">
        <v>35000</v>
      </c>
      <c r="N82" s="42">
        <v>35000</v>
      </c>
      <c r="O82" s="42">
        <v>35000</v>
      </c>
      <c r="P82" s="42">
        <v>35000</v>
      </c>
      <c r="Q82" s="42">
        <v>420000</v>
      </c>
      <c r="R82" s="36" t="s">
        <v>216</v>
      </c>
    </row>
    <row r="83" spans="2:18">
      <c r="B83" s="27" t="s">
        <v>216</v>
      </c>
      <c r="C83" s="40" t="s">
        <v>216</v>
      </c>
      <c r="D83" s="54" t="s">
        <v>254</v>
      </c>
      <c r="E83" s="41" t="s">
        <v>216</v>
      </c>
      <c r="F83" s="41" t="s">
        <v>216</v>
      </c>
      <c r="G83" s="41" t="s">
        <v>216</v>
      </c>
      <c r="H83" s="41" t="s">
        <v>216</v>
      </c>
      <c r="I83" s="41" t="s">
        <v>216</v>
      </c>
      <c r="J83" s="41" t="s">
        <v>216</v>
      </c>
      <c r="K83" s="41" t="s">
        <v>216</v>
      </c>
      <c r="L83" s="41" t="s">
        <v>216</v>
      </c>
      <c r="M83" s="42">
        <v>92000</v>
      </c>
      <c r="N83" s="42">
        <v>92000</v>
      </c>
      <c r="O83" s="42">
        <v>92000</v>
      </c>
      <c r="P83" s="42">
        <v>92000</v>
      </c>
      <c r="Q83" s="42">
        <v>368000</v>
      </c>
      <c r="R83" s="33"/>
    </row>
    <row r="84" spans="2:18">
      <c r="B84" s="27" t="s">
        <v>216</v>
      </c>
      <c r="C84" s="40" t="s">
        <v>216</v>
      </c>
      <c r="D84" s="56" t="s">
        <v>265</v>
      </c>
      <c r="E84" s="44">
        <v>35000</v>
      </c>
      <c r="F84" s="39">
        <v>35000</v>
      </c>
      <c r="G84" s="44">
        <v>35000</v>
      </c>
      <c r="H84" s="39">
        <v>35000</v>
      </c>
      <c r="I84" s="44">
        <v>81000</v>
      </c>
      <c r="J84" s="39">
        <v>81000</v>
      </c>
      <c r="K84" s="44">
        <v>35000</v>
      </c>
      <c r="L84" s="39">
        <v>35000</v>
      </c>
      <c r="M84" s="44">
        <v>127000</v>
      </c>
      <c r="N84" s="39">
        <v>127000</v>
      </c>
      <c r="O84" s="44">
        <v>127000</v>
      </c>
      <c r="P84" s="39">
        <v>127000</v>
      </c>
      <c r="Q84" s="44">
        <v>880000</v>
      </c>
      <c r="R84" s="36" t="s">
        <v>216</v>
      </c>
    </row>
    <row r="85" spans="2:18">
      <c r="B85" s="27" t="s">
        <v>216</v>
      </c>
      <c r="C85" s="40" t="s">
        <v>216</v>
      </c>
      <c r="D85" s="52" t="s">
        <v>216</v>
      </c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</row>
    <row r="86" spans="2:18">
      <c r="B86" s="27" t="s">
        <v>216</v>
      </c>
      <c r="C86" s="27" t="s">
        <v>216</v>
      </c>
      <c r="D86" s="57" t="s">
        <v>216</v>
      </c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</row>
    <row r="87" spans="2:18" ht="17.25">
      <c r="B87" s="27" t="s">
        <v>216</v>
      </c>
      <c r="C87" s="31" t="s">
        <v>216</v>
      </c>
      <c r="D87" s="63" t="s">
        <v>275</v>
      </c>
      <c r="E87" s="29" t="s">
        <v>218</v>
      </c>
      <c r="F87" s="29" t="s">
        <v>219</v>
      </c>
      <c r="G87" s="29" t="s">
        <v>220</v>
      </c>
      <c r="H87" s="29" t="s">
        <v>221</v>
      </c>
      <c r="I87" s="29" t="s">
        <v>222</v>
      </c>
      <c r="J87" s="29" t="s">
        <v>223</v>
      </c>
      <c r="K87" s="29" t="s">
        <v>224</v>
      </c>
      <c r="L87" s="29" t="s">
        <v>225</v>
      </c>
      <c r="M87" s="29" t="s">
        <v>226</v>
      </c>
      <c r="N87" s="29" t="s">
        <v>227</v>
      </c>
      <c r="O87" s="29" t="s">
        <v>228</v>
      </c>
      <c r="P87" s="29" t="s">
        <v>229</v>
      </c>
      <c r="Q87" s="29" t="s">
        <v>230</v>
      </c>
      <c r="R87" s="33"/>
    </row>
    <row r="88" spans="2:18">
      <c r="B88" s="27" t="s">
        <v>216</v>
      </c>
      <c r="C88" s="31" t="s">
        <v>216</v>
      </c>
      <c r="D88" s="54" t="s">
        <v>255</v>
      </c>
      <c r="E88" s="32" t="s">
        <v>216</v>
      </c>
      <c r="F88" s="32" t="s">
        <v>216</v>
      </c>
      <c r="G88" s="32" t="s">
        <v>216</v>
      </c>
      <c r="H88" s="34">
        <v>110000</v>
      </c>
      <c r="I88" s="34">
        <v>110000</v>
      </c>
      <c r="J88" s="34">
        <v>110000</v>
      </c>
      <c r="K88" s="34">
        <v>110000</v>
      </c>
      <c r="L88" s="34">
        <v>110000</v>
      </c>
      <c r="M88" s="32" t="s">
        <v>216</v>
      </c>
      <c r="N88" s="32" t="s">
        <v>216</v>
      </c>
      <c r="O88" s="32" t="s">
        <v>216</v>
      </c>
      <c r="P88" s="32" t="s">
        <v>216</v>
      </c>
      <c r="Q88" s="34">
        <v>550000</v>
      </c>
      <c r="R88" s="33"/>
    </row>
    <row r="89" spans="2:18">
      <c r="B89" s="27" t="s">
        <v>216</v>
      </c>
      <c r="C89" s="31" t="s">
        <v>216</v>
      </c>
      <c r="D89" s="54" t="s">
        <v>256</v>
      </c>
      <c r="E89" s="32" t="s">
        <v>216</v>
      </c>
      <c r="F89" s="32" t="s">
        <v>216</v>
      </c>
      <c r="G89" s="32" t="s">
        <v>216</v>
      </c>
      <c r="H89" s="34">
        <v>63000</v>
      </c>
      <c r="I89" s="34">
        <v>63000</v>
      </c>
      <c r="J89" s="34">
        <v>63000</v>
      </c>
      <c r="K89" s="34">
        <v>63000</v>
      </c>
      <c r="L89" s="34">
        <v>63000</v>
      </c>
      <c r="M89" s="32" t="s">
        <v>216</v>
      </c>
      <c r="N89" s="32" t="s">
        <v>216</v>
      </c>
      <c r="O89" s="32" t="s">
        <v>216</v>
      </c>
      <c r="P89" s="32" t="s">
        <v>216</v>
      </c>
      <c r="Q89" s="34">
        <v>315000</v>
      </c>
      <c r="R89" s="36" t="s">
        <v>216</v>
      </c>
    </row>
    <row r="90" spans="2:18">
      <c r="B90" s="27" t="s">
        <v>216</v>
      </c>
      <c r="C90" s="31" t="s">
        <v>216</v>
      </c>
      <c r="D90" s="56" t="s">
        <v>265</v>
      </c>
      <c r="E90" s="37" t="s">
        <v>267</v>
      </c>
      <c r="F90" s="36" t="s">
        <v>268</v>
      </c>
      <c r="G90" s="37" t="s">
        <v>266</v>
      </c>
      <c r="H90" s="39">
        <v>173000</v>
      </c>
      <c r="I90" s="38">
        <v>173000</v>
      </c>
      <c r="J90" s="39">
        <v>173000</v>
      </c>
      <c r="K90" s="38">
        <v>173000</v>
      </c>
      <c r="L90" s="39">
        <v>173000</v>
      </c>
      <c r="M90" s="37" t="s">
        <v>268</v>
      </c>
      <c r="N90" s="36" t="s">
        <v>266</v>
      </c>
      <c r="O90" s="37" t="s">
        <v>268</v>
      </c>
      <c r="P90" s="36" t="s">
        <v>268</v>
      </c>
      <c r="Q90" s="38">
        <v>865000</v>
      </c>
      <c r="R90" s="36" t="s">
        <v>216</v>
      </c>
    </row>
    <row r="91" spans="2:18">
      <c r="B91" s="27" t="s">
        <v>216</v>
      </c>
      <c r="C91" s="31" t="s">
        <v>216</v>
      </c>
      <c r="D91" s="52" t="s">
        <v>216</v>
      </c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>
      <c r="B92" s="27" t="s">
        <v>216</v>
      </c>
      <c r="C92" s="27" t="s">
        <v>216</v>
      </c>
      <c r="D92" s="57" t="s">
        <v>216</v>
      </c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</row>
    <row r="93" spans="2:18" ht="17.25">
      <c r="B93" s="27" t="s">
        <v>216</v>
      </c>
      <c r="C93" s="31" t="s">
        <v>216</v>
      </c>
      <c r="D93" s="63" t="s">
        <v>276</v>
      </c>
      <c r="E93" s="29" t="s">
        <v>218</v>
      </c>
      <c r="F93" s="29" t="s">
        <v>219</v>
      </c>
      <c r="G93" s="29" t="s">
        <v>220</v>
      </c>
      <c r="H93" s="29" t="s">
        <v>221</v>
      </c>
      <c r="I93" s="29" t="s">
        <v>222</v>
      </c>
      <c r="J93" s="29" t="s">
        <v>223</v>
      </c>
      <c r="K93" s="29" t="s">
        <v>224</v>
      </c>
      <c r="L93" s="29" t="s">
        <v>225</v>
      </c>
      <c r="M93" s="29" t="s">
        <v>226</v>
      </c>
      <c r="N93" s="29" t="s">
        <v>227</v>
      </c>
      <c r="O93" s="29" t="s">
        <v>228</v>
      </c>
      <c r="P93" s="29" t="s">
        <v>229</v>
      </c>
      <c r="Q93" s="29" t="s">
        <v>230</v>
      </c>
      <c r="R93" s="33"/>
    </row>
    <row r="94" spans="2:18">
      <c r="B94" s="27" t="s">
        <v>216</v>
      </c>
      <c r="C94" s="31" t="s">
        <v>216</v>
      </c>
      <c r="D94" s="54" t="s">
        <v>257</v>
      </c>
      <c r="E94" s="32" t="s">
        <v>216</v>
      </c>
      <c r="F94" s="33"/>
      <c r="G94" s="32" t="s">
        <v>216</v>
      </c>
      <c r="H94" s="45">
        <v>72000</v>
      </c>
      <c r="I94" s="45">
        <v>72000</v>
      </c>
      <c r="J94" s="33"/>
      <c r="K94" s="32" t="s">
        <v>216</v>
      </c>
      <c r="L94" s="33"/>
      <c r="M94" s="32" t="s">
        <v>216</v>
      </c>
      <c r="N94" s="33"/>
      <c r="O94" s="32" t="s">
        <v>216</v>
      </c>
      <c r="P94" s="33"/>
      <c r="Q94" s="34">
        <v>144000</v>
      </c>
      <c r="R94" s="33"/>
    </row>
    <row r="95" spans="2:18">
      <c r="B95" s="27" t="s">
        <v>216</v>
      </c>
      <c r="C95" s="31" t="s">
        <v>216</v>
      </c>
      <c r="D95" s="54" t="s">
        <v>258</v>
      </c>
      <c r="E95" s="32" t="s">
        <v>216</v>
      </c>
      <c r="F95" s="33"/>
      <c r="G95" s="32" t="s">
        <v>216</v>
      </c>
      <c r="H95" s="45">
        <v>36000</v>
      </c>
      <c r="I95" s="45">
        <v>36000</v>
      </c>
      <c r="J95" s="33"/>
      <c r="K95" s="32" t="s">
        <v>216</v>
      </c>
      <c r="L95" s="33"/>
      <c r="M95" s="32" t="s">
        <v>216</v>
      </c>
      <c r="N95" s="33"/>
      <c r="O95" s="32" t="s">
        <v>216</v>
      </c>
      <c r="P95" s="33"/>
      <c r="Q95" s="34">
        <v>72000</v>
      </c>
      <c r="R95" s="36" t="s">
        <v>216</v>
      </c>
    </row>
    <row r="96" spans="2:18">
      <c r="B96" s="27" t="s">
        <v>216</v>
      </c>
      <c r="C96" s="27" t="s">
        <v>216</v>
      </c>
      <c r="D96" s="65" t="s">
        <v>265</v>
      </c>
      <c r="E96" s="37" t="s">
        <v>267</v>
      </c>
      <c r="F96" s="36" t="s">
        <v>268</v>
      </c>
      <c r="G96" s="37" t="s">
        <v>266</v>
      </c>
      <c r="H96" s="39">
        <v>108000</v>
      </c>
      <c r="I96" s="38">
        <v>108000</v>
      </c>
      <c r="J96" s="36" t="s">
        <v>266</v>
      </c>
      <c r="K96" s="37" t="s">
        <v>267</v>
      </c>
      <c r="L96" s="36" t="s">
        <v>267</v>
      </c>
      <c r="M96" s="37" t="s">
        <v>268</v>
      </c>
      <c r="N96" s="36" t="s">
        <v>266</v>
      </c>
      <c r="O96" s="37" t="s">
        <v>268</v>
      </c>
      <c r="P96" s="36" t="s">
        <v>268</v>
      </c>
      <c r="Q96" s="38">
        <v>216000</v>
      </c>
      <c r="R96" s="36" t="s">
        <v>216</v>
      </c>
    </row>
    <row r="97" spans="2:18">
      <c r="B97" s="27" t="s">
        <v>216</v>
      </c>
      <c r="C97" s="27" t="s">
        <v>216</v>
      </c>
      <c r="D97" s="62" t="s">
        <v>216</v>
      </c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</row>
    <row r="98" spans="2:18">
      <c r="B98" s="27" t="s">
        <v>216</v>
      </c>
      <c r="C98" s="27" t="s">
        <v>216</v>
      </c>
      <c r="D98" s="57" t="s">
        <v>216</v>
      </c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</row>
    <row r="99" spans="2:18" ht="25.5">
      <c r="B99" s="27" t="s">
        <v>216</v>
      </c>
      <c r="C99" s="31" t="s">
        <v>216</v>
      </c>
      <c r="D99" s="63" t="s">
        <v>277</v>
      </c>
      <c r="E99" s="29" t="s">
        <v>218</v>
      </c>
      <c r="F99" s="29" t="s">
        <v>219</v>
      </c>
      <c r="G99" s="29" t="s">
        <v>220</v>
      </c>
      <c r="H99" s="29" t="s">
        <v>221</v>
      </c>
      <c r="I99" s="29" t="s">
        <v>222</v>
      </c>
      <c r="J99" s="29" t="s">
        <v>223</v>
      </c>
      <c r="K99" s="29" t="s">
        <v>224</v>
      </c>
      <c r="L99" s="29" t="s">
        <v>225</v>
      </c>
      <c r="M99" s="29" t="s">
        <v>226</v>
      </c>
      <c r="N99" s="29" t="s">
        <v>227</v>
      </c>
      <c r="O99" s="29" t="s">
        <v>228</v>
      </c>
      <c r="P99" s="29" t="s">
        <v>229</v>
      </c>
      <c r="Q99" s="29" t="s">
        <v>230</v>
      </c>
      <c r="R99" s="33"/>
    </row>
    <row r="100" spans="2:18">
      <c r="B100" s="27" t="s">
        <v>216</v>
      </c>
      <c r="C100" s="31" t="s">
        <v>216</v>
      </c>
      <c r="D100" s="54" t="s">
        <v>259</v>
      </c>
      <c r="E100" s="32" t="s">
        <v>216</v>
      </c>
      <c r="F100" s="33"/>
      <c r="G100" s="34">
        <v>60000</v>
      </c>
      <c r="H100" s="34">
        <v>60000</v>
      </c>
      <c r="I100" s="34">
        <v>60000</v>
      </c>
      <c r="J100" s="34">
        <v>60000</v>
      </c>
      <c r="K100" s="32" t="s">
        <v>216</v>
      </c>
      <c r="L100" s="33"/>
      <c r="M100" s="32" t="s">
        <v>216</v>
      </c>
      <c r="N100" s="33"/>
      <c r="O100" s="32" t="s">
        <v>216</v>
      </c>
      <c r="P100" s="33"/>
      <c r="Q100" s="34">
        <v>240000</v>
      </c>
      <c r="R100" s="33"/>
    </row>
    <row r="101" spans="2:18">
      <c r="B101" s="27" t="s">
        <v>216</v>
      </c>
      <c r="C101" s="31" t="s">
        <v>216</v>
      </c>
      <c r="D101" s="54" t="s">
        <v>260</v>
      </c>
      <c r="E101" s="32" t="s">
        <v>216</v>
      </c>
      <c r="F101" s="33"/>
      <c r="G101" s="34">
        <v>54000</v>
      </c>
      <c r="H101" s="34">
        <v>54000</v>
      </c>
      <c r="I101" s="34">
        <v>54000</v>
      </c>
      <c r="J101" s="32" t="s">
        <v>216</v>
      </c>
      <c r="K101" s="32" t="s">
        <v>216</v>
      </c>
      <c r="L101" s="33"/>
      <c r="M101" s="32" t="s">
        <v>216</v>
      </c>
      <c r="N101" s="33"/>
      <c r="O101" s="32" t="s">
        <v>216</v>
      </c>
      <c r="P101" s="33"/>
      <c r="Q101" s="34">
        <v>162000</v>
      </c>
      <c r="R101" s="36" t="s">
        <v>216</v>
      </c>
    </row>
    <row r="102" spans="2:18">
      <c r="B102" s="27" t="s">
        <v>216</v>
      </c>
      <c r="C102" s="27" t="s">
        <v>216</v>
      </c>
      <c r="D102" s="65" t="s">
        <v>265</v>
      </c>
      <c r="E102" s="37" t="s">
        <v>267</v>
      </c>
      <c r="F102" s="36" t="s">
        <v>268</v>
      </c>
      <c r="G102" s="38">
        <v>114000</v>
      </c>
      <c r="H102" s="39">
        <v>114000</v>
      </c>
      <c r="I102" s="38">
        <v>114000</v>
      </c>
      <c r="J102" s="39">
        <v>60000</v>
      </c>
      <c r="K102" s="37" t="s">
        <v>267</v>
      </c>
      <c r="L102" s="36" t="s">
        <v>267</v>
      </c>
      <c r="M102" s="37" t="s">
        <v>268</v>
      </c>
      <c r="N102" s="36" t="s">
        <v>266</v>
      </c>
      <c r="O102" s="37" t="s">
        <v>268</v>
      </c>
      <c r="P102" s="36" t="s">
        <v>268</v>
      </c>
      <c r="Q102" s="38">
        <v>402000</v>
      </c>
      <c r="R102" s="36" t="s">
        <v>216</v>
      </c>
    </row>
    <row r="103" spans="2:18">
      <c r="B103" s="27" t="s">
        <v>216</v>
      </c>
      <c r="C103" s="27" t="s">
        <v>216</v>
      </c>
      <c r="D103" s="62" t="s">
        <v>216</v>
      </c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>
      <c r="B104" s="27" t="s">
        <v>216</v>
      </c>
      <c r="C104" s="27" t="s">
        <v>216</v>
      </c>
      <c r="D104" s="57" t="s">
        <v>216</v>
      </c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</row>
    <row r="105" spans="2:18" ht="15.75">
      <c r="B105" s="27" t="s">
        <v>216</v>
      </c>
      <c r="C105" s="28" t="s">
        <v>216</v>
      </c>
      <c r="D105" s="66" t="s">
        <v>278</v>
      </c>
      <c r="E105" s="47" t="s">
        <v>279</v>
      </c>
      <c r="F105" s="46" t="s">
        <v>280</v>
      </c>
      <c r="G105" s="47" t="s">
        <v>281</v>
      </c>
      <c r="H105" s="46" t="s">
        <v>282</v>
      </c>
      <c r="I105" s="47" t="s">
        <v>283</v>
      </c>
      <c r="J105" s="46" t="s">
        <v>284</v>
      </c>
      <c r="K105" s="47" t="s">
        <v>285</v>
      </c>
      <c r="L105" s="46" t="s">
        <v>286</v>
      </c>
      <c r="M105" s="47" t="s">
        <v>287</v>
      </c>
      <c r="N105" s="46" t="s">
        <v>288</v>
      </c>
      <c r="O105" s="47" t="s">
        <v>289</v>
      </c>
      <c r="P105" s="46" t="s">
        <v>290</v>
      </c>
      <c r="Q105" s="47" t="s">
        <v>291</v>
      </c>
      <c r="R105" s="46" t="s">
        <v>292</v>
      </c>
    </row>
    <row r="106" spans="2:18" ht="14.25">
      <c r="B106" s="27" t="s">
        <v>216</v>
      </c>
      <c r="C106" s="28" t="s">
        <v>216</v>
      </c>
      <c r="D106" s="67" t="s">
        <v>293</v>
      </c>
      <c r="E106" s="49">
        <v>829000</v>
      </c>
      <c r="F106" s="49">
        <v>829000</v>
      </c>
      <c r="G106" s="49">
        <v>1043000</v>
      </c>
      <c r="H106" s="49">
        <v>1470000</v>
      </c>
      <c r="I106" s="49">
        <v>1550000</v>
      </c>
      <c r="J106" s="49">
        <v>1252000</v>
      </c>
      <c r="K106" s="49">
        <v>1090000</v>
      </c>
      <c r="L106" s="49">
        <v>826000</v>
      </c>
      <c r="M106" s="49">
        <v>645000</v>
      </c>
      <c r="N106" s="49">
        <v>737000</v>
      </c>
      <c r="O106" s="49">
        <v>915000</v>
      </c>
      <c r="P106" s="49">
        <v>645000</v>
      </c>
      <c r="Q106" s="51">
        <v>15408346</v>
      </c>
      <c r="R106" s="36" t="s">
        <v>216</v>
      </c>
    </row>
    <row r="107" spans="2:18">
      <c r="B107" s="27" t="s">
        <v>216</v>
      </c>
      <c r="C107" s="28" t="s">
        <v>216</v>
      </c>
      <c r="D107" s="67" t="s">
        <v>216</v>
      </c>
      <c r="E107" s="50" t="s">
        <v>216</v>
      </c>
      <c r="F107" s="48" t="s">
        <v>216</v>
      </c>
      <c r="G107" s="50" t="s">
        <v>216</v>
      </c>
      <c r="H107" s="48" t="s">
        <v>216</v>
      </c>
      <c r="I107" s="50" t="s">
        <v>216</v>
      </c>
      <c r="J107" s="48" t="s">
        <v>216</v>
      </c>
      <c r="K107" s="50" t="s">
        <v>216</v>
      </c>
      <c r="L107" s="48" t="s">
        <v>216</v>
      </c>
      <c r="M107" s="50" t="s">
        <v>216</v>
      </c>
      <c r="N107" s="48" t="s">
        <v>216</v>
      </c>
      <c r="O107" s="50" t="s">
        <v>216</v>
      </c>
      <c r="P107" s="48" t="s">
        <v>216</v>
      </c>
      <c r="Q107" s="50" t="s">
        <v>216</v>
      </c>
      <c r="R107" s="48" t="s">
        <v>216</v>
      </c>
    </row>
  </sheetData>
  <mergeCells count="22">
    <mergeCell ref="D97:R97"/>
    <mergeCell ref="D98:R98"/>
    <mergeCell ref="D103:R103"/>
    <mergeCell ref="D104:R104"/>
    <mergeCell ref="D78:R78"/>
    <mergeCell ref="D79:R79"/>
    <mergeCell ref="D85:R85"/>
    <mergeCell ref="D86:R86"/>
    <mergeCell ref="D91:R91"/>
    <mergeCell ref="D92:R92"/>
    <mergeCell ref="D57:R57"/>
    <mergeCell ref="D58:R58"/>
    <mergeCell ref="D64:R64"/>
    <mergeCell ref="D65:R65"/>
    <mergeCell ref="D71:R71"/>
    <mergeCell ref="D72:R72"/>
    <mergeCell ref="D34:R34"/>
    <mergeCell ref="D36:R36"/>
    <mergeCell ref="D42:R42"/>
    <mergeCell ref="D43:R43"/>
    <mergeCell ref="D49:R49"/>
    <mergeCell ref="D50:R5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998D-7EDF-458D-AD2B-6D2FFA2038B7}">
  <dimension ref="B1:I48"/>
  <sheetViews>
    <sheetView workbookViewId="0">
      <selection activeCell="G17" sqref="G17"/>
    </sheetView>
  </sheetViews>
  <sheetFormatPr defaultRowHeight="15"/>
  <cols>
    <col min="2" max="3" width="36.5703125" bestFit="1" customWidth="1"/>
    <col min="4" max="4" width="15.42578125" bestFit="1" customWidth="1"/>
    <col min="5" max="5" width="15.7109375" bestFit="1" customWidth="1"/>
    <col min="6" max="6" width="18.5703125" bestFit="1" customWidth="1"/>
    <col min="7" max="7" width="12.28515625" bestFit="1" customWidth="1"/>
  </cols>
  <sheetData>
    <row r="1" spans="2:9">
      <c r="H1" s="2"/>
    </row>
    <row r="2" spans="2:9">
      <c r="B2" s="16" t="s">
        <v>294</v>
      </c>
      <c r="C2" s="18" t="s">
        <v>1</v>
      </c>
      <c r="D2" s="16" t="s">
        <v>295</v>
      </c>
      <c r="E2" s="16" t="s">
        <v>296</v>
      </c>
      <c r="F2" s="16" t="s">
        <v>297</v>
      </c>
      <c r="G2" s="16" t="s">
        <v>263</v>
      </c>
      <c r="H2" s="2"/>
    </row>
    <row r="3" spans="2:9" ht="30.75">
      <c r="B3" t="s">
        <v>298</v>
      </c>
      <c r="C3" s="19" t="s">
        <v>299</v>
      </c>
      <c r="D3" s="17">
        <v>900000</v>
      </c>
      <c r="E3" s="17">
        <v>400000</v>
      </c>
      <c r="F3" s="17">
        <v>200000</v>
      </c>
      <c r="G3" s="17">
        <v>1500000</v>
      </c>
      <c r="H3" s="2"/>
    </row>
    <row r="4" spans="2:9" ht="30.75">
      <c r="B4" t="s">
        <v>298</v>
      </c>
      <c r="C4" s="19" t="s">
        <v>300</v>
      </c>
      <c r="D4" s="17">
        <v>3000000</v>
      </c>
      <c r="E4" s="17">
        <v>2000000</v>
      </c>
      <c r="F4" s="17">
        <v>1000000</v>
      </c>
      <c r="G4" s="17">
        <v>6000000</v>
      </c>
      <c r="H4" s="2"/>
    </row>
    <row r="5" spans="2:9">
      <c r="B5" t="s">
        <v>298</v>
      </c>
      <c r="C5" s="19" t="s">
        <v>301</v>
      </c>
      <c r="D5" s="17">
        <v>1600000</v>
      </c>
      <c r="E5" s="17">
        <v>1400000</v>
      </c>
      <c r="F5" s="17">
        <v>600000</v>
      </c>
      <c r="G5" s="17">
        <v>3600000</v>
      </c>
      <c r="H5" s="2"/>
    </row>
    <row r="6" spans="2:9">
      <c r="B6" t="s">
        <v>298</v>
      </c>
      <c r="C6" s="19" t="s">
        <v>302</v>
      </c>
      <c r="D6" s="17">
        <v>300000</v>
      </c>
      <c r="E6" s="17">
        <v>200000</v>
      </c>
      <c r="F6" s="17">
        <v>100000</v>
      </c>
      <c r="G6" s="17">
        <v>600000</v>
      </c>
      <c r="H6" s="1"/>
    </row>
    <row r="7" spans="2:9">
      <c r="B7" t="s">
        <v>298</v>
      </c>
      <c r="C7" s="19" t="s">
        <v>303</v>
      </c>
      <c r="D7" s="17">
        <v>50000</v>
      </c>
      <c r="E7" s="17">
        <v>30000</v>
      </c>
      <c r="F7" s="17">
        <v>20000</v>
      </c>
      <c r="G7" s="17">
        <v>100000</v>
      </c>
      <c r="H7" s="2"/>
      <c r="I7" s="2"/>
    </row>
    <row r="8" spans="2:9">
      <c r="B8" t="s">
        <v>304</v>
      </c>
      <c r="C8" s="19" t="s">
        <v>305</v>
      </c>
      <c r="D8" s="17">
        <v>150000</v>
      </c>
      <c r="E8" s="17">
        <v>200000</v>
      </c>
      <c r="F8" s="17">
        <v>50000</v>
      </c>
      <c r="G8" s="17">
        <v>400000</v>
      </c>
      <c r="H8" s="2"/>
      <c r="I8" s="2"/>
    </row>
    <row r="9" spans="2:9">
      <c r="B9" t="s">
        <v>304</v>
      </c>
      <c r="C9" s="19" t="s">
        <v>306</v>
      </c>
      <c r="D9" s="17">
        <v>150000</v>
      </c>
      <c r="E9" s="17">
        <v>100000</v>
      </c>
      <c r="F9" s="17">
        <v>29000</v>
      </c>
      <c r="G9" s="17">
        <v>279000</v>
      </c>
      <c r="H9" s="2"/>
      <c r="I9" s="2"/>
    </row>
    <row r="10" spans="2:9">
      <c r="B10" t="s">
        <v>304</v>
      </c>
      <c r="C10" s="19" t="s">
        <v>307</v>
      </c>
      <c r="D10" s="17">
        <v>100000</v>
      </c>
      <c r="E10" s="17">
        <v>80000</v>
      </c>
      <c r="F10" s="17">
        <v>70000</v>
      </c>
      <c r="G10" s="17">
        <v>250000</v>
      </c>
      <c r="H10" s="2"/>
      <c r="I10" s="2"/>
    </row>
    <row r="11" spans="2:9">
      <c r="B11" t="s">
        <v>304</v>
      </c>
      <c r="C11" s="19" t="s">
        <v>308</v>
      </c>
      <c r="D11" s="17">
        <v>150000</v>
      </c>
      <c r="E11" s="17">
        <v>150000</v>
      </c>
      <c r="F11" s="17">
        <v>100000</v>
      </c>
      <c r="G11" s="17">
        <v>400000</v>
      </c>
      <c r="H11" s="1"/>
      <c r="I11" s="1"/>
    </row>
    <row r="12" spans="2:9">
      <c r="B12" t="s">
        <v>304</v>
      </c>
      <c r="C12" s="19" t="s">
        <v>309</v>
      </c>
      <c r="D12" s="17">
        <v>250000</v>
      </c>
      <c r="E12" s="17">
        <v>250000</v>
      </c>
      <c r="F12" s="17">
        <v>200000</v>
      </c>
      <c r="G12" s="17">
        <v>700000</v>
      </c>
      <c r="H12" s="3"/>
      <c r="I12" s="2"/>
    </row>
    <row r="13" spans="2:9">
      <c r="B13" t="s">
        <v>304</v>
      </c>
      <c r="C13" s="19" t="s">
        <v>310</v>
      </c>
      <c r="D13" s="17">
        <v>300000</v>
      </c>
      <c r="E13" s="17">
        <v>200000</v>
      </c>
      <c r="F13" s="17">
        <v>150000</v>
      </c>
      <c r="G13" s="17">
        <v>650000</v>
      </c>
      <c r="H13" s="2"/>
      <c r="I13" s="2"/>
    </row>
    <row r="14" spans="2:9">
      <c r="B14" t="s">
        <v>304</v>
      </c>
      <c r="C14" s="19" t="s">
        <v>311</v>
      </c>
      <c r="D14" s="17">
        <v>40000</v>
      </c>
      <c r="E14" s="17">
        <v>10000</v>
      </c>
      <c r="F14" s="17">
        <v>14000</v>
      </c>
      <c r="G14" s="17">
        <v>64000</v>
      </c>
      <c r="H14" s="2"/>
      <c r="I14" s="2"/>
    </row>
    <row r="15" spans="2:9">
      <c r="B15" t="s">
        <v>312</v>
      </c>
      <c r="C15" s="19" t="s">
        <v>313</v>
      </c>
      <c r="D15" s="17">
        <v>7000000</v>
      </c>
      <c r="E15" s="17">
        <v>1000000</v>
      </c>
      <c r="F15" s="17">
        <v>1408346</v>
      </c>
      <c r="G15" s="17">
        <v>9408346</v>
      </c>
      <c r="H15" s="2"/>
      <c r="I15" s="2"/>
    </row>
    <row r="16" spans="2:9">
      <c r="B16" t="s">
        <v>312</v>
      </c>
      <c r="C16" s="19" t="s">
        <v>314</v>
      </c>
      <c r="D16" s="17">
        <v>1460000</v>
      </c>
      <c r="E16" s="17">
        <v>330263</v>
      </c>
      <c r="F16" s="17">
        <v>167467</v>
      </c>
      <c r="G16" s="17">
        <v>1957730</v>
      </c>
      <c r="H16" s="2"/>
      <c r="I16" s="2"/>
    </row>
    <row r="17" spans="2:9">
      <c r="B17" s="16" t="s">
        <v>315</v>
      </c>
      <c r="C17" s="19"/>
      <c r="D17" s="68">
        <v>14300000</v>
      </c>
      <c r="E17" s="68">
        <v>6510263</v>
      </c>
      <c r="F17" s="68">
        <v>2520113</v>
      </c>
      <c r="G17" s="68">
        <v>23330376</v>
      </c>
      <c r="H17" s="2"/>
      <c r="I17" s="2"/>
    </row>
    <row r="18" spans="2:9">
      <c r="B18" s="2"/>
      <c r="C18" s="2"/>
      <c r="D18" s="2"/>
      <c r="E18" s="2"/>
      <c r="F18" s="6"/>
      <c r="H18" s="2"/>
      <c r="I18" s="2"/>
    </row>
    <row r="19" spans="2:9" ht="37.5" customHeight="1">
      <c r="B19" s="69" t="s">
        <v>316</v>
      </c>
      <c r="C19" s="69"/>
      <c r="E19" s="2"/>
      <c r="F19" s="6"/>
      <c r="H19" s="2"/>
      <c r="I19" s="2"/>
    </row>
    <row r="20" spans="2:9">
      <c r="B20" s="18" t="s">
        <v>317</v>
      </c>
      <c r="C20" s="16" t="s">
        <v>294</v>
      </c>
      <c r="D20" s="16" t="s">
        <v>318</v>
      </c>
      <c r="E20" s="1"/>
      <c r="F20" s="1"/>
      <c r="H20" s="1"/>
      <c r="I20" s="1"/>
    </row>
    <row r="21" spans="2:9">
      <c r="B21" s="19" t="s">
        <v>295</v>
      </c>
      <c r="C21" t="s">
        <v>319</v>
      </c>
      <c r="D21" s="17">
        <v>14000000</v>
      </c>
      <c r="E21" s="2"/>
      <c r="F21" s="6"/>
      <c r="H21" s="3"/>
      <c r="I21" s="2"/>
    </row>
    <row r="22" spans="2:9">
      <c r="B22" s="19" t="s">
        <v>296</v>
      </c>
      <c r="C22" t="s">
        <v>320</v>
      </c>
      <c r="D22" s="17">
        <v>6531263</v>
      </c>
      <c r="E22" s="2"/>
      <c r="F22" s="6"/>
      <c r="H22" s="2"/>
      <c r="I22" s="2"/>
    </row>
    <row r="23" spans="2:9">
      <c r="B23" s="19" t="s">
        <v>297</v>
      </c>
      <c r="C23" t="s">
        <v>320</v>
      </c>
      <c r="D23" s="17">
        <v>2799113</v>
      </c>
      <c r="E23" s="2"/>
      <c r="F23" s="6"/>
      <c r="H23" s="2"/>
      <c r="I23" s="2"/>
    </row>
    <row r="24" spans="2:9">
      <c r="B24" s="18" t="s">
        <v>321</v>
      </c>
      <c r="D24" s="68">
        <v>23330376</v>
      </c>
      <c r="E24" s="2"/>
      <c r="F24" s="6"/>
      <c r="H24" s="2"/>
      <c r="I24" s="2"/>
    </row>
    <row r="25" spans="2:9">
      <c r="B25" s="2"/>
      <c r="C25" s="2"/>
      <c r="D25" s="2"/>
      <c r="E25" s="2"/>
      <c r="F25" s="6"/>
      <c r="H25" s="2"/>
      <c r="I25" s="2"/>
    </row>
    <row r="26" spans="2:9" ht="37.5" customHeight="1">
      <c r="B26" s="69" t="s">
        <v>322</v>
      </c>
      <c r="C26" s="69"/>
      <c r="H26" s="2"/>
      <c r="I26" s="2"/>
    </row>
    <row r="27" spans="2:9">
      <c r="B27" s="19" t="s">
        <v>323</v>
      </c>
      <c r="H27" s="2"/>
      <c r="I27" s="2"/>
    </row>
    <row r="28" spans="2:9">
      <c r="B28" s="19" t="s">
        <v>324</v>
      </c>
      <c r="H28" s="2"/>
      <c r="I28" s="2"/>
    </row>
    <row r="29" spans="2:9">
      <c r="B29" s="19" t="s">
        <v>325</v>
      </c>
      <c r="H29" s="1"/>
      <c r="I29" s="1"/>
    </row>
    <row r="30" spans="2:9">
      <c r="B30" s="19" t="s">
        <v>326</v>
      </c>
      <c r="H30" s="3"/>
      <c r="I30" s="2"/>
    </row>
    <row r="31" spans="2:9">
      <c r="B31" s="18" t="s">
        <v>327</v>
      </c>
      <c r="C31" s="16" t="s">
        <v>328</v>
      </c>
      <c r="D31" s="16" t="s">
        <v>329</v>
      </c>
      <c r="E31" s="16" t="s">
        <v>330</v>
      </c>
      <c r="F31" s="16" t="s">
        <v>331</v>
      </c>
      <c r="H31" s="2"/>
      <c r="I31" s="2"/>
    </row>
    <row r="32" spans="2:9">
      <c r="B32" s="19">
        <v>1</v>
      </c>
      <c r="C32" s="17">
        <v>6531263</v>
      </c>
      <c r="D32" s="17">
        <v>522501</v>
      </c>
      <c r="E32" s="17">
        <v>1306253</v>
      </c>
      <c r="F32" s="17">
        <v>1828754</v>
      </c>
      <c r="H32" s="2"/>
      <c r="I32" s="2"/>
    </row>
    <row r="33" spans="2:9">
      <c r="B33" s="19">
        <v>2</v>
      </c>
      <c r="C33" s="17">
        <v>5225010</v>
      </c>
      <c r="D33" s="17">
        <v>418001</v>
      </c>
      <c r="E33" s="17">
        <v>1306253</v>
      </c>
      <c r="F33" s="17">
        <v>1724254</v>
      </c>
      <c r="H33" s="2"/>
      <c r="I33" s="2"/>
    </row>
    <row r="34" spans="2:9">
      <c r="B34" s="19">
        <v>3</v>
      </c>
      <c r="C34" s="17">
        <v>3918758</v>
      </c>
      <c r="D34" s="17">
        <v>313501</v>
      </c>
      <c r="E34" s="17">
        <v>1306253</v>
      </c>
      <c r="F34" s="17">
        <v>1619754</v>
      </c>
      <c r="H34" s="2"/>
      <c r="I34" s="2"/>
    </row>
    <row r="35" spans="2:9">
      <c r="B35" s="19">
        <v>4</v>
      </c>
      <c r="C35" s="17">
        <v>2612505</v>
      </c>
      <c r="D35" s="17">
        <v>209001</v>
      </c>
      <c r="E35" s="17">
        <v>1306253</v>
      </c>
      <c r="F35" s="17">
        <v>1515254</v>
      </c>
      <c r="H35" s="2"/>
      <c r="I35" s="2"/>
    </row>
    <row r="36" spans="2:9">
      <c r="B36" s="19">
        <v>5</v>
      </c>
      <c r="C36" s="17">
        <v>1306253</v>
      </c>
      <c r="D36" s="17">
        <v>104501</v>
      </c>
      <c r="E36" s="17">
        <v>1306253</v>
      </c>
      <c r="F36" s="17">
        <v>1410754</v>
      </c>
      <c r="H36" s="2"/>
      <c r="I36" s="2"/>
    </row>
    <row r="38" spans="2:9" ht="37.5" customHeight="1">
      <c r="B38" s="69" t="s">
        <v>332</v>
      </c>
      <c r="C38" s="69"/>
    </row>
    <row r="39" spans="2:9">
      <c r="B39" s="19" t="s">
        <v>333</v>
      </c>
    </row>
    <row r="40" spans="2:9">
      <c r="B40" s="19" t="s">
        <v>334</v>
      </c>
    </row>
    <row r="41" spans="2:9">
      <c r="B41" s="19" t="s">
        <v>325</v>
      </c>
    </row>
    <row r="42" spans="2:9">
      <c r="B42" s="19" t="s">
        <v>326</v>
      </c>
    </row>
    <row r="43" spans="2:9">
      <c r="B43" s="18" t="s">
        <v>327</v>
      </c>
      <c r="C43" s="16" t="s">
        <v>328</v>
      </c>
      <c r="D43" s="16" t="s">
        <v>335</v>
      </c>
      <c r="E43" s="16" t="s">
        <v>330</v>
      </c>
      <c r="F43" s="16" t="s">
        <v>331</v>
      </c>
    </row>
    <row r="44" spans="2:9">
      <c r="B44" s="19">
        <v>1</v>
      </c>
      <c r="C44" s="17">
        <v>2799113</v>
      </c>
      <c r="D44" s="17">
        <v>167947</v>
      </c>
      <c r="E44" s="17">
        <v>559823</v>
      </c>
      <c r="F44" s="17">
        <v>727770</v>
      </c>
    </row>
    <row r="45" spans="2:9">
      <c r="B45" s="19">
        <v>2</v>
      </c>
      <c r="C45" s="17">
        <v>2239290</v>
      </c>
      <c r="D45" s="17">
        <v>134357</v>
      </c>
      <c r="E45" s="17">
        <v>559823</v>
      </c>
      <c r="F45" s="17">
        <v>694180</v>
      </c>
    </row>
    <row r="46" spans="2:9">
      <c r="B46" s="19">
        <v>3</v>
      </c>
      <c r="C46" s="17">
        <v>1679468</v>
      </c>
      <c r="D46" s="17">
        <v>100768</v>
      </c>
      <c r="E46" s="17">
        <v>559823</v>
      </c>
      <c r="F46" s="17">
        <v>660591</v>
      </c>
    </row>
    <row r="47" spans="2:9">
      <c r="B47" s="19">
        <v>4</v>
      </c>
      <c r="C47" s="17">
        <v>1119645</v>
      </c>
      <c r="D47" s="17">
        <v>67179</v>
      </c>
      <c r="E47" s="17">
        <v>559823</v>
      </c>
      <c r="F47" s="17">
        <v>627002</v>
      </c>
    </row>
    <row r="48" spans="2:9">
      <c r="B48" s="19">
        <v>5</v>
      </c>
      <c r="C48" s="17">
        <v>559823</v>
      </c>
      <c r="D48" s="17">
        <v>33589</v>
      </c>
      <c r="E48" s="17">
        <v>559823</v>
      </c>
      <c r="F48" s="17">
        <v>593412</v>
      </c>
    </row>
  </sheetData>
  <mergeCells count="3">
    <mergeCell ref="B19:C19"/>
    <mergeCell ref="B26:C26"/>
    <mergeCell ref="B38:C38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BDB9-56A7-4071-B867-10BF26CFE9AA}">
  <dimension ref="B2:L29"/>
  <sheetViews>
    <sheetView zoomScale="85" zoomScaleNormal="85" workbookViewId="0">
      <selection sqref="A1:G7"/>
    </sheetView>
  </sheetViews>
  <sheetFormatPr defaultRowHeight="15"/>
  <cols>
    <col min="2" max="2" width="27.85546875" customWidth="1"/>
    <col min="3" max="3" width="33.140625" customWidth="1"/>
    <col min="4" max="4" width="21.140625" customWidth="1"/>
    <col min="5" max="5" width="13.5703125" customWidth="1"/>
    <col min="6" max="6" width="18.5703125" customWidth="1"/>
    <col min="8" max="8" width="36.5703125" bestFit="1" customWidth="1"/>
    <col min="9" max="9" width="21.42578125" bestFit="1" customWidth="1"/>
  </cols>
  <sheetData>
    <row r="2" spans="2:12" ht="30.75">
      <c r="B2" s="1" t="s">
        <v>336</v>
      </c>
      <c r="C2" s="1" t="s">
        <v>337</v>
      </c>
      <c r="D2" s="1" t="s">
        <v>44</v>
      </c>
      <c r="E2" s="1" t="s">
        <v>338</v>
      </c>
      <c r="F2" s="1" t="s">
        <v>318</v>
      </c>
      <c r="H2" s="7" t="s">
        <v>339</v>
      </c>
      <c r="I2" s="7" t="s">
        <v>340</v>
      </c>
    </row>
    <row r="3" spans="2:12" ht="30.75">
      <c r="B3" s="3" t="s">
        <v>341</v>
      </c>
      <c r="C3" s="2" t="s">
        <v>342</v>
      </c>
      <c r="D3" s="2" t="s">
        <v>343</v>
      </c>
      <c r="E3" s="2" t="s">
        <v>344</v>
      </c>
      <c r="F3" s="6">
        <v>105000</v>
      </c>
      <c r="H3" s="20" t="s">
        <v>345</v>
      </c>
      <c r="I3" s="22">
        <f>SUM(F3:F10)</f>
        <v>279500</v>
      </c>
    </row>
    <row r="4" spans="2:12" ht="30.75">
      <c r="B4" s="2"/>
      <c r="C4" s="2" t="s">
        <v>346</v>
      </c>
      <c r="D4" s="2" t="s">
        <v>343</v>
      </c>
      <c r="E4" s="2" t="s">
        <v>344</v>
      </c>
      <c r="F4" s="6">
        <v>34000</v>
      </c>
      <c r="H4" s="21" t="s">
        <v>347</v>
      </c>
      <c r="I4" s="26">
        <f>SUM(F11:F17)</f>
        <v>38000</v>
      </c>
    </row>
    <row r="5" spans="2:12">
      <c r="B5" s="2"/>
      <c r="C5" s="2" t="s">
        <v>348</v>
      </c>
      <c r="D5" s="2" t="s">
        <v>343</v>
      </c>
      <c r="E5" s="2" t="s">
        <v>344</v>
      </c>
      <c r="F5" s="6">
        <v>5000</v>
      </c>
      <c r="H5" s="23" t="s">
        <v>349</v>
      </c>
      <c r="I5" s="22">
        <f>SUM(F18:F24)</f>
        <v>68000</v>
      </c>
    </row>
    <row r="6" spans="2:12">
      <c r="B6" s="2"/>
      <c r="C6" s="2" t="s">
        <v>350</v>
      </c>
      <c r="D6" s="2" t="s">
        <v>343</v>
      </c>
      <c r="E6" s="2" t="s">
        <v>344</v>
      </c>
      <c r="F6" s="6">
        <v>9500</v>
      </c>
      <c r="H6" s="20" t="s">
        <v>351</v>
      </c>
      <c r="I6" s="26">
        <f>SUM(F25:F28)</f>
        <v>375000</v>
      </c>
    </row>
    <row r="7" spans="2:12" ht="30.75">
      <c r="B7" s="2"/>
      <c r="C7" s="2" t="s">
        <v>352</v>
      </c>
      <c r="D7" s="2" t="s">
        <v>343</v>
      </c>
      <c r="E7" s="2" t="s">
        <v>344</v>
      </c>
      <c r="F7" s="6">
        <v>4000</v>
      </c>
      <c r="H7" s="24" t="s">
        <v>353</v>
      </c>
      <c r="I7" s="22">
        <f>F29</f>
        <v>3600000</v>
      </c>
    </row>
    <row r="8" spans="2:12" ht="30.75">
      <c r="B8" s="2"/>
      <c r="C8" s="2" t="s">
        <v>354</v>
      </c>
      <c r="D8" s="2" t="s">
        <v>343</v>
      </c>
      <c r="E8" s="2" t="s">
        <v>344</v>
      </c>
      <c r="F8" s="6">
        <v>100000</v>
      </c>
      <c r="H8" s="7" t="s">
        <v>263</v>
      </c>
      <c r="I8" s="25">
        <f>SUM(I3:I7)</f>
        <v>4360500</v>
      </c>
    </row>
    <row r="9" spans="2:12" ht="30.75">
      <c r="B9" s="2"/>
      <c r="C9" s="2" t="s">
        <v>355</v>
      </c>
      <c r="D9" s="2" t="s">
        <v>343</v>
      </c>
      <c r="E9" s="2" t="s">
        <v>344</v>
      </c>
      <c r="F9" s="6">
        <v>12000</v>
      </c>
    </row>
    <row r="10" spans="2:12" ht="30.75">
      <c r="B10" s="2"/>
      <c r="C10" s="2" t="s">
        <v>356</v>
      </c>
      <c r="D10" s="2" t="s">
        <v>343</v>
      </c>
      <c r="E10" s="2" t="s">
        <v>344</v>
      </c>
      <c r="F10" s="6">
        <v>10000</v>
      </c>
    </row>
    <row r="11" spans="2:12" ht="30.75">
      <c r="B11" s="3" t="s">
        <v>357</v>
      </c>
      <c r="C11" s="2" t="s">
        <v>358</v>
      </c>
      <c r="D11" s="2" t="s">
        <v>359</v>
      </c>
      <c r="E11" s="2" t="s">
        <v>360</v>
      </c>
      <c r="F11" s="6">
        <v>8000</v>
      </c>
      <c r="H11" s="1"/>
      <c r="I11" s="1"/>
      <c r="J11" s="1"/>
      <c r="K11" s="1"/>
      <c r="L11" s="1"/>
    </row>
    <row r="12" spans="2:12" ht="30.75">
      <c r="B12" s="2"/>
      <c r="C12" s="2" t="s">
        <v>361</v>
      </c>
      <c r="D12" s="2" t="s">
        <v>359</v>
      </c>
      <c r="E12" s="2" t="s">
        <v>360</v>
      </c>
      <c r="F12" s="6">
        <v>12000</v>
      </c>
      <c r="H12" s="3"/>
      <c r="I12" s="2"/>
      <c r="J12" s="2"/>
      <c r="K12" s="2"/>
      <c r="L12" s="6"/>
    </row>
    <row r="13" spans="2:12" ht="30.75">
      <c r="B13" s="2"/>
      <c r="C13" s="2" t="s">
        <v>362</v>
      </c>
      <c r="D13" s="2" t="s">
        <v>359</v>
      </c>
      <c r="E13" s="2" t="s">
        <v>360</v>
      </c>
      <c r="F13" s="6">
        <v>5000</v>
      </c>
      <c r="H13" s="2"/>
      <c r="I13" s="2"/>
      <c r="J13" s="2"/>
      <c r="K13" s="2"/>
      <c r="L13" s="6"/>
    </row>
    <row r="14" spans="2:12" ht="30.75">
      <c r="B14" s="2"/>
      <c r="C14" s="2" t="s">
        <v>363</v>
      </c>
      <c r="D14" s="2" t="s">
        <v>359</v>
      </c>
      <c r="E14" s="2" t="s">
        <v>360</v>
      </c>
      <c r="F14" s="6">
        <v>3500</v>
      </c>
      <c r="H14" s="2"/>
      <c r="I14" s="2"/>
      <c r="J14" s="2"/>
      <c r="K14" s="2"/>
      <c r="L14" s="6"/>
    </row>
    <row r="15" spans="2:12" ht="30.75">
      <c r="B15" s="2"/>
      <c r="C15" s="2" t="s">
        <v>364</v>
      </c>
      <c r="D15" s="2" t="s">
        <v>359</v>
      </c>
      <c r="E15" s="2" t="s">
        <v>360</v>
      </c>
      <c r="F15" s="6">
        <v>4500</v>
      </c>
      <c r="H15" s="2"/>
      <c r="I15" s="2"/>
      <c r="J15" s="2"/>
      <c r="K15" s="2"/>
      <c r="L15" s="6"/>
    </row>
    <row r="16" spans="2:12" ht="30.75">
      <c r="B16" s="2"/>
      <c r="C16" s="2" t="s">
        <v>365</v>
      </c>
      <c r="D16" s="2" t="s">
        <v>359</v>
      </c>
      <c r="E16" s="2" t="s">
        <v>366</v>
      </c>
      <c r="F16" s="6">
        <v>2000</v>
      </c>
      <c r="H16" s="2"/>
      <c r="I16" s="2"/>
      <c r="J16" s="2"/>
      <c r="K16" s="2"/>
      <c r="L16" s="6"/>
    </row>
    <row r="17" spans="2:12" ht="30.75">
      <c r="B17" s="2"/>
      <c r="C17" s="2" t="s">
        <v>367</v>
      </c>
      <c r="D17" s="2" t="s">
        <v>359</v>
      </c>
      <c r="E17" s="2" t="s">
        <v>366</v>
      </c>
      <c r="F17" s="6">
        <v>3000</v>
      </c>
      <c r="H17" s="2"/>
      <c r="I17" s="2"/>
      <c r="J17" s="2"/>
      <c r="K17" s="2"/>
      <c r="L17" s="6"/>
    </row>
    <row r="18" spans="2:12" ht="30.75">
      <c r="B18" s="3" t="s">
        <v>349</v>
      </c>
      <c r="C18" s="2" t="s">
        <v>368</v>
      </c>
      <c r="D18" s="2" t="s">
        <v>369</v>
      </c>
      <c r="E18" s="2" t="s">
        <v>370</v>
      </c>
      <c r="F18" s="6">
        <v>30000</v>
      </c>
      <c r="H18" s="2"/>
      <c r="I18" s="2"/>
      <c r="J18" s="2"/>
      <c r="K18" s="2"/>
      <c r="L18" s="6"/>
    </row>
    <row r="19" spans="2:12">
      <c r="B19" s="2"/>
      <c r="C19" s="2" t="s">
        <v>371</v>
      </c>
      <c r="D19" s="2" t="s">
        <v>372</v>
      </c>
      <c r="E19" s="2" t="s">
        <v>370</v>
      </c>
      <c r="F19" s="6">
        <v>10000</v>
      </c>
      <c r="H19" s="2"/>
      <c r="I19" s="2"/>
      <c r="J19" s="2"/>
      <c r="K19" s="2"/>
      <c r="L19" s="6"/>
    </row>
    <row r="20" spans="2:12" ht="30.75">
      <c r="B20" s="2"/>
      <c r="C20" s="2" t="s">
        <v>373</v>
      </c>
      <c r="D20" s="2" t="s">
        <v>369</v>
      </c>
      <c r="E20" s="2" t="s">
        <v>374</v>
      </c>
      <c r="F20" s="6">
        <v>5000</v>
      </c>
    </row>
    <row r="21" spans="2:12">
      <c r="B21" s="2"/>
      <c r="C21" s="2" t="s">
        <v>375</v>
      </c>
      <c r="D21" s="2" t="s">
        <v>372</v>
      </c>
      <c r="E21" s="2" t="s">
        <v>376</v>
      </c>
      <c r="F21" s="6">
        <v>7000</v>
      </c>
    </row>
    <row r="22" spans="2:12" ht="30.75">
      <c r="B22" s="2"/>
      <c r="C22" s="2" t="s">
        <v>377</v>
      </c>
      <c r="D22" s="2" t="s">
        <v>369</v>
      </c>
      <c r="E22" s="2" t="s">
        <v>378</v>
      </c>
      <c r="F22" s="6">
        <v>8000</v>
      </c>
    </row>
    <row r="23" spans="2:12" ht="30.75">
      <c r="B23" s="2"/>
      <c r="C23" s="2" t="s">
        <v>379</v>
      </c>
      <c r="D23" s="2" t="s">
        <v>369</v>
      </c>
      <c r="E23" s="2" t="s">
        <v>380</v>
      </c>
      <c r="F23" s="6">
        <v>6000</v>
      </c>
    </row>
    <row r="24" spans="2:12" ht="30.75">
      <c r="B24" s="2"/>
      <c r="C24" s="2" t="s">
        <v>381</v>
      </c>
      <c r="D24" s="2" t="s">
        <v>359</v>
      </c>
      <c r="E24" s="2" t="s">
        <v>374</v>
      </c>
      <c r="F24" s="6">
        <v>2000</v>
      </c>
    </row>
    <row r="25" spans="2:12" ht="30.75">
      <c r="B25" s="3" t="s">
        <v>351</v>
      </c>
      <c r="C25" s="2" t="s">
        <v>382</v>
      </c>
      <c r="D25" s="2" t="s">
        <v>359</v>
      </c>
      <c r="E25" s="2" t="s">
        <v>383</v>
      </c>
      <c r="F25" s="6">
        <v>80000</v>
      </c>
    </row>
    <row r="26" spans="2:12" ht="30.75">
      <c r="B26" s="2"/>
      <c r="C26" s="2" t="s">
        <v>384</v>
      </c>
      <c r="D26" s="2" t="s">
        <v>359</v>
      </c>
      <c r="E26" s="2" t="s">
        <v>385</v>
      </c>
      <c r="F26" s="6">
        <v>45000</v>
      </c>
    </row>
    <row r="27" spans="2:12" ht="30.75">
      <c r="B27" s="2"/>
      <c r="C27" s="2" t="s">
        <v>386</v>
      </c>
      <c r="D27" s="2" t="s">
        <v>387</v>
      </c>
      <c r="E27" s="2" t="s">
        <v>383</v>
      </c>
      <c r="F27" s="6">
        <v>160000</v>
      </c>
    </row>
    <row r="28" spans="2:12" ht="30.75">
      <c r="B28" s="2"/>
      <c r="C28" s="2" t="s">
        <v>388</v>
      </c>
      <c r="D28" s="2" t="s">
        <v>387</v>
      </c>
      <c r="E28" s="2" t="s">
        <v>385</v>
      </c>
      <c r="F28" s="6">
        <v>90000</v>
      </c>
    </row>
    <row r="29" spans="2:12">
      <c r="B29" s="3" t="s">
        <v>353</v>
      </c>
      <c r="C29" s="2" t="s">
        <v>389</v>
      </c>
      <c r="D29" s="2" t="s">
        <v>390</v>
      </c>
      <c r="E29" s="2" t="s">
        <v>391</v>
      </c>
      <c r="F29" s="6">
        <v>3600000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/>
  <cp:revision/>
  <dcterms:created xsi:type="dcterms:W3CDTF">2015-06-05T18:17:20Z</dcterms:created>
  <dcterms:modified xsi:type="dcterms:W3CDTF">2025-07-01T06:43:03Z</dcterms:modified>
  <cp:category/>
  <cp:contentStatus/>
</cp:coreProperties>
</file>