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Ecommerce-de-Productos-de-Mascotas\8.  Plan de gestión de costos\"/>
    </mc:Choice>
  </mc:AlternateContent>
  <xr:revisionPtr revIDLastSave="0" documentId="13_ncr:1_{28CFA726-31B9-45B3-9DC3-B35CE83398C7}" xr6:coauthVersionLast="47" xr6:coauthVersionMax="47" xr10:uidLastSave="{00000000-0000-0000-0000-000000000000}"/>
  <bookViews>
    <workbookView xWindow="13550" yWindow="-110" windowWidth="19420" windowHeight="10300" activeTab="1" xr2:uid="{00000000-000D-0000-FFFF-FFFF00000000}"/>
  </bookViews>
  <sheets>
    <sheet name="Otros Costos Operativos" sheetId="1" r:id="rId1"/>
    <sheet name="Margen de riesgo y contingencia" sheetId="2" r:id="rId2"/>
    <sheet name="Gastos Legales" sheetId="3" r:id="rId3"/>
  </sheets>
  <definedNames>
    <definedName name="_Hlk202118756" localSheetId="1">'Margen de riesgo y contingencia'!$B$54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2" l="1"/>
  <c r="H149" i="2" s="1"/>
  <c r="I149" i="2" s="1"/>
  <c r="G150" i="2"/>
  <c r="H150" i="2" s="1"/>
  <c r="I150" i="2" s="1"/>
  <c r="G151" i="2"/>
  <c r="G152" i="2"/>
  <c r="G153" i="2"/>
  <c r="H153" i="2" s="1"/>
  <c r="I153" i="2" s="1"/>
  <c r="G154" i="2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G160" i="2"/>
  <c r="G161" i="2"/>
  <c r="H161" i="2" s="1"/>
  <c r="I161" i="2" s="1"/>
  <c r="G162" i="2"/>
  <c r="G163" i="2"/>
  <c r="G164" i="2"/>
  <c r="H164" i="2" s="1"/>
  <c r="I164" i="2" s="1"/>
  <c r="G165" i="2"/>
  <c r="G166" i="2"/>
  <c r="H166" i="2" s="1"/>
  <c r="I166" i="2" s="1"/>
  <c r="G167" i="2"/>
  <c r="G168" i="2"/>
  <c r="G169" i="2"/>
  <c r="G170" i="2"/>
  <c r="G171" i="2"/>
  <c r="H171" i="2" s="1"/>
  <c r="I171" i="2" s="1"/>
  <c r="G172" i="2"/>
  <c r="H172" i="2" s="1"/>
  <c r="I172" i="2" s="1"/>
  <c r="G148" i="2"/>
  <c r="H148" i="2" s="1"/>
  <c r="I148" i="2" s="1"/>
  <c r="G120" i="2"/>
  <c r="G121" i="2"/>
  <c r="G122" i="2"/>
  <c r="G123" i="2"/>
  <c r="G124" i="2"/>
  <c r="G125" i="2"/>
  <c r="H125" i="2" s="1"/>
  <c r="I125" i="2" s="1"/>
  <c r="G126" i="2"/>
  <c r="H126" i="2" s="1"/>
  <c r="I126" i="2" s="1"/>
  <c r="G127" i="2"/>
  <c r="H127" i="2" s="1"/>
  <c r="I127" i="2" s="1"/>
  <c r="G128" i="2"/>
  <c r="G129" i="2"/>
  <c r="H129" i="2" s="1"/>
  <c r="I129" i="2" s="1"/>
  <c r="G130" i="2"/>
  <c r="G131" i="2"/>
  <c r="G132" i="2"/>
  <c r="G133" i="2"/>
  <c r="H133" i="2" s="1"/>
  <c r="I133" i="2" s="1"/>
  <c r="G134" i="2"/>
  <c r="G135" i="2"/>
  <c r="H135" i="2" s="1"/>
  <c r="I135" i="2" s="1"/>
  <c r="G136" i="2"/>
  <c r="G137" i="2"/>
  <c r="G138" i="2"/>
  <c r="G139" i="2"/>
  <c r="G140" i="2"/>
  <c r="G141" i="2"/>
  <c r="H141" i="2" s="1"/>
  <c r="I141" i="2" s="1"/>
  <c r="G142" i="2"/>
  <c r="H142" i="2" s="1"/>
  <c r="I142" i="2" s="1"/>
  <c r="G143" i="2"/>
  <c r="H143" i="2" s="1"/>
  <c r="I143" i="2" s="1"/>
  <c r="G119" i="2"/>
  <c r="H119" i="2" s="1"/>
  <c r="I119" i="2" s="1"/>
  <c r="G91" i="2"/>
  <c r="H91" i="2" s="1"/>
  <c r="I91" i="2" s="1"/>
  <c r="G92" i="2"/>
  <c r="G93" i="2"/>
  <c r="G94" i="2"/>
  <c r="G95" i="2"/>
  <c r="H95" i="2" s="1"/>
  <c r="I95" i="2" s="1"/>
  <c r="G96" i="2"/>
  <c r="H96" i="2" s="1"/>
  <c r="I96" i="2" s="1"/>
  <c r="G97" i="2"/>
  <c r="G98" i="2"/>
  <c r="H98" i="2" s="1"/>
  <c r="I98" i="2" s="1"/>
  <c r="G99" i="2"/>
  <c r="H99" i="2" s="1"/>
  <c r="I99" i="2" s="1"/>
  <c r="G100" i="2"/>
  <c r="G101" i="2"/>
  <c r="G102" i="2"/>
  <c r="G103" i="2"/>
  <c r="G104" i="2"/>
  <c r="H104" i="2" s="1"/>
  <c r="I104" i="2" s="1"/>
  <c r="G105" i="2"/>
  <c r="H105" i="2" s="1"/>
  <c r="I105" i="2" s="1"/>
  <c r="G106" i="2"/>
  <c r="G107" i="2"/>
  <c r="H107" i="2" s="1"/>
  <c r="I107" i="2" s="1"/>
  <c r="G108" i="2"/>
  <c r="G109" i="2"/>
  <c r="G110" i="2"/>
  <c r="G111" i="2"/>
  <c r="H111" i="2" s="1"/>
  <c r="I111" i="2" s="1"/>
  <c r="G112" i="2"/>
  <c r="H112" i="2" s="1"/>
  <c r="I112" i="2" s="1"/>
  <c r="G113" i="2"/>
  <c r="G114" i="2"/>
  <c r="G90" i="2"/>
  <c r="H90" i="2" s="1"/>
  <c r="I90" i="2" s="1"/>
  <c r="G62" i="2"/>
  <c r="G63" i="2"/>
  <c r="G64" i="2"/>
  <c r="G65" i="2"/>
  <c r="H65" i="2" s="1"/>
  <c r="I65" i="2" s="1"/>
  <c r="G66" i="2"/>
  <c r="H66" i="2" s="1"/>
  <c r="I66" i="2" s="1"/>
  <c r="G67" i="2"/>
  <c r="H67" i="2" s="1"/>
  <c r="I67" i="2" s="1"/>
  <c r="G68" i="2"/>
  <c r="G69" i="2"/>
  <c r="H69" i="2" s="1"/>
  <c r="I69" i="2" s="1"/>
  <c r="G70" i="2"/>
  <c r="G71" i="2"/>
  <c r="G72" i="2"/>
  <c r="G73" i="2"/>
  <c r="G74" i="2"/>
  <c r="G75" i="2"/>
  <c r="H75" i="2" s="1"/>
  <c r="I75" i="2" s="1"/>
  <c r="G76" i="2"/>
  <c r="G77" i="2"/>
  <c r="H77" i="2" s="1"/>
  <c r="I77" i="2" s="1"/>
  <c r="G78" i="2"/>
  <c r="G79" i="2"/>
  <c r="G80" i="2"/>
  <c r="G81" i="2"/>
  <c r="H81" i="2" s="1"/>
  <c r="I81" i="2" s="1"/>
  <c r="G82" i="2"/>
  <c r="H82" i="2" s="1"/>
  <c r="I82" i="2" s="1"/>
  <c r="G83" i="2"/>
  <c r="G84" i="2"/>
  <c r="G85" i="2"/>
  <c r="H85" i="2" s="1"/>
  <c r="I85" i="2" s="1"/>
  <c r="G61" i="2"/>
  <c r="H61" i="2" s="1"/>
  <c r="I61" i="2" s="1"/>
  <c r="G33" i="2"/>
  <c r="H33" i="2" s="1"/>
  <c r="I33" i="2" s="1"/>
  <c r="G34" i="2"/>
  <c r="G35" i="2"/>
  <c r="H35" i="2" s="1"/>
  <c r="I35" i="2" s="1"/>
  <c r="G36" i="2"/>
  <c r="H36" i="2" s="1"/>
  <c r="I36" i="2" s="1"/>
  <c r="G37" i="2"/>
  <c r="H37" i="2" s="1"/>
  <c r="I37" i="2" s="1"/>
  <c r="G38" i="2"/>
  <c r="G39" i="2"/>
  <c r="G40" i="2"/>
  <c r="H40" i="2" s="1"/>
  <c r="I40" i="2" s="1"/>
  <c r="G41" i="2"/>
  <c r="G42" i="2"/>
  <c r="G43" i="2"/>
  <c r="H43" i="2" s="1"/>
  <c r="I43" i="2" s="1"/>
  <c r="G44" i="2"/>
  <c r="H44" i="2" s="1"/>
  <c r="I44" i="2" s="1"/>
  <c r="G45" i="2"/>
  <c r="H45" i="2" s="1"/>
  <c r="I45" i="2" s="1"/>
  <c r="G46" i="2"/>
  <c r="G47" i="2"/>
  <c r="G48" i="2"/>
  <c r="H48" i="2" s="1"/>
  <c r="I48" i="2" s="1"/>
  <c r="G49" i="2"/>
  <c r="H49" i="2" s="1"/>
  <c r="I49" i="2" s="1"/>
  <c r="G50" i="2"/>
  <c r="G51" i="2"/>
  <c r="G52" i="2"/>
  <c r="G53" i="2"/>
  <c r="H53" i="2" s="1"/>
  <c r="I53" i="2" s="1"/>
  <c r="G54" i="2"/>
  <c r="G55" i="2"/>
  <c r="H55" i="2" s="1"/>
  <c r="I55" i="2" s="1"/>
  <c r="G56" i="2"/>
  <c r="H56" i="2" s="1"/>
  <c r="I56" i="2" s="1"/>
  <c r="G32" i="2"/>
  <c r="H32" i="2" s="1"/>
  <c r="I32" i="2" s="1"/>
  <c r="G5" i="2"/>
  <c r="H5" i="2" s="1"/>
  <c r="I5" i="2" s="1"/>
  <c r="G17" i="2"/>
  <c r="H17" i="2" s="1"/>
  <c r="I17" i="2" s="1"/>
  <c r="G26" i="2"/>
  <c r="H26" i="2" s="1"/>
  <c r="I26" i="2" s="1"/>
  <c r="G9" i="2"/>
  <c r="H9" i="2" s="1"/>
  <c r="I9" i="2" s="1"/>
  <c r="G14" i="2"/>
  <c r="H14" i="2" s="1"/>
  <c r="I14" i="2" s="1"/>
  <c r="G23" i="2"/>
  <c r="H23" i="2" s="1"/>
  <c r="I23" i="2" s="1"/>
  <c r="G15" i="2"/>
  <c r="H15" i="2" s="1"/>
  <c r="I15" i="2" s="1"/>
  <c r="G12" i="2"/>
  <c r="G27" i="2"/>
  <c r="H27" i="2" s="1"/>
  <c r="I27" i="2" s="1"/>
  <c r="G6" i="2"/>
  <c r="H6" i="2" s="1"/>
  <c r="I6" i="2" s="1"/>
  <c r="G22" i="2"/>
  <c r="H22" i="2" s="1"/>
  <c r="I22" i="2" s="1"/>
  <c r="G24" i="2"/>
  <c r="H24" i="2" s="1"/>
  <c r="I24" i="2" s="1"/>
  <c r="G16" i="2"/>
  <c r="H16" i="2" s="1"/>
  <c r="I16" i="2" s="1"/>
  <c r="G25" i="2"/>
  <c r="H25" i="2" s="1"/>
  <c r="I25" i="2" s="1"/>
  <c r="G11" i="2"/>
  <c r="H11" i="2" s="1"/>
  <c r="I11" i="2" s="1"/>
  <c r="G18" i="2"/>
  <c r="H18" i="2" s="1"/>
  <c r="I18" i="2" s="1"/>
  <c r="G20" i="2"/>
  <c r="H20" i="2" s="1"/>
  <c r="I20" i="2" s="1"/>
  <c r="G13" i="2"/>
  <c r="H13" i="2" s="1"/>
  <c r="I13" i="2" s="1"/>
  <c r="G10" i="2"/>
  <c r="H10" i="2" s="1"/>
  <c r="I10" i="2" s="1"/>
  <c r="G19" i="2"/>
  <c r="H19" i="2" s="1"/>
  <c r="I19" i="2" s="1"/>
  <c r="G7" i="2"/>
  <c r="H7" i="2" s="1"/>
  <c r="I7" i="2" s="1"/>
  <c r="G8" i="2"/>
  <c r="H8" i="2" s="1"/>
  <c r="I8" i="2" s="1"/>
  <c r="G21" i="2"/>
  <c r="H21" i="2" s="1"/>
  <c r="I21" i="2" s="1"/>
  <c r="H170" i="2"/>
  <c r="I170" i="2" s="1"/>
  <c r="H162" i="2"/>
  <c r="I162" i="2" s="1"/>
  <c r="H160" i="2"/>
  <c r="I160" i="2" s="1"/>
  <c r="H167" i="2"/>
  <c r="I167" i="2" s="1"/>
  <c r="H169" i="2"/>
  <c r="I169" i="2" s="1"/>
  <c r="H159" i="2"/>
  <c r="I159" i="2" s="1"/>
  <c r="H168" i="2"/>
  <c r="I168" i="2" s="1"/>
  <c r="H152" i="2"/>
  <c r="I152" i="2" s="1"/>
  <c r="H163" i="2"/>
  <c r="I163" i="2" s="1"/>
  <c r="H165" i="2"/>
  <c r="I165" i="2" s="1"/>
  <c r="H151" i="2"/>
  <c r="I151" i="2" s="1"/>
  <c r="H154" i="2"/>
  <c r="I154" i="2" s="1"/>
  <c r="H123" i="2"/>
  <c r="I123" i="2" s="1"/>
  <c r="H137" i="2"/>
  <c r="I137" i="2" s="1"/>
  <c r="H134" i="2"/>
  <c r="I134" i="2" s="1"/>
  <c r="H140" i="2"/>
  <c r="I140" i="2" s="1"/>
  <c r="H132" i="2"/>
  <c r="I132" i="2" s="1"/>
  <c r="H122" i="2"/>
  <c r="I122" i="2" s="1"/>
  <c r="H139" i="2"/>
  <c r="I139" i="2" s="1"/>
  <c r="H131" i="2"/>
  <c r="I131" i="2" s="1"/>
  <c r="H121" i="2"/>
  <c r="I121" i="2" s="1"/>
  <c r="H130" i="2"/>
  <c r="I130" i="2" s="1"/>
  <c r="H128" i="2"/>
  <c r="I128" i="2" s="1"/>
  <c r="H120" i="2"/>
  <c r="I120" i="2" s="1"/>
  <c r="H136" i="2"/>
  <c r="I136" i="2" s="1"/>
  <c r="H124" i="2"/>
  <c r="I124" i="2" s="1"/>
  <c r="H138" i="2"/>
  <c r="I138" i="2" s="1"/>
  <c r="H113" i="2"/>
  <c r="I113" i="2" s="1"/>
  <c r="H114" i="2"/>
  <c r="I114" i="2" s="1"/>
  <c r="H92" i="2"/>
  <c r="I92" i="2" s="1"/>
  <c r="H109" i="2"/>
  <c r="I109" i="2" s="1"/>
  <c r="H106" i="2"/>
  <c r="I106" i="2" s="1"/>
  <c r="H97" i="2"/>
  <c r="I97" i="2" s="1"/>
  <c r="H108" i="2"/>
  <c r="I108" i="2" s="1"/>
  <c r="H103" i="2"/>
  <c r="I103" i="2" s="1"/>
  <c r="H101" i="2"/>
  <c r="I101" i="2" s="1"/>
  <c r="H110" i="2"/>
  <c r="I110" i="2" s="1"/>
  <c r="H100" i="2"/>
  <c r="I100" i="2" s="1"/>
  <c r="H93" i="2"/>
  <c r="I93" i="2" s="1"/>
  <c r="H94" i="2"/>
  <c r="I94" i="2" s="1"/>
  <c r="H102" i="2"/>
  <c r="I102" i="2" s="1"/>
  <c r="H80" i="2"/>
  <c r="I80" i="2" s="1"/>
  <c r="H76" i="2"/>
  <c r="I76" i="2" s="1"/>
  <c r="H74" i="2"/>
  <c r="I74" i="2" s="1"/>
  <c r="H64" i="2"/>
  <c r="I64" i="2" s="1"/>
  <c r="H63" i="2"/>
  <c r="I63" i="2" s="1"/>
  <c r="H83" i="2"/>
  <c r="I83" i="2" s="1"/>
  <c r="H62" i="2"/>
  <c r="I62" i="2" s="1"/>
  <c r="H84" i="2"/>
  <c r="I84" i="2" s="1"/>
  <c r="H78" i="2"/>
  <c r="I78" i="2" s="1"/>
  <c r="H71" i="2"/>
  <c r="I71" i="2" s="1"/>
  <c r="H79" i="2"/>
  <c r="I79" i="2" s="1"/>
  <c r="H68" i="2"/>
  <c r="I68" i="2" s="1"/>
  <c r="H72" i="2"/>
  <c r="I72" i="2" s="1"/>
  <c r="H73" i="2"/>
  <c r="I73" i="2" s="1"/>
  <c r="H70" i="2"/>
  <c r="I70" i="2" s="1"/>
  <c r="H34" i="2"/>
  <c r="I34" i="2" s="1"/>
  <c r="H42" i="2"/>
  <c r="I42" i="2" s="1"/>
  <c r="H52" i="2"/>
  <c r="I52" i="2" s="1"/>
  <c r="H47" i="2"/>
  <c r="I47" i="2" s="1"/>
  <c r="H38" i="2"/>
  <c r="I38" i="2" s="1"/>
  <c r="H46" i="2"/>
  <c r="I46" i="2" s="1"/>
  <c r="H41" i="2"/>
  <c r="I41" i="2" s="1"/>
  <c r="H54" i="2"/>
  <c r="I54" i="2" s="1"/>
  <c r="H51" i="2"/>
  <c r="I51" i="2" s="1"/>
  <c r="H50" i="2"/>
  <c r="I50" i="2" s="1"/>
  <c r="H39" i="2"/>
  <c r="I39" i="2" s="1"/>
  <c r="H12" i="2"/>
  <c r="I12" i="2" s="1"/>
  <c r="C26" i="1"/>
  <c r="D26" i="1" s="1"/>
  <c r="D25" i="1"/>
  <c r="D28" i="1"/>
  <c r="E4" i="1"/>
  <c r="E5" i="1"/>
  <c r="E6" i="1"/>
  <c r="E7" i="1"/>
  <c r="E8" i="1"/>
  <c r="C23" i="1" s="1"/>
  <c r="D23" i="1" s="1"/>
  <c r="E9" i="1"/>
  <c r="E10" i="1"/>
  <c r="E11" i="1"/>
  <c r="C24" i="1" s="1"/>
  <c r="D24" i="1" s="1"/>
  <c r="E12" i="1"/>
  <c r="E15" i="1"/>
  <c r="E16" i="1"/>
  <c r="E17" i="1"/>
  <c r="E18" i="1"/>
  <c r="E3" i="1"/>
  <c r="C27" i="1" l="1"/>
  <c r="D27" i="1" s="1"/>
  <c r="C22" i="1"/>
  <c r="D22" i="1" s="1"/>
</calcChain>
</file>

<file path=xl/sharedStrings.xml><?xml version="1.0" encoding="utf-8"?>
<sst xmlns="http://schemas.openxmlformats.org/spreadsheetml/2006/main" count="348" uniqueCount="270">
  <si>
    <t>Concepto</t>
  </si>
  <si>
    <t>Renta de instalaciones (3 pisos)</t>
  </si>
  <si>
    <t>Luz eléctrica</t>
  </si>
  <si>
    <t>Suministros de oficina</t>
  </si>
  <si>
    <t>Categoría</t>
  </si>
  <si>
    <t>Costo mensual (MXN)</t>
  </si>
  <si>
    <t>Costo anual (MXN)</t>
  </si>
  <si>
    <r>
      <t xml:space="preserve">🏢 </t>
    </r>
    <r>
      <rPr>
        <b/>
        <sz val="11"/>
        <color theme="1"/>
        <rFont val="Calibri"/>
        <family val="2"/>
        <scheme val="minor"/>
      </rPr>
      <t>Infraestructura fija</t>
    </r>
  </si>
  <si>
    <t>Agua</t>
  </si>
  <si>
    <t>Internet general (oficinas)</t>
  </si>
  <si>
    <t>Internet sala de reuniones</t>
  </si>
  <si>
    <r>
      <t xml:space="preserve">🧑‍🍳 </t>
    </r>
    <r>
      <rPr>
        <b/>
        <sz val="11"/>
        <color theme="1"/>
        <rFont val="Calibri"/>
        <family val="2"/>
        <scheme val="minor"/>
      </rPr>
      <t>Operación interna</t>
    </r>
  </si>
  <si>
    <t>Servicio de cocina (gas + personal + consumibles)</t>
  </si>
  <si>
    <r>
      <t xml:space="preserve">🛠 </t>
    </r>
    <r>
      <rPr>
        <b/>
        <sz val="11"/>
        <color theme="1"/>
        <rFont val="Calibri"/>
        <family val="2"/>
        <scheme val="minor"/>
      </rPr>
      <t>Servicios de terceros</t>
    </r>
  </si>
  <si>
    <t>Mantenimiento de elevador (empresa externa)</t>
  </si>
  <si>
    <t>Limpieza de baños y sanitización (empresa externa)</t>
  </si>
  <si>
    <t>Mantenimiento mobiliario (empresa externa)</t>
  </si>
  <si>
    <r>
      <t xml:space="preserve">👮‍♂️ </t>
    </r>
    <r>
      <rPr>
        <b/>
        <sz val="11"/>
        <color theme="1"/>
        <rFont val="Calibri"/>
        <family val="2"/>
        <scheme val="minor"/>
      </rPr>
      <t>Seguridad empresarial</t>
    </r>
  </si>
  <si>
    <t>Seguridad de instalaciones (empresa externa)</t>
  </si>
  <si>
    <t>Tipo de Gasto</t>
  </si>
  <si>
    <t>Costo Anual (MXN)</t>
  </si>
  <si>
    <t>Infraestructura fija</t>
  </si>
  <si>
    <t>Operación interna</t>
  </si>
  <si>
    <t>Servicios de terceros</t>
  </si>
  <si>
    <t>Seguridad empresarial</t>
  </si>
  <si>
    <t>Equipamiento (compra única)</t>
  </si>
  <si>
    <t>💵 Total Anual Estimado</t>
  </si>
  <si>
    <t>Observaciones</t>
  </si>
  <si>
    <t>Incluye Planta Baja, Piso 1 y Piso 2</t>
  </si>
  <si>
    <t>Suministro a baños y comedor</t>
  </si>
  <si>
    <t>Electricidad para todo el inmueble</t>
  </si>
  <si>
    <t>Red de trabajo general</t>
  </si>
  <si>
    <t>Línea independiente en Piso 2</t>
  </si>
  <si>
    <t>Cocina operada por personal externo</t>
  </si>
  <si>
    <t>Mantenimiento mensual preventivo</t>
  </si>
  <si>
    <t>Limpieza y reposición de insumos</t>
  </si>
  <si>
    <t>Garantía, ajustes y limpieza de muebles</t>
  </si>
  <si>
    <t>Guardia(s) 24/7 por empresa profesional</t>
  </si>
  <si>
    <t>Sistema de seguridad (cámaras, accesos biométricos)</t>
  </si>
  <si>
    <t>—</t>
  </si>
  <si>
    <t>Compra e instalación única, incluye DVR y mantenimiento preventivo</t>
  </si>
  <si>
    <r>
      <t xml:space="preserve">🪑 </t>
    </r>
    <r>
      <rPr>
        <b/>
        <sz val="11"/>
        <color theme="1"/>
        <rFont val="Calibri"/>
        <family val="2"/>
        <scheme val="minor"/>
      </rPr>
      <t>Equipamiento (compra única)</t>
    </r>
  </si>
  <si>
    <t>Mobiliario: comedor y sala de reuniones</t>
  </si>
  <si>
    <t>Compra única con descuento por proveedor</t>
  </si>
  <si>
    <r>
      <t xml:space="preserve">🖇 </t>
    </r>
    <r>
      <rPr>
        <b/>
        <sz val="11"/>
        <color theme="1"/>
        <rFont val="Calibri"/>
        <family val="2"/>
        <scheme val="minor"/>
      </rPr>
      <t>Suministros de oficina</t>
    </r>
  </si>
  <si>
    <t>Papelería (hojas, etiquetas, notas)</t>
  </si>
  <si>
    <t>Uso mensual</t>
  </si>
  <si>
    <t>Tinta y tóner para impresoras</t>
  </si>
  <si>
    <t>Cartuchos y mantenimiento</t>
  </si>
  <si>
    <t>Folders, carpetas, clips</t>
  </si>
  <si>
    <t>Organización documental</t>
  </si>
  <si>
    <t>Café, agua embotellada, suministros de cocina</t>
  </si>
  <si>
    <t>Suministros de uso general para oficinas y comedor</t>
  </si>
  <si>
    <t>Costo Mensual</t>
  </si>
  <si>
    <t>Riesgo</t>
  </si>
  <si>
    <t>Prevención ($)</t>
  </si>
  <si>
    <t>Mitigación ($)</t>
  </si>
  <si>
    <t>Recuperación ($)</t>
  </si>
  <si>
    <t>No hacer nada ($)</t>
  </si>
  <si>
    <t>Costo Total Estrategias ($)</t>
  </si>
  <si>
    <t>Ahorro Potencial ($)</t>
  </si>
  <si>
    <t>ROI (%)</t>
  </si>
  <si>
    <t>No detección de errores en ambiente de desarrollo</t>
  </si>
  <si>
    <t>Casos de prueba mal definidos</t>
  </si>
  <si>
    <t>Fallos en pruebas de carga</t>
  </si>
  <si>
    <t>Pruebas funcionales incompletas</t>
  </si>
  <si>
    <t>Datos de prueba poco representativos</t>
  </si>
  <si>
    <t>Errores no reproducibles</t>
  </si>
  <si>
    <t>No realizar pruebas de regresión tras cambios</t>
  </si>
  <si>
    <t>Fallas en integración continua</t>
  </si>
  <si>
    <t>Ambientes inconsistentes para pruebas</t>
  </si>
  <si>
    <t>Dependencias externas no simuladas</t>
  </si>
  <si>
    <t>Resultados falsos positivos/negativos en pruebas</t>
  </si>
  <si>
    <t>Automatización de pruebas mal diseñada</t>
  </si>
  <si>
    <t>No evaluar experiencia de usuario (UX)</t>
  </si>
  <si>
    <t>No realizar pruebas en distintos dispositivos</t>
  </si>
  <si>
    <t>Fallos de accesibilidad no detectados</t>
  </si>
  <si>
    <t>Problemas de concurrencia no evaluados</t>
  </si>
  <si>
    <t>Demoras por repetición manual de pruebas</t>
  </si>
  <si>
    <t>Falta de métricas de calidad del software</t>
  </si>
  <si>
    <t>Feedback de pruebas no integrado al desarrollo</t>
  </si>
  <si>
    <t>Errores de validación por no cumplir requisitos legales</t>
  </si>
  <si>
    <t>Demora en ejecución de pruebas automatizadas</t>
  </si>
  <si>
    <t>Falta de pruebas de integración entre microservicios</t>
  </si>
  <si>
    <t>Cambios de última hora no validados</t>
  </si>
  <si>
    <t>Pruebas, Calidad y Validación</t>
  </si>
  <si>
    <t>Desarrollo Back-End y Front-End</t>
  </si>
  <si>
    <t>Errores en validaciones del lado cliente</t>
  </si>
  <si>
    <t>Código duplicado o poco reutilizable</t>
  </si>
  <si>
    <t>Bajo rendimiento del front-end</t>
  </si>
  <si>
    <t>Bugs persistentes en funciones críticas</t>
  </si>
  <si>
    <t>Incompatibilidades entre navegadores</t>
  </si>
  <si>
    <t>Fugas de memoria por mal manejo de estados</t>
  </si>
  <si>
    <t>Accesos concurrentes mal manejados</t>
  </si>
  <si>
    <t>APIs sin manejo de errores adecuado</t>
  </si>
  <si>
    <t>Falta de documentación del código</t>
  </si>
  <si>
    <t>No manejo de errores asíncronos</t>
  </si>
  <si>
    <t>Integraciones fallidas con servicios externos</t>
  </si>
  <si>
    <t>Pérdida de datos por mal diseño de base de datos</t>
  </si>
  <si>
    <t>Desacoplamiento deficiente entre componentes</t>
  </si>
  <si>
    <t>Librerías de terceros sin mantenimiento</t>
  </si>
  <si>
    <t>Inestabilidad en ambientes de desarrollo</t>
  </si>
  <si>
    <t>Sobrecarga del servidor por consultas pesadas</t>
  </si>
  <si>
    <t>Mal uso del control de versiones</t>
  </si>
  <si>
    <t>Falta de pruebas unitarias y de integración</t>
  </si>
  <si>
    <t>Fallos en carga de archivos multimedia</t>
  </si>
  <si>
    <t>Pérdida de sesiones o tokens de usuarios</t>
  </si>
  <si>
    <t>No controlar el crecimiento del código</t>
  </si>
  <si>
    <t>No contemplar internacionalización/</t>
  </si>
  <si>
    <t>Exposición de claves API en el código</t>
  </si>
  <si>
    <t>Testing inadecuado de interacciones entre módulos</t>
  </si>
  <si>
    <t>Cambios frecuentes en lógica sin pruebas de regresión</t>
  </si>
  <si>
    <t>Despliegue a Produccion y Mantenimiento</t>
  </si>
  <si>
    <t>Fallo total durante el despliegue</t>
  </si>
  <si>
    <t>Incompatibilidad con el entorno de producción</t>
  </si>
  <si>
    <t>Errores de configuración en servidores</t>
  </si>
  <si>
    <t>Downtime no planificado por errores de despliegue</t>
  </si>
  <si>
    <t>Falta de monitoreo post-despliegue</t>
  </si>
  <si>
    <t>Errores de permisos en servidores o servicios</t>
  </si>
  <si>
    <t>Fallo de integraciones con APIs externas</t>
  </si>
  <si>
    <t>No disponibilidad de servicios críticos en horario de alta demanda</t>
  </si>
  <si>
    <t>No actualizar DNS correctamente en producción</t>
  </si>
  <si>
    <t>Fallos en la migración de base de datos</t>
  </si>
  <si>
    <t>No comunicar despliegues a usuarios o stakeholders</t>
  </si>
  <si>
    <t>Actualización de componentes con errores críticos</t>
  </si>
  <si>
    <t>Vulnerabilidades introducidas en última versión</t>
  </si>
  <si>
    <t>Servicios no reiniciados correctamente post-deploy</t>
  </si>
  <si>
    <t>Saturación del servidor tras la liberación</t>
  </si>
  <si>
    <t>Logs no activados en producción</t>
  </si>
  <si>
    <t>Actualizaciones manuales sin control de versiones</t>
  </si>
  <si>
    <t>Despliegue de cambios no aprobados</t>
  </si>
  <si>
    <t>Scripts de automatización con errores</t>
  </si>
  <si>
    <t>Cambios en producción sin pruebas regresivas</t>
  </si>
  <si>
    <t>Configuraciones distintas entre entornos</t>
  </si>
  <si>
    <t>Interrupción del servicio por mantenimiento no planificado</t>
  </si>
  <si>
    <t>Mala gestión de versiones o semver incorrecto</t>
  </si>
  <si>
    <t>No realizar rollback en fallos críticos</t>
  </si>
  <si>
    <t>No tener plan de contingencia ante incidentes graves</t>
  </si>
  <si>
    <t>Diseño de la Solucion (UI,UX Y Arquitectura Tecnica)</t>
  </si>
  <si>
    <t>Interfaces no intuitivas para usuarios</t>
  </si>
  <si>
    <t>Diseño no responsivo desde el inicio</t>
  </si>
  <si>
    <t>Exceso de elementos visuales innecesarios</t>
  </si>
  <si>
    <t>Inadecuada arquitectura de componentes</t>
  </si>
  <si>
    <t>No considerar accesibilidad (A11Y)</t>
  </si>
  <si>
    <t>Colores o tipografía no legibles</t>
  </si>
  <si>
    <t>Error en flujos de navegación</t>
  </si>
  <si>
    <t>Ausencia de diseño centrado en el usuario</t>
  </si>
  <si>
    <t>Fallo en la integración de diseño técnico con UI</t>
  </si>
  <si>
    <t>Ambigüedad en iconografía o botones</t>
  </si>
  <si>
    <t>Pérdida de consistencia visual en módulos</t>
  </si>
  <si>
    <t>Arquitectura técnica difícil de escalar</t>
  </si>
  <si>
    <t>No separar capas lógicas/visual</t>
  </si>
  <si>
    <t>Falta de documentación del diseño técnico</t>
  </si>
  <si>
    <t>Integración con mapas poco optimizada</t>
  </si>
  <si>
    <t>No considerar experiencia en mascotas múltiples</t>
  </si>
  <si>
    <t>Diseño que no considera adultos mayores</t>
  </si>
  <si>
    <t>Mal uso de animaciones o efectos</t>
  </si>
  <si>
    <t>No prever ampliación a aplicación móvil</t>
  </si>
  <si>
    <t>Arquitectura técnica monolítica</t>
  </si>
  <si>
    <t>Mal modelado de datos desde UI</t>
  </si>
  <si>
    <t>Costos extra por herramientas de UI/UX</t>
  </si>
  <si>
    <t>Tiempo excesivo en diseño sin validación</t>
  </si>
  <si>
    <t>Sobreingeniería de interfaz</t>
  </si>
  <si>
    <t>No usar patrones de diseño estándar</t>
  </si>
  <si>
    <t>Planeaciòn y Arquitectura del Proyecto</t>
  </si>
  <si>
    <t>Requisitos mal definidos</t>
  </si>
  <si>
    <t>Falta de análisis de riesgos desde el inicio</t>
  </si>
  <si>
    <t>Presupuesto mal estimado</t>
  </si>
  <si>
    <t>Sobreestimación de recursos</t>
  </si>
  <si>
    <t>Cambio de prioridades del cliente</t>
  </si>
  <si>
    <t>Incertidumbre del modelo de negocio</t>
  </si>
  <si>
    <t>Subestimación de tiempos</t>
  </si>
  <si>
    <t>Stack tecnológico inadecuado</t>
  </si>
  <si>
    <t>Falta de documentación inicial</t>
  </si>
  <si>
    <t>Inexperiencia del equipo</t>
  </si>
  <si>
    <t>Decisiones sin consultar al cliente</t>
  </si>
  <si>
    <t>Infraestructura mal dimensionada</t>
  </si>
  <si>
    <t>No considerar escalabilidad</t>
  </si>
  <si>
    <t>Riesgo de conflicto entre stakeholders</t>
  </si>
  <si>
    <t>Dependencia de tecnología externa</t>
  </si>
  <si>
    <t>Inversión inicial insuficiente</t>
  </si>
  <si>
    <t>Falta de análisis legal</t>
  </si>
  <si>
    <t>Riesgo de subestimar mantenimiento</t>
  </si>
  <si>
    <t>No evaluar dependencias con terceros</t>
  </si>
  <si>
    <t>Problemas de visión del producto</t>
  </si>
  <si>
    <t>Falta de estudio de mercado</t>
  </si>
  <si>
    <t>Planificación sin backlog refinado</t>
  </si>
  <si>
    <t>Errores en modelo de costos</t>
  </si>
  <si>
    <t>Asumir que todo será remoto sin pruebas</t>
  </si>
  <si>
    <t>Incluir funciones innecesarias (scope creep)</t>
  </si>
  <si>
    <t>Seguridad y Proteccion de Datos</t>
  </si>
  <si>
    <t>Fugas de datos personales de usuarios</t>
  </si>
  <si>
    <t>Ataques por inyección SQL</t>
  </si>
  <si>
    <t>Almacenamiento inseguro de contraseñas</t>
  </si>
  <si>
    <t>APIs expuestas sin autenticación</t>
  </si>
  <si>
    <t>Sesiones vulnerables a secuestro (session hijacking)</t>
  </si>
  <si>
    <t>No cumplir con regulaciones (ej. LFPDPPP, GDPR)</t>
  </si>
  <si>
    <t>Mal manejo de datos sensibles en logs</t>
  </si>
  <si>
    <t>Fallos de seguridad en almacenamiento en la nube</t>
  </si>
  <si>
    <t>Ataques DDoS</t>
  </si>
  <si>
    <t>Vulnerabilidades por librerías desactualizadas</t>
  </si>
  <si>
    <t>Aplicación sin mecanismos de respaldo</t>
  </si>
  <si>
    <t>Accesos no autorizados al backend</t>
  </si>
  <si>
    <t>Exposición de claves en repositorios públicos</t>
  </si>
  <si>
    <t>No revocar accesos de personal que deja el proyecto</t>
  </si>
  <si>
    <t>Fallos en la gestión de permisos por roles</t>
  </si>
  <si>
    <t>No validar archivos subidos por el usuario</t>
  </si>
  <si>
    <t>No proteger endpoints administrativos</t>
  </si>
  <si>
    <t>Faltas en el cifrado de tokens o cookies</t>
  </si>
  <si>
    <t>No monitorear incidentes de seguridad</t>
  </si>
  <si>
    <t>No auditar accesos y modificaciones de datos</t>
  </si>
  <si>
    <t>Fallas en la política de privacidad o aviso legal</t>
  </si>
  <si>
    <t>Inyección de scripts maliciosos (XSS)</t>
  </si>
  <si>
    <t>Fallas en la verificación de identidad del usuario</t>
  </si>
  <si>
    <t>API sin límites de acceso por IP o usuario</t>
  </si>
  <si>
    <t>Pruebas de seguridad no automatizadas</t>
  </si>
  <si>
    <t>🧾 Sección</t>
  </si>
  <si>
    <t>💡 Concepto</t>
  </si>
  <si>
    <t>💸 Tipo de Gasto</t>
  </si>
  <si>
    <t>🧩 Área / Categoría</t>
  </si>
  <si>
    <t>💰 Monto (MXN)</t>
  </si>
  <si>
    <t>Costos Legales</t>
  </si>
  <si>
    <t>Honorarios legales (asesoría, contratos, NDA)</t>
  </si>
  <si>
    <t>Costo fijo único</t>
  </si>
  <si>
    <t>Legal</t>
  </si>
  <si>
    <t>Contratos con proveedores (hardware, clínicas)</t>
  </si>
  <si>
    <t>Registro de software en INDAUTOR</t>
  </si>
  <si>
    <t>Registro de marca en IMPI</t>
  </si>
  <si>
    <t>Protección identidad visual (branding)</t>
  </si>
  <si>
    <t>Protección de datos personales (LFPDPPP)</t>
  </si>
  <si>
    <t>Términos y condiciones / políticas de uso</t>
  </si>
  <si>
    <t>Cumplimiento de licencias de software</t>
  </si>
  <si>
    <t>Marketing y Comunicación</t>
  </si>
  <si>
    <t>Redes sociales (Instagram, TikTok, YouTube)</t>
  </si>
  <si>
    <t>Costo mensual operativo</t>
  </si>
  <si>
    <t>Marketing Digital</t>
  </si>
  <si>
    <t>Google Ads, SEO, remarketing</t>
  </si>
  <si>
    <t>Email marketing / automatización</t>
  </si>
  <si>
    <t>Notificaciones push personalizadas</t>
  </si>
  <si>
    <t>Contenido educativo (blog optimizado)</t>
  </si>
  <si>
    <t>Promociones cruzadas (clínicas, marcas)</t>
  </si>
  <si>
    <t>Alianzas</t>
  </si>
  <si>
    <t>Bonificaciones de referencia (usuarios)</t>
  </si>
  <si>
    <t>Software</t>
  </si>
  <si>
    <t>IDEs y editores (VS Code, PyCharm, IntelliJ)</t>
  </si>
  <si>
    <t>Costo único plataforma</t>
  </si>
  <si>
    <t>Desarrollo</t>
  </si>
  <si>
    <t>Control de versiones (GitHub/GitLab)</t>
  </si>
  <si>
    <t>Costo anual</t>
  </si>
  <si>
    <t>Contenedores y orquestación (Docker)</t>
  </si>
  <si>
    <t>Infraestructura</t>
  </si>
  <si>
    <t>CI/CD - Integración continua</t>
  </si>
  <si>
    <t>DevOps</t>
  </si>
  <si>
    <t>Herramientas de prueba (Selenium, JMeter)</t>
  </si>
  <si>
    <t>Calidad</t>
  </si>
  <si>
    <t>Seguridad (OWASP ZAP, Fail2Ban, SonarQube)</t>
  </si>
  <si>
    <t>Seguridad</t>
  </si>
  <si>
    <t>Monitoreo (Grafana, ELK, GCP Monitoring)</t>
  </si>
  <si>
    <t>Hardware (Renta + Compra)</t>
  </si>
  <si>
    <t>Renta mensual computadoras (18 estaciones)</t>
  </si>
  <si>
    <t>Desarrollo / Testing</t>
  </si>
  <si>
    <t>Renta mensual servidor físico (procesamiento)</t>
  </si>
  <si>
    <t>Back-End</t>
  </si>
  <si>
    <t>Opción de compra computadoras al año (60%)</t>
  </si>
  <si>
    <t>Pago único a 12 meses</t>
  </si>
  <si>
    <t>Opción de compra servidor físico al año (60%)</t>
  </si>
  <si>
    <t>Hardware (Cloud)</t>
  </si>
  <si>
    <t>Costo mensual (x6)</t>
  </si>
  <si>
    <t>Front-End</t>
  </si>
  <si>
    <t xml:space="preserve">Servidor en la nube (Google Cloud,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</si>
</sst>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Abadi"/>
      <family val="2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6" fontId="0" fillId="0" borderId="0" xfId="0" applyNumberFormat="1"/>
    <xf numFmtId="6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6" fontId="0" fillId="3" borderId="2" xfId="0" applyNumberFormat="1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6" fontId="0" fillId="0" borderId="2" xfId="0" applyNumberFormat="1" applyFont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$&quot;#,##0;[Red]\-&quot;$&quot;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0" formatCode="&quot;$&quot;#,##0;[Red]\-&quot;$&quot;#,##0"/>
      <alignment horizontal="general" vertical="center" textRotation="0" wrapText="1" indent="0" justifyLastLine="0" shrinkToFit="0" readingOrder="0"/>
    </dxf>
    <dxf>
      <numFmt numFmtId="10" formatCode="&quot;$&quot;#,##0;[Red]\-&quot;$&quot;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069C-EC51-4E3F-947A-044694FCF538}" name="Table1" displayName="Table1" ref="B2:F18" totalsRowShown="0" headerRowDxfId="7" dataDxfId="8">
  <autoFilter ref="B2:F18" xr:uid="{C3FA069C-EC51-4E3F-947A-044694FCF538}"/>
  <tableColumns count="5">
    <tableColumn id="1" xr3:uid="{80BD10FC-2672-479D-8BD0-D5152C3C1BB7}" name="Categoría" dataDxfId="13"/>
    <tableColumn id="2" xr3:uid="{53D2B4D4-C207-4497-AAC4-7E8190EB8EE0}" name="Concepto" dataDxfId="12"/>
    <tableColumn id="3" xr3:uid="{96B22F82-40A6-4106-8D2E-57EC246FEF2C}" name="Costo mensual (MXN)" dataDxfId="11"/>
    <tableColumn id="4" xr3:uid="{FF6BF583-F81F-45BC-86B2-555CE01BB88A}" name="Costo anual (MXN)" dataDxfId="10">
      <calculatedColumnFormula>D3*12</calculatedColumnFormula>
    </tableColumn>
    <tableColumn id="5" xr3:uid="{99E0F428-3FB0-4140-BBF3-90BECC6FCD02}" name="Observaciones" dataDxfId="9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F541D-142E-4D8C-8CE9-A682E14E15F1}" name="Table2" displayName="Table2" ref="B2:F29" totalsRowShown="0" headerRowDxfId="0" dataDxfId="1">
  <autoFilter ref="B2:F29" xr:uid="{6A6F541D-142E-4D8C-8CE9-A682E14E15F1}"/>
  <tableColumns count="5">
    <tableColumn id="1" xr3:uid="{3F87508D-618C-4733-9FF4-C524053A96F9}" name="🧾 Sección" dataDxfId="6"/>
    <tableColumn id="2" xr3:uid="{660C4EB8-13A8-436B-83E0-40AE61C13470}" name="💡 Concepto" dataDxfId="5"/>
    <tableColumn id="3" xr3:uid="{F2CCEB4C-A74C-4C87-9C44-D19B682A23B2}" name="💸 Tipo de Gasto" dataDxfId="4"/>
    <tableColumn id="4" xr3:uid="{57DD3CB9-E5DE-4BF2-98E1-E157A2552BCE}" name="🧩 Área / Categoría" dataDxfId="3"/>
    <tableColumn id="5" xr3:uid="{FFE406CF-0B86-4E30-B27C-D5C3BF1CE652}" name="💰 Monto (MXN)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opLeftCell="A12" workbookViewId="0">
      <selection activeCell="E24" sqref="E24"/>
    </sheetView>
  </sheetViews>
  <sheetFormatPr defaultRowHeight="15" x14ac:dyDescent="0.25"/>
  <cols>
    <col min="2" max="2" width="27.5703125" customWidth="1"/>
    <col min="3" max="3" width="18.5703125" customWidth="1"/>
    <col min="4" max="4" width="22.140625" customWidth="1"/>
    <col min="5" max="5" width="27.7109375" customWidth="1"/>
    <col min="6" max="6" width="27.5703125" customWidth="1"/>
  </cols>
  <sheetData>
    <row r="2" spans="2:6" ht="30" x14ac:dyDescent="0.25">
      <c r="B2" s="1" t="s">
        <v>4</v>
      </c>
      <c r="C2" s="1" t="s">
        <v>0</v>
      </c>
      <c r="D2" s="1" t="s">
        <v>5</v>
      </c>
      <c r="E2" s="1" t="s">
        <v>6</v>
      </c>
      <c r="F2" s="1" t="s">
        <v>27</v>
      </c>
    </row>
    <row r="3" spans="2:6" ht="45" x14ac:dyDescent="0.25">
      <c r="B3" s="2" t="s">
        <v>7</v>
      </c>
      <c r="C3" s="2" t="s">
        <v>1</v>
      </c>
      <c r="D3" s="6">
        <v>76000</v>
      </c>
      <c r="E3" s="6">
        <f>D3*12</f>
        <v>912000</v>
      </c>
      <c r="F3" s="2" t="s">
        <v>28</v>
      </c>
    </row>
    <row r="4" spans="2:6" ht="30" x14ac:dyDescent="0.25">
      <c r="B4" s="2"/>
      <c r="C4" s="2" t="s">
        <v>8</v>
      </c>
      <c r="D4" s="6">
        <v>5000</v>
      </c>
      <c r="E4" s="6">
        <f t="shared" ref="E4:E18" si="0">D4*12</f>
        <v>60000</v>
      </c>
      <c r="F4" s="2" t="s">
        <v>29</v>
      </c>
    </row>
    <row r="5" spans="2:6" ht="30" x14ac:dyDescent="0.25">
      <c r="B5" s="2"/>
      <c r="C5" s="2" t="s">
        <v>2</v>
      </c>
      <c r="D5" s="6">
        <v>7800</v>
      </c>
      <c r="E5" s="6">
        <f t="shared" si="0"/>
        <v>93600</v>
      </c>
      <c r="F5" s="2" t="s">
        <v>30</v>
      </c>
    </row>
    <row r="6" spans="2:6" ht="30" x14ac:dyDescent="0.25">
      <c r="B6" s="2"/>
      <c r="C6" s="2" t="s">
        <v>9</v>
      </c>
      <c r="D6" s="6">
        <v>1800</v>
      </c>
      <c r="E6" s="6">
        <f t="shared" si="0"/>
        <v>21600</v>
      </c>
      <c r="F6" s="2" t="s">
        <v>31</v>
      </c>
    </row>
    <row r="7" spans="2:6" ht="30" x14ac:dyDescent="0.25">
      <c r="B7" s="2"/>
      <c r="C7" s="2" t="s">
        <v>10</v>
      </c>
      <c r="D7" s="6">
        <v>900</v>
      </c>
      <c r="E7" s="6">
        <f t="shared" si="0"/>
        <v>10800</v>
      </c>
      <c r="F7" s="2" t="s">
        <v>32</v>
      </c>
    </row>
    <row r="8" spans="2:6" ht="45" x14ac:dyDescent="0.25">
      <c r="B8" s="2" t="s">
        <v>11</v>
      </c>
      <c r="C8" s="2" t="s">
        <v>12</v>
      </c>
      <c r="D8" s="6">
        <v>18000</v>
      </c>
      <c r="E8" s="6">
        <f t="shared" si="0"/>
        <v>216000</v>
      </c>
      <c r="F8" s="2" t="s">
        <v>33</v>
      </c>
    </row>
    <row r="9" spans="2:6" ht="45" x14ac:dyDescent="0.25">
      <c r="B9" s="2" t="s">
        <v>13</v>
      </c>
      <c r="C9" s="2" t="s">
        <v>14</v>
      </c>
      <c r="D9" s="6">
        <v>5000</v>
      </c>
      <c r="E9" s="6">
        <f t="shared" si="0"/>
        <v>60000</v>
      </c>
      <c r="F9" s="2" t="s">
        <v>34</v>
      </c>
    </row>
    <row r="10" spans="2:6" ht="45" x14ac:dyDescent="0.25">
      <c r="B10" s="2"/>
      <c r="C10" s="2" t="s">
        <v>15</v>
      </c>
      <c r="D10" s="6">
        <v>6700</v>
      </c>
      <c r="E10" s="6">
        <f t="shared" si="0"/>
        <v>80400</v>
      </c>
      <c r="F10" s="2" t="s">
        <v>35</v>
      </c>
    </row>
    <row r="11" spans="2:6" ht="45" x14ac:dyDescent="0.25">
      <c r="B11" s="2"/>
      <c r="C11" s="2" t="s">
        <v>16</v>
      </c>
      <c r="D11" s="6">
        <v>4000</v>
      </c>
      <c r="E11" s="6">
        <f t="shared" si="0"/>
        <v>48000</v>
      </c>
      <c r="F11" s="2" t="s">
        <v>36</v>
      </c>
    </row>
    <row r="12" spans="2:6" ht="45" x14ac:dyDescent="0.25">
      <c r="B12" s="2" t="s">
        <v>17</v>
      </c>
      <c r="C12" s="2" t="s">
        <v>18</v>
      </c>
      <c r="D12" s="6">
        <v>20000</v>
      </c>
      <c r="E12" s="6">
        <f t="shared" si="0"/>
        <v>240000</v>
      </c>
      <c r="F12" s="2" t="s">
        <v>37</v>
      </c>
    </row>
    <row r="13" spans="2:6" ht="60" x14ac:dyDescent="0.25">
      <c r="B13" s="2"/>
      <c r="C13" s="2" t="s">
        <v>38</v>
      </c>
      <c r="D13" s="2" t="s">
        <v>39</v>
      </c>
      <c r="E13" s="5">
        <v>45000</v>
      </c>
      <c r="F13" s="2" t="s">
        <v>40</v>
      </c>
    </row>
    <row r="14" spans="2:6" ht="45" x14ac:dyDescent="0.25">
      <c r="B14" s="2" t="s">
        <v>41</v>
      </c>
      <c r="C14" s="2" t="s">
        <v>42</v>
      </c>
      <c r="D14" s="2" t="s">
        <v>39</v>
      </c>
      <c r="E14" s="6">
        <v>30000</v>
      </c>
      <c r="F14" s="2" t="s">
        <v>43</v>
      </c>
    </row>
    <row r="15" spans="2:6" ht="30" x14ac:dyDescent="0.25">
      <c r="B15" s="2" t="s">
        <v>44</v>
      </c>
      <c r="C15" s="2" t="s">
        <v>45</v>
      </c>
      <c r="D15" s="6">
        <v>1600</v>
      </c>
      <c r="E15" s="6">
        <f t="shared" si="0"/>
        <v>19200</v>
      </c>
      <c r="F15" s="2" t="s">
        <v>46</v>
      </c>
    </row>
    <row r="16" spans="2:6" ht="30" x14ac:dyDescent="0.25">
      <c r="B16" s="2"/>
      <c r="C16" s="2" t="s">
        <v>47</v>
      </c>
      <c r="D16" s="6">
        <v>2500</v>
      </c>
      <c r="E16" s="6">
        <f t="shared" si="0"/>
        <v>30000</v>
      </c>
      <c r="F16" s="2" t="s">
        <v>48</v>
      </c>
    </row>
    <row r="17" spans="2:6" ht="30" x14ac:dyDescent="0.25">
      <c r="B17" s="2"/>
      <c r="C17" s="2" t="s">
        <v>49</v>
      </c>
      <c r="D17" s="6">
        <v>600</v>
      </c>
      <c r="E17" s="6">
        <f t="shared" si="0"/>
        <v>7200</v>
      </c>
      <c r="F17" s="2" t="s">
        <v>50</v>
      </c>
    </row>
    <row r="18" spans="2:6" ht="60" x14ac:dyDescent="0.25">
      <c r="B18" s="2"/>
      <c r="C18" s="2" t="s">
        <v>51</v>
      </c>
      <c r="D18" s="6">
        <v>3000</v>
      </c>
      <c r="E18" s="6">
        <f t="shared" si="0"/>
        <v>36000</v>
      </c>
      <c r="F18" s="2" t="s">
        <v>52</v>
      </c>
    </row>
    <row r="19" spans="2:6" x14ac:dyDescent="0.25">
      <c r="B19" s="2"/>
      <c r="C19" s="6"/>
    </row>
    <row r="20" spans="2:6" ht="15.75" thickBot="1" x14ac:dyDescent="0.3">
      <c r="B20" s="2"/>
      <c r="C20" s="6"/>
    </row>
    <row r="21" spans="2:6" ht="15.75" thickBot="1" x14ac:dyDescent="0.3">
      <c r="B21" s="7" t="s">
        <v>19</v>
      </c>
      <c r="C21" s="7" t="s">
        <v>20</v>
      </c>
      <c r="D21" s="7" t="s">
        <v>53</v>
      </c>
    </row>
    <row r="22" spans="2:6" x14ac:dyDescent="0.25">
      <c r="B22" s="8" t="s">
        <v>21</v>
      </c>
      <c r="C22" s="8">
        <f>SUM(E3:E7)</f>
        <v>1098000</v>
      </c>
      <c r="D22" s="9">
        <f>C22/12</f>
        <v>91500</v>
      </c>
    </row>
    <row r="23" spans="2:6" x14ac:dyDescent="0.25">
      <c r="B23" s="10" t="s">
        <v>22</v>
      </c>
      <c r="C23" s="10">
        <f>SUM(E8)</f>
        <v>216000</v>
      </c>
      <c r="D23" s="11">
        <f t="shared" ref="D23:D28" si="1">C23/12</f>
        <v>18000</v>
      </c>
    </row>
    <row r="24" spans="2:6" x14ac:dyDescent="0.25">
      <c r="B24" s="8" t="s">
        <v>23</v>
      </c>
      <c r="C24" s="8">
        <f>SUM(E9:E11)</f>
        <v>188400</v>
      </c>
      <c r="D24" s="9">
        <f t="shared" si="1"/>
        <v>15700</v>
      </c>
    </row>
    <row r="25" spans="2:6" x14ac:dyDescent="0.25">
      <c r="B25" s="10" t="s">
        <v>24</v>
      </c>
      <c r="C25" s="10">
        <v>141000</v>
      </c>
      <c r="D25" s="11">
        <f t="shared" si="1"/>
        <v>11750</v>
      </c>
    </row>
    <row r="26" spans="2:6" x14ac:dyDescent="0.25">
      <c r="B26" s="8" t="s">
        <v>25</v>
      </c>
      <c r="C26" s="8">
        <f>E14</f>
        <v>30000</v>
      </c>
      <c r="D26" s="9">
        <f t="shared" si="1"/>
        <v>2500</v>
      </c>
    </row>
    <row r="27" spans="2:6" x14ac:dyDescent="0.25">
      <c r="B27" s="10" t="s">
        <v>3</v>
      </c>
      <c r="C27" s="10">
        <f>SUM(E15:E18)</f>
        <v>92400</v>
      </c>
      <c r="D27" s="11">
        <f t="shared" si="1"/>
        <v>7700</v>
      </c>
    </row>
    <row r="28" spans="2:6" x14ac:dyDescent="0.25">
      <c r="B28" s="8" t="s">
        <v>26</v>
      </c>
      <c r="C28" s="8">
        <v>1404600</v>
      </c>
      <c r="D28" s="9">
        <f t="shared" si="1"/>
        <v>117050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59D-0EB6-4ECB-A756-DF231B65443A}">
  <dimension ref="B2:K175"/>
  <sheetViews>
    <sheetView tabSelected="1" topLeftCell="A27" zoomScale="70" zoomScaleNormal="70" workbookViewId="0">
      <selection activeCell="G33" sqref="G33"/>
    </sheetView>
  </sheetViews>
  <sheetFormatPr defaultRowHeight="15" x14ac:dyDescent="0.25"/>
  <cols>
    <col min="2" max="2" width="27.7109375" customWidth="1"/>
    <col min="3" max="3" width="15.140625" customWidth="1"/>
    <col min="4" max="4" width="18.140625" customWidth="1"/>
    <col min="5" max="5" width="18.28515625" customWidth="1"/>
    <col min="6" max="6" width="17.85546875" customWidth="1"/>
    <col min="7" max="7" width="19.7109375" customWidth="1"/>
    <col min="8" max="8" width="13.7109375" customWidth="1"/>
  </cols>
  <sheetData>
    <row r="2" spans="2:9" ht="31.5" x14ac:dyDescent="0.5">
      <c r="B2" s="14" t="s">
        <v>85</v>
      </c>
      <c r="C2" s="13"/>
      <c r="D2" s="13"/>
      <c r="E2" s="13"/>
      <c r="F2" s="13"/>
      <c r="G2" s="13"/>
      <c r="H2" s="13"/>
      <c r="I2" s="13"/>
    </row>
    <row r="4" spans="2:9" ht="30" x14ac:dyDescent="0.25">
      <c r="B4" s="1" t="s">
        <v>54</v>
      </c>
      <c r="C4" s="1" t="s">
        <v>55</v>
      </c>
      <c r="D4" s="1" t="s">
        <v>56</v>
      </c>
      <c r="E4" s="1" t="s">
        <v>57</v>
      </c>
      <c r="F4" s="1" t="s">
        <v>58</v>
      </c>
      <c r="G4" s="1" t="s">
        <v>59</v>
      </c>
      <c r="H4" s="1" t="s">
        <v>60</v>
      </c>
      <c r="I4" s="1" t="s">
        <v>61</v>
      </c>
    </row>
    <row r="5" spans="2:9" ht="30" x14ac:dyDescent="0.25">
      <c r="B5" s="2" t="s">
        <v>70</v>
      </c>
      <c r="C5" s="4">
        <v>13000</v>
      </c>
      <c r="D5" s="4">
        <v>3500</v>
      </c>
      <c r="E5" s="4">
        <v>3000</v>
      </c>
      <c r="F5" s="4">
        <v>65000</v>
      </c>
      <c r="G5" s="4">
        <f>SUM(C5:$E5)</f>
        <v>19500</v>
      </c>
      <c r="H5" s="4">
        <f>F5-G5</f>
        <v>45500</v>
      </c>
      <c r="I5" s="12">
        <f>(H5/G5)</f>
        <v>2.3333333333333335</v>
      </c>
    </row>
    <row r="6" spans="2:9" ht="30" x14ac:dyDescent="0.25">
      <c r="B6" s="2" t="s">
        <v>73</v>
      </c>
      <c r="C6" s="4">
        <v>11000</v>
      </c>
      <c r="D6" s="4">
        <v>5000</v>
      </c>
      <c r="E6" s="4">
        <v>4000</v>
      </c>
      <c r="F6" s="4">
        <v>70000</v>
      </c>
      <c r="G6" s="4">
        <f>SUM(C6:$E6)</f>
        <v>20000</v>
      </c>
      <c r="H6" s="4">
        <f>F6-G6</f>
        <v>50000</v>
      </c>
      <c r="I6" s="12">
        <f>(H6/G6)</f>
        <v>2.5</v>
      </c>
    </row>
    <row r="7" spans="2:9" ht="30" x14ac:dyDescent="0.25">
      <c r="B7" s="2" t="s">
        <v>84</v>
      </c>
      <c r="C7" s="4">
        <v>9000</v>
      </c>
      <c r="D7" s="4">
        <v>3000</v>
      </c>
      <c r="E7" s="4">
        <v>3500</v>
      </c>
      <c r="F7" s="4">
        <v>95000</v>
      </c>
      <c r="G7" s="4">
        <f>SUM(C7:$E7)</f>
        <v>15500</v>
      </c>
      <c r="H7" s="4">
        <f>F7-G7</f>
        <v>79500</v>
      </c>
      <c r="I7" s="12">
        <f>(H7/G7)</f>
        <v>5.129032258064516</v>
      </c>
    </row>
    <row r="8" spans="2:9" ht="30" x14ac:dyDescent="0.25">
      <c r="B8" s="2" t="s">
        <v>63</v>
      </c>
      <c r="C8" s="4">
        <v>7000</v>
      </c>
      <c r="D8" s="4">
        <v>4500</v>
      </c>
      <c r="E8" s="4">
        <v>3500</v>
      </c>
      <c r="F8" s="4">
        <v>58000</v>
      </c>
      <c r="G8" s="4">
        <f>SUM(C8:$E8)</f>
        <v>15000</v>
      </c>
      <c r="H8" s="4">
        <f>F8-G8</f>
        <v>43000</v>
      </c>
      <c r="I8" s="12">
        <f>(H8/G8)</f>
        <v>2.8666666666666667</v>
      </c>
    </row>
    <row r="9" spans="2:9" ht="30" x14ac:dyDescent="0.25">
      <c r="B9" s="2" t="s">
        <v>66</v>
      </c>
      <c r="C9" s="4">
        <v>7500</v>
      </c>
      <c r="D9" s="4">
        <v>2000</v>
      </c>
      <c r="E9" s="4">
        <v>2000</v>
      </c>
      <c r="F9" s="4">
        <v>77000</v>
      </c>
      <c r="G9" s="4">
        <f>SUM(C9:$E9)</f>
        <v>11500</v>
      </c>
      <c r="H9" s="4">
        <f>F9-G9</f>
        <v>65500</v>
      </c>
      <c r="I9" s="12">
        <f>(H9/G9)</f>
        <v>5.6956521739130439</v>
      </c>
    </row>
    <row r="10" spans="2:9" ht="30" x14ac:dyDescent="0.25">
      <c r="B10" s="2" t="s">
        <v>82</v>
      </c>
      <c r="C10" s="4">
        <v>9000</v>
      </c>
      <c r="D10" s="4">
        <v>3500</v>
      </c>
      <c r="E10" s="4">
        <v>4000</v>
      </c>
      <c r="F10" s="4">
        <v>65000</v>
      </c>
      <c r="G10" s="4">
        <f>SUM(C10:$E10)</f>
        <v>16500</v>
      </c>
      <c r="H10" s="4">
        <f>F10-G10</f>
        <v>48500</v>
      </c>
      <c r="I10" s="12">
        <f>(H10/G10)</f>
        <v>2.9393939393939394</v>
      </c>
    </row>
    <row r="11" spans="2:9" ht="30" x14ac:dyDescent="0.25">
      <c r="B11" s="2" t="s">
        <v>78</v>
      </c>
      <c r="C11" s="4">
        <v>9000</v>
      </c>
      <c r="D11" s="4">
        <v>3500</v>
      </c>
      <c r="E11" s="4">
        <v>4000</v>
      </c>
      <c r="F11" s="4">
        <v>65000</v>
      </c>
      <c r="G11" s="4">
        <f>SUM(C11:$E11)</f>
        <v>16500</v>
      </c>
      <c r="H11" s="4">
        <f>F11-G11</f>
        <v>48500</v>
      </c>
      <c r="I11" s="12">
        <f>(H11/G11)</f>
        <v>2.9393939393939394</v>
      </c>
    </row>
    <row r="12" spans="2:9" ht="30" x14ac:dyDescent="0.25">
      <c r="B12" s="2" t="s">
        <v>71</v>
      </c>
      <c r="C12" s="4">
        <v>11000</v>
      </c>
      <c r="D12" s="4">
        <v>3000</v>
      </c>
      <c r="E12" s="4">
        <v>3500</v>
      </c>
      <c r="F12" s="4">
        <v>77000</v>
      </c>
      <c r="G12" s="4">
        <f>SUM(C12:$E12)</f>
        <v>17500</v>
      </c>
      <c r="H12" s="4">
        <f>F12-G12</f>
        <v>59500</v>
      </c>
      <c r="I12" s="12">
        <f>(H12/G12)</f>
        <v>3.4</v>
      </c>
    </row>
    <row r="13" spans="2:9" ht="30" x14ac:dyDescent="0.25">
      <c r="B13" s="2" t="s">
        <v>81</v>
      </c>
      <c r="C13" s="4">
        <v>9000</v>
      </c>
      <c r="D13" s="4">
        <v>3000</v>
      </c>
      <c r="E13" s="4">
        <v>3500</v>
      </c>
      <c r="F13" s="4">
        <v>95000</v>
      </c>
      <c r="G13" s="4">
        <f>SUM(C13:$E13)</f>
        <v>15500</v>
      </c>
      <c r="H13" s="4">
        <f>F13-G13</f>
        <v>79500</v>
      </c>
      <c r="I13" s="12">
        <f>(H13/G13)</f>
        <v>5.129032258064516</v>
      </c>
    </row>
    <row r="14" spans="2:9" x14ac:dyDescent="0.25">
      <c r="B14" s="2" t="s">
        <v>67</v>
      </c>
      <c r="C14" s="4">
        <v>9000</v>
      </c>
      <c r="D14" s="4">
        <v>3000</v>
      </c>
      <c r="E14" s="4">
        <v>2000</v>
      </c>
      <c r="F14" s="4">
        <v>60000</v>
      </c>
      <c r="G14" s="4">
        <f>SUM(C14:$E14)</f>
        <v>14000</v>
      </c>
      <c r="H14" s="4">
        <f>F14-G14</f>
        <v>46000</v>
      </c>
      <c r="I14" s="12">
        <f>(H14/G14)</f>
        <v>3.2857142857142856</v>
      </c>
    </row>
    <row r="15" spans="2:9" ht="30" x14ac:dyDescent="0.25">
      <c r="B15" s="2" t="s">
        <v>69</v>
      </c>
      <c r="C15" s="4">
        <v>13000</v>
      </c>
      <c r="D15" s="4">
        <v>3000</v>
      </c>
      <c r="E15" s="4">
        <v>4500</v>
      </c>
      <c r="F15" s="4">
        <v>62000</v>
      </c>
      <c r="G15" s="4">
        <f>SUM(C15:$E15)</f>
        <v>20500</v>
      </c>
      <c r="H15" s="4">
        <f>F15-G15</f>
        <v>41500</v>
      </c>
      <c r="I15" s="12">
        <f>(H15/G15)</f>
        <v>2.024390243902439</v>
      </c>
    </row>
    <row r="16" spans="2:9" ht="30" x14ac:dyDescent="0.25">
      <c r="B16" s="2" t="s">
        <v>76</v>
      </c>
      <c r="C16" s="4">
        <v>11000</v>
      </c>
      <c r="D16" s="4">
        <v>3000</v>
      </c>
      <c r="E16" s="4">
        <v>6000</v>
      </c>
      <c r="F16" s="4">
        <v>80000</v>
      </c>
      <c r="G16" s="4">
        <f>SUM(C16:$E16)</f>
        <v>20000</v>
      </c>
      <c r="H16" s="4">
        <f>F16-G16</f>
        <v>60000</v>
      </c>
      <c r="I16" s="12">
        <f>(H16/G16)</f>
        <v>3</v>
      </c>
    </row>
    <row r="17" spans="2:9" x14ac:dyDescent="0.25">
      <c r="B17" s="2" t="s">
        <v>64</v>
      </c>
      <c r="C17" s="4">
        <v>12000</v>
      </c>
      <c r="D17" s="4">
        <v>7000</v>
      </c>
      <c r="E17" s="4">
        <v>5000</v>
      </c>
      <c r="F17" s="4">
        <v>88000</v>
      </c>
      <c r="G17" s="4">
        <f>SUM(C17:$E17)</f>
        <v>24000</v>
      </c>
      <c r="H17" s="4">
        <f>F17-G17</f>
        <v>64000</v>
      </c>
      <c r="I17" s="12">
        <f>(H17/G17)</f>
        <v>2.6666666666666665</v>
      </c>
    </row>
    <row r="18" spans="2:9" ht="30" x14ac:dyDescent="0.25">
      <c r="B18" s="2" t="s">
        <v>79</v>
      </c>
      <c r="C18" s="4">
        <v>10000</v>
      </c>
      <c r="D18" s="4">
        <v>3000</v>
      </c>
      <c r="E18" s="4">
        <v>2500</v>
      </c>
      <c r="F18" s="4">
        <v>60000</v>
      </c>
      <c r="G18" s="4">
        <f>SUM(C18:$E18)</f>
        <v>15500</v>
      </c>
      <c r="H18" s="4">
        <f>F18-G18</f>
        <v>44500</v>
      </c>
      <c r="I18" s="12">
        <f>(H18/G18)</f>
        <v>2.870967741935484</v>
      </c>
    </row>
    <row r="19" spans="2:9" ht="45" x14ac:dyDescent="0.25">
      <c r="B19" s="2" t="s">
        <v>83</v>
      </c>
      <c r="C19" s="4">
        <v>12000</v>
      </c>
      <c r="D19" s="4">
        <v>3500</v>
      </c>
      <c r="E19" s="4">
        <v>4000</v>
      </c>
      <c r="F19" s="4">
        <v>65000</v>
      </c>
      <c r="G19" s="4">
        <f>SUM(C19:$E19)</f>
        <v>19500</v>
      </c>
      <c r="H19" s="4">
        <f>F19-G19</f>
        <v>45500</v>
      </c>
      <c r="I19" s="12">
        <f>(H19/G19)</f>
        <v>2.3333333333333335</v>
      </c>
    </row>
    <row r="20" spans="2:9" ht="30" x14ac:dyDescent="0.25">
      <c r="B20" s="2" t="s">
        <v>80</v>
      </c>
      <c r="C20" s="4">
        <v>8000</v>
      </c>
      <c r="D20" s="4">
        <v>2500</v>
      </c>
      <c r="E20" s="4">
        <v>2000</v>
      </c>
      <c r="F20" s="4">
        <v>63000</v>
      </c>
      <c r="G20" s="4">
        <f>SUM(C20:$E20)</f>
        <v>12500</v>
      </c>
      <c r="H20" s="4">
        <f>F20-G20</f>
        <v>50500</v>
      </c>
      <c r="I20" s="12">
        <f>(H20/G20)</f>
        <v>4.04</v>
      </c>
    </row>
    <row r="21" spans="2:9" ht="30" x14ac:dyDescent="0.25">
      <c r="B21" s="2" t="s">
        <v>62</v>
      </c>
      <c r="C21" s="4">
        <v>12000</v>
      </c>
      <c r="D21" s="4">
        <v>3500</v>
      </c>
      <c r="E21" s="4">
        <v>6500</v>
      </c>
      <c r="F21" s="4">
        <v>80000</v>
      </c>
      <c r="G21" s="4">
        <f>SUM(C21:$E21)</f>
        <v>22000</v>
      </c>
      <c r="H21" s="4">
        <f>F21-G21</f>
        <v>58000</v>
      </c>
      <c r="I21" s="12">
        <f>(H21/G21)</f>
        <v>2.6363636363636362</v>
      </c>
    </row>
    <row r="22" spans="2:9" ht="30" x14ac:dyDescent="0.25">
      <c r="B22" s="2" t="s">
        <v>74</v>
      </c>
      <c r="C22" s="4">
        <v>13000</v>
      </c>
      <c r="D22" s="4">
        <v>3000</v>
      </c>
      <c r="E22" s="4">
        <v>2000</v>
      </c>
      <c r="F22" s="4">
        <v>65000</v>
      </c>
      <c r="G22" s="4">
        <f>SUM(C22:$E22)</f>
        <v>18000</v>
      </c>
      <c r="H22" s="4">
        <f>F22-G22</f>
        <v>47000</v>
      </c>
      <c r="I22" s="12">
        <f>(H22/G22)</f>
        <v>2.6111111111111112</v>
      </c>
    </row>
    <row r="23" spans="2:9" ht="30" x14ac:dyDescent="0.25">
      <c r="B23" s="2" t="s">
        <v>68</v>
      </c>
      <c r="C23" s="4">
        <v>11000</v>
      </c>
      <c r="D23" s="4">
        <v>3000</v>
      </c>
      <c r="E23" s="4">
        <v>3500</v>
      </c>
      <c r="F23" s="4">
        <v>70000</v>
      </c>
      <c r="G23" s="4">
        <f>SUM(C23:$E23)</f>
        <v>17500</v>
      </c>
      <c r="H23" s="4">
        <f>F23-G23</f>
        <v>52500</v>
      </c>
      <c r="I23" s="12">
        <f>(H23/G23)</f>
        <v>3</v>
      </c>
    </row>
    <row r="24" spans="2:9" ht="30" x14ac:dyDescent="0.25">
      <c r="B24" s="2" t="s">
        <v>75</v>
      </c>
      <c r="C24" s="4">
        <v>12000</v>
      </c>
      <c r="D24" s="4">
        <v>5000</v>
      </c>
      <c r="E24" s="4">
        <v>6500</v>
      </c>
      <c r="F24" s="4">
        <v>75000</v>
      </c>
      <c r="G24" s="4">
        <f>SUM(C24:$E24)</f>
        <v>23500</v>
      </c>
      <c r="H24" s="4">
        <f>F24-G24</f>
        <v>51500</v>
      </c>
      <c r="I24" s="12">
        <f>(H24/G24)</f>
        <v>2.1914893617021276</v>
      </c>
    </row>
    <row r="25" spans="2:9" ht="30" x14ac:dyDescent="0.25">
      <c r="B25" s="2" t="s">
        <v>77</v>
      </c>
      <c r="C25" s="4">
        <v>12000</v>
      </c>
      <c r="D25" s="4">
        <v>5000</v>
      </c>
      <c r="E25" s="4">
        <v>6500</v>
      </c>
      <c r="F25" s="4">
        <v>75000</v>
      </c>
      <c r="G25" s="4">
        <f>SUM(C25:$E25)</f>
        <v>23500</v>
      </c>
      <c r="H25" s="4">
        <f>F25-G25</f>
        <v>51500</v>
      </c>
      <c r="I25" s="12">
        <f>(H25/G25)</f>
        <v>2.1914893617021276</v>
      </c>
    </row>
    <row r="26" spans="2:9" ht="30" x14ac:dyDescent="0.25">
      <c r="B26" s="2" t="s">
        <v>65</v>
      </c>
      <c r="C26" s="4">
        <v>8000</v>
      </c>
      <c r="D26" s="4">
        <v>3500</v>
      </c>
      <c r="E26" s="4">
        <v>4500</v>
      </c>
      <c r="F26" s="4">
        <v>65000</v>
      </c>
      <c r="G26" s="4">
        <f>SUM(C26:$E26)</f>
        <v>16000</v>
      </c>
      <c r="H26" s="4">
        <f>F26-G26</f>
        <v>49000</v>
      </c>
      <c r="I26" s="12">
        <f>(H26/G26)</f>
        <v>3.0625</v>
      </c>
    </row>
    <row r="27" spans="2:9" ht="45" x14ac:dyDescent="0.25">
      <c r="B27" s="2" t="s">
        <v>72</v>
      </c>
      <c r="C27" s="4">
        <v>10500</v>
      </c>
      <c r="D27" s="4">
        <v>4500</v>
      </c>
      <c r="E27" s="4">
        <v>4500</v>
      </c>
      <c r="F27" s="4">
        <v>62000</v>
      </c>
      <c r="G27" s="4">
        <f>SUM(C27:$E27)</f>
        <v>19500</v>
      </c>
      <c r="H27" s="4">
        <f>F27-G27</f>
        <v>42500</v>
      </c>
      <c r="I27" s="12">
        <f>(H27/G27)</f>
        <v>2.1794871794871793</v>
      </c>
    </row>
    <row r="29" spans="2:9" ht="30.75" x14ac:dyDescent="0.45">
      <c r="B29" s="14" t="s">
        <v>86</v>
      </c>
      <c r="C29" s="13"/>
      <c r="D29" s="13"/>
      <c r="E29" s="13"/>
      <c r="F29" s="13"/>
      <c r="G29" s="13"/>
      <c r="H29" s="13"/>
      <c r="I29" s="13"/>
    </row>
    <row r="31" spans="2:9" ht="30" x14ac:dyDescent="0.25">
      <c r="B31" s="1" t="s">
        <v>54</v>
      </c>
      <c r="C31" s="1" t="s">
        <v>55</v>
      </c>
      <c r="D31" s="1" t="s">
        <v>56</v>
      </c>
      <c r="E31" s="1" t="s">
        <v>57</v>
      </c>
      <c r="F31" s="1" t="s">
        <v>58</v>
      </c>
      <c r="G31" s="1" t="s">
        <v>59</v>
      </c>
      <c r="H31" s="1" t="s">
        <v>60</v>
      </c>
      <c r="I31" s="1" t="s">
        <v>61</v>
      </c>
    </row>
    <row r="32" spans="2:9" ht="30" x14ac:dyDescent="0.25">
      <c r="B32" s="2" t="s">
        <v>93</v>
      </c>
      <c r="C32" s="15">
        <v>16000</v>
      </c>
      <c r="D32">
        <v>6000</v>
      </c>
      <c r="E32">
        <v>7500</v>
      </c>
      <c r="F32">
        <v>106000</v>
      </c>
      <c r="G32" s="4">
        <f>SUM(C32:$E32)</f>
        <v>29500</v>
      </c>
      <c r="H32" s="4">
        <f>F32-G32</f>
        <v>76500</v>
      </c>
      <c r="I32" s="12">
        <f>(H32/G32)</f>
        <v>2.593220338983051</v>
      </c>
    </row>
    <row r="33" spans="2:9" ht="30" x14ac:dyDescent="0.25">
      <c r="B33" s="2" t="s">
        <v>94</v>
      </c>
      <c r="C33" s="15">
        <v>12000</v>
      </c>
      <c r="D33">
        <v>5000</v>
      </c>
      <c r="E33">
        <v>7000</v>
      </c>
      <c r="F33">
        <v>84000</v>
      </c>
      <c r="G33" s="4">
        <f>SUM(C33:$E33)</f>
        <v>24000</v>
      </c>
      <c r="H33" s="4">
        <f>F33-G33</f>
        <v>60000</v>
      </c>
      <c r="I33" s="12">
        <f>(H33/G33)</f>
        <v>2.5</v>
      </c>
    </row>
    <row r="34" spans="2:9" ht="30" x14ac:dyDescent="0.25">
      <c r="B34" s="2" t="s">
        <v>89</v>
      </c>
      <c r="C34" s="15"/>
      <c r="G34" s="4">
        <f>SUM(C34:$E34)</f>
        <v>0</v>
      </c>
      <c r="H34" s="4">
        <f>F34-G34</f>
        <v>0</v>
      </c>
      <c r="I34" s="12" t="e">
        <f>(H34/G34)</f>
        <v>#DIV/0!</v>
      </c>
    </row>
    <row r="35" spans="2:9" ht="30" x14ac:dyDescent="0.25">
      <c r="B35" s="2" t="s">
        <v>90</v>
      </c>
      <c r="C35" s="15"/>
      <c r="G35" s="4">
        <f>SUM(C35:$E35)</f>
        <v>0</v>
      </c>
      <c r="H35" s="4">
        <f>F35-G35</f>
        <v>0</v>
      </c>
      <c r="I35" s="12" t="e">
        <f>(H35/G35)</f>
        <v>#DIV/0!</v>
      </c>
    </row>
    <row r="36" spans="2:9" ht="45" x14ac:dyDescent="0.25">
      <c r="B36" s="2" t="s">
        <v>111</v>
      </c>
      <c r="C36" s="15"/>
      <c r="G36" s="4">
        <f>SUM(C36:$E36)</f>
        <v>0</v>
      </c>
      <c r="H36" s="4">
        <f>F36-G36</f>
        <v>0</v>
      </c>
      <c r="I36" s="12" t="e">
        <f>(H36/G36)</f>
        <v>#DIV/0!</v>
      </c>
    </row>
    <row r="37" spans="2:9" ht="30" x14ac:dyDescent="0.25">
      <c r="B37" s="2" t="s">
        <v>88</v>
      </c>
      <c r="C37" s="15"/>
      <c r="G37" s="4">
        <f>SUM(C37:$E37)</f>
        <v>0</v>
      </c>
      <c r="H37" s="4">
        <f>F37-G37</f>
        <v>0</v>
      </c>
      <c r="I37" s="12" t="e">
        <f>(H37/G37)</f>
        <v>#DIV/0!</v>
      </c>
    </row>
    <row r="38" spans="2:9" ht="30" x14ac:dyDescent="0.25">
      <c r="B38" s="2" t="s">
        <v>99</v>
      </c>
      <c r="C38" s="15"/>
      <c r="G38" s="4">
        <f>SUM(C38:$E38)</f>
        <v>0</v>
      </c>
      <c r="H38" s="4">
        <f>F38-G38</f>
        <v>0</v>
      </c>
      <c r="I38" s="12" t="e">
        <f>(H38/G38)</f>
        <v>#DIV/0!</v>
      </c>
    </row>
    <row r="39" spans="2:9" ht="30" x14ac:dyDescent="0.25">
      <c r="B39" s="2" t="s">
        <v>87</v>
      </c>
      <c r="C39" s="4">
        <v>13000</v>
      </c>
      <c r="D39" s="4">
        <v>3500</v>
      </c>
      <c r="E39" s="4">
        <v>3000</v>
      </c>
      <c r="F39" s="4">
        <v>65000</v>
      </c>
      <c r="G39" s="4">
        <f>SUM(C39:$E39)</f>
        <v>19500</v>
      </c>
      <c r="H39" s="4">
        <f>F39-G39</f>
        <v>45500</v>
      </c>
      <c r="I39" s="12">
        <f>(H39/G39)</f>
        <v>2.3333333333333335</v>
      </c>
    </row>
    <row r="40" spans="2:9" ht="30" x14ac:dyDescent="0.25">
      <c r="B40" s="2" t="s">
        <v>109</v>
      </c>
      <c r="C40" s="15"/>
      <c r="G40" s="4">
        <f>SUM(C40:$E40)</f>
        <v>0</v>
      </c>
      <c r="H40" s="4">
        <f>F40-G40</f>
        <v>0</v>
      </c>
      <c r="I40" s="12" t="e">
        <f>(H40/G40)</f>
        <v>#DIV/0!</v>
      </c>
    </row>
    <row r="41" spans="2:9" ht="30" x14ac:dyDescent="0.25">
      <c r="B41" s="2" t="s">
        <v>105</v>
      </c>
      <c r="C41" s="15"/>
      <c r="G41" s="4">
        <f>SUM(C41:$E41)</f>
        <v>0</v>
      </c>
      <c r="H41" s="4">
        <f>F41-G41</f>
        <v>0</v>
      </c>
      <c r="I41" s="12" t="e">
        <f>(H41/G41)</f>
        <v>#DIV/0!</v>
      </c>
    </row>
    <row r="42" spans="2:9" ht="30" x14ac:dyDescent="0.25">
      <c r="B42" s="2" t="s">
        <v>95</v>
      </c>
      <c r="C42" s="15"/>
      <c r="G42" s="4">
        <f>SUM(C42:$E42)</f>
        <v>0</v>
      </c>
      <c r="H42" s="4">
        <f>F42-G42</f>
        <v>0</v>
      </c>
      <c r="I42" s="12" t="e">
        <f>(H42/G42)</f>
        <v>#DIV/0!</v>
      </c>
    </row>
    <row r="43" spans="2:9" ht="30" x14ac:dyDescent="0.25">
      <c r="B43" s="2" t="s">
        <v>104</v>
      </c>
      <c r="C43" s="15"/>
      <c r="G43" s="4">
        <f>SUM(C43:$E43)</f>
        <v>0</v>
      </c>
      <c r="H43" s="4">
        <f>F43-G43</f>
        <v>0</v>
      </c>
      <c r="I43" s="12" t="e">
        <f>(H43/G43)</f>
        <v>#DIV/0!</v>
      </c>
    </row>
    <row r="44" spans="2:9" ht="30" x14ac:dyDescent="0.25">
      <c r="B44" s="2" t="s">
        <v>92</v>
      </c>
      <c r="C44" s="15"/>
      <c r="G44" s="4">
        <f>SUM(C44:$E44)</f>
        <v>0</v>
      </c>
      <c r="H44" s="4">
        <f>F44-G44</f>
        <v>0</v>
      </c>
      <c r="I44" s="12" t="e">
        <f>(H44/G44)</f>
        <v>#DIV/0!</v>
      </c>
    </row>
    <row r="45" spans="2:9" ht="30" x14ac:dyDescent="0.25">
      <c r="B45" s="2" t="s">
        <v>91</v>
      </c>
      <c r="C45" s="15"/>
      <c r="G45" s="4">
        <f>SUM(C45:$E45)</f>
        <v>0</v>
      </c>
      <c r="H45" s="4">
        <f>F45-G45</f>
        <v>0</v>
      </c>
      <c r="I45" s="12" t="e">
        <f>(H45/G45)</f>
        <v>#DIV/0!</v>
      </c>
    </row>
    <row r="46" spans="2:9" ht="30" x14ac:dyDescent="0.25">
      <c r="B46" s="2" t="s">
        <v>101</v>
      </c>
      <c r="C46" s="15"/>
      <c r="G46" s="4">
        <f>SUM(C46:$E46)</f>
        <v>0</v>
      </c>
      <c r="H46" s="4">
        <f>F46-G46</f>
        <v>0</v>
      </c>
      <c r="I46" s="12" t="e">
        <f>(H46/G46)</f>
        <v>#DIV/0!</v>
      </c>
    </row>
    <row r="47" spans="2:9" ht="30" x14ac:dyDescent="0.25">
      <c r="B47" s="2" t="s">
        <v>97</v>
      </c>
      <c r="C47" s="15"/>
      <c r="G47" s="4">
        <f>SUM(C47:$E47)</f>
        <v>0</v>
      </c>
      <c r="H47" s="4">
        <f>F47-G47</f>
        <v>0</v>
      </c>
      <c r="I47" s="12" t="e">
        <f>(H47/G47)</f>
        <v>#DIV/0!</v>
      </c>
    </row>
    <row r="48" spans="2:9" ht="30" x14ac:dyDescent="0.25">
      <c r="B48" s="2" t="s">
        <v>100</v>
      </c>
      <c r="C48" s="15"/>
      <c r="G48" s="4">
        <f>SUM(C48:$E48)</f>
        <v>0</v>
      </c>
      <c r="H48" s="4">
        <f>F48-G48</f>
        <v>0</v>
      </c>
      <c r="I48" s="12" t="e">
        <f>(H48/G48)</f>
        <v>#DIV/0!</v>
      </c>
    </row>
    <row r="49" spans="2:9" ht="30" x14ac:dyDescent="0.25">
      <c r="B49" s="2" t="s">
        <v>103</v>
      </c>
      <c r="C49" s="15"/>
      <c r="G49" s="4">
        <f>SUM(C49:$E49)</f>
        <v>0</v>
      </c>
      <c r="H49" s="4">
        <f>F49-G49</f>
        <v>0</v>
      </c>
      <c r="I49" s="12" t="e">
        <f>(H49/G49)</f>
        <v>#DIV/0!</v>
      </c>
    </row>
    <row r="50" spans="2:9" ht="30" x14ac:dyDescent="0.25">
      <c r="B50" s="2" t="s">
        <v>108</v>
      </c>
      <c r="C50" s="15"/>
      <c r="G50" s="4">
        <f>SUM(C50:$E50)</f>
        <v>0</v>
      </c>
      <c r="H50" s="4">
        <f>F50-G50</f>
        <v>0</v>
      </c>
      <c r="I50" s="12" t="e">
        <f>(H50/G50)</f>
        <v>#DIV/0!</v>
      </c>
    </row>
    <row r="51" spans="2:9" ht="30" x14ac:dyDescent="0.25">
      <c r="B51" s="2" t="s">
        <v>107</v>
      </c>
      <c r="C51" s="15"/>
      <c r="G51" s="4">
        <f>SUM(C51:$E51)</f>
        <v>0</v>
      </c>
      <c r="H51" s="4">
        <f>F51-G51</f>
        <v>0</v>
      </c>
      <c r="I51" s="12" t="e">
        <f>(H51/G51)</f>
        <v>#DIV/0!</v>
      </c>
    </row>
    <row r="52" spans="2:9" ht="30" x14ac:dyDescent="0.25">
      <c r="B52" s="2" t="s">
        <v>96</v>
      </c>
      <c r="C52" s="15"/>
      <c r="G52" s="4">
        <f>SUM(C52:$E52)</f>
        <v>0</v>
      </c>
      <c r="H52" s="4">
        <f>F52-G52</f>
        <v>0</v>
      </c>
      <c r="I52" s="12" t="e">
        <f>(H52/G52)</f>
        <v>#DIV/0!</v>
      </c>
    </row>
    <row r="53" spans="2:9" ht="41.25" customHeight="1" x14ac:dyDescent="0.25">
      <c r="B53" s="2" t="s">
        <v>98</v>
      </c>
      <c r="C53" s="15"/>
      <c r="G53" s="4">
        <f>SUM(C53:$E53)</f>
        <v>0</v>
      </c>
      <c r="H53" s="4">
        <f>F53-G53</f>
        <v>0</v>
      </c>
      <c r="I53" s="12" t="e">
        <f>(H53/G53)</f>
        <v>#DIV/0!</v>
      </c>
    </row>
    <row r="54" spans="2:9" ht="30" x14ac:dyDescent="0.25">
      <c r="B54" s="2" t="s">
        <v>106</v>
      </c>
      <c r="C54" s="15"/>
      <c r="G54" s="4">
        <f>SUM(C54:$E54)</f>
        <v>0</v>
      </c>
      <c r="H54" s="4">
        <f>F54-G54</f>
        <v>0</v>
      </c>
      <c r="I54" s="12" t="e">
        <f>(H54/G54)</f>
        <v>#DIV/0!</v>
      </c>
    </row>
    <row r="55" spans="2:9" ht="30" x14ac:dyDescent="0.25">
      <c r="B55" s="2" t="s">
        <v>102</v>
      </c>
      <c r="C55" s="15"/>
      <c r="G55" s="4">
        <f>SUM(C55:$E55)</f>
        <v>0</v>
      </c>
      <c r="H55" s="4">
        <f>F55-G55</f>
        <v>0</v>
      </c>
      <c r="I55" s="12" t="e">
        <f>(H55/G55)</f>
        <v>#DIV/0!</v>
      </c>
    </row>
    <row r="56" spans="2:9" ht="30" customHeight="1" x14ac:dyDescent="0.25">
      <c r="B56" s="2" t="s">
        <v>110</v>
      </c>
      <c r="C56" s="15"/>
      <c r="G56" s="4">
        <f>SUM(C56:$E56)</f>
        <v>0</v>
      </c>
      <c r="H56" s="4">
        <f>F56-G56</f>
        <v>0</v>
      </c>
      <c r="I56" s="12" t="e">
        <f>(H56/G56)</f>
        <v>#DIV/0!</v>
      </c>
    </row>
    <row r="57" spans="2:9" ht="15.75" x14ac:dyDescent="0.25">
      <c r="B57" s="2"/>
      <c r="C57" s="15"/>
    </row>
    <row r="58" spans="2:9" ht="30.75" x14ac:dyDescent="0.45">
      <c r="B58" s="14" t="s">
        <v>112</v>
      </c>
      <c r="C58" s="13"/>
      <c r="D58" s="13"/>
      <c r="E58" s="13"/>
      <c r="F58" s="13"/>
      <c r="G58" s="13"/>
      <c r="H58" s="13"/>
      <c r="I58" s="13"/>
    </row>
    <row r="60" spans="2:9" ht="30" x14ac:dyDescent="0.25">
      <c r="B60" s="1" t="s">
        <v>54</v>
      </c>
      <c r="C60" s="1" t="s">
        <v>55</v>
      </c>
      <c r="D60" s="1" t="s">
        <v>56</v>
      </c>
      <c r="E60" s="1" t="s">
        <v>57</v>
      </c>
      <c r="F60" s="1" t="s">
        <v>58</v>
      </c>
      <c r="G60" s="1" t="s">
        <v>59</v>
      </c>
      <c r="H60" s="1" t="s">
        <v>60</v>
      </c>
      <c r="I60" s="1" t="s">
        <v>61</v>
      </c>
    </row>
    <row r="61" spans="2:9" ht="45" x14ac:dyDescent="0.25">
      <c r="B61" s="2" t="s">
        <v>124</v>
      </c>
      <c r="C61" s="15"/>
      <c r="G61" s="4">
        <f>SUM(C61:$E61)</f>
        <v>0</v>
      </c>
      <c r="H61" s="4">
        <f>F61-G61</f>
        <v>0</v>
      </c>
      <c r="I61" s="12" t="e">
        <f>(H61/G61)</f>
        <v>#DIV/0!</v>
      </c>
    </row>
    <row r="62" spans="2:9" ht="30" x14ac:dyDescent="0.25">
      <c r="B62" s="2" t="s">
        <v>129</v>
      </c>
      <c r="C62" s="15"/>
      <c r="G62" s="4">
        <f>SUM(C62:$E62)</f>
        <v>0</v>
      </c>
      <c r="H62" s="4">
        <f>F62-G62</f>
        <v>0</v>
      </c>
      <c r="I62" s="12" t="e">
        <f>(H62/G62)</f>
        <v>#DIV/0!</v>
      </c>
    </row>
    <row r="63" spans="2:9" ht="30" x14ac:dyDescent="0.25">
      <c r="B63" s="2" t="s">
        <v>132</v>
      </c>
      <c r="C63" s="15"/>
      <c r="G63" s="4">
        <f>SUM(C63:$E63)</f>
        <v>0</v>
      </c>
      <c r="H63" s="4">
        <f>F63-G63</f>
        <v>0</v>
      </c>
      <c r="I63" s="12" t="e">
        <f>(H63/G63)</f>
        <v>#DIV/0!</v>
      </c>
    </row>
    <row r="64" spans="2:9" ht="30" x14ac:dyDescent="0.25">
      <c r="B64" s="2" t="s">
        <v>133</v>
      </c>
      <c r="C64" s="15"/>
      <c r="G64" s="4">
        <f>SUM(C64:$E64)</f>
        <v>0</v>
      </c>
      <c r="H64" s="4">
        <f>F64-G64</f>
        <v>0</v>
      </c>
      <c r="I64" s="12" t="e">
        <f>(H64/G64)</f>
        <v>#DIV/0!</v>
      </c>
    </row>
    <row r="65" spans="2:9" ht="30" x14ac:dyDescent="0.25">
      <c r="B65" s="2" t="s">
        <v>130</v>
      </c>
      <c r="C65" s="15"/>
      <c r="G65" s="4">
        <f>SUM(C65:$E65)</f>
        <v>0</v>
      </c>
      <c r="H65" s="4">
        <f>F65-G65</f>
        <v>0</v>
      </c>
      <c r="I65" s="12" t="e">
        <f>(H65/G65)</f>
        <v>#DIV/0!</v>
      </c>
    </row>
    <row r="66" spans="2:9" ht="30" x14ac:dyDescent="0.25">
      <c r="B66" s="2" t="s">
        <v>116</v>
      </c>
      <c r="C66" s="15"/>
      <c r="G66" s="4">
        <f>SUM(C66:$E66)</f>
        <v>0</v>
      </c>
      <c r="H66" s="4">
        <f>F66-G66</f>
        <v>0</v>
      </c>
      <c r="I66" s="12" t="e">
        <f>(H66/G66)</f>
        <v>#DIV/0!</v>
      </c>
    </row>
    <row r="67" spans="2:9" ht="30" x14ac:dyDescent="0.25">
      <c r="B67" s="2" t="s">
        <v>115</v>
      </c>
      <c r="C67" s="15"/>
      <c r="G67" s="4">
        <f>SUM(C67:$E67)</f>
        <v>0</v>
      </c>
      <c r="H67" s="4">
        <f>F67-G67</f>
        <v>0</v>
      </c>
      <c r="I67" s="12" t="e">
        <f>(H67/G67)</f>
        <v>#DIV/0!</v>
      </c>
    </row>
    <row r="68" spans="2:9" ht="30" x14ac:dyDescent="0.25">
      <c r="B68" s="2" t="s">
        <v>118</v>
      </c>
      <c r="C68" s="15"/>
      <c r="G68" s="4">
        <f>SUM(C68:$E68)</f>
        <v>0</v>
      </c>
      <c r="H68" s="4">
        <f>F68-G68</f>
        <v>0</v>
      </c>
      <c r="I68" s="12" t="e">
        <f>(H68/G68)</f>
        <v>#DIV/0!</v>
      </c>
    </row>
    <row r="69" spans="2:9" ht="30" x14ac:dyDescent="0.25">
      <c r="B69" s="2" t="s">
        <v>119</v>
      </c>
      <c r="C69" s="15"/>
      <c r="G69" s="4">
        <f>SUM(C69:$E69)</f>
        <v>0</v>
      </c>
      <c r="H69" s="4">
        <f>F69-G69</f>
        <v>0</v>
      </c>
      <c r="I69" s="12" t="e">
        <f>(H69/G69)</f>
        <v>#DIV/0!</v>
      </c>
    </row>
    <row r="70" spans="2:9" ht="30" x14ac:dyDescent="0.25">
      <c r="B70" s="2" t="s">
        <v>113</v>
      </c>
      <c r="C70" s="4">
        <v>13000</v>
      </c>
      <c r="D70" s="4">
        <v>3500</v>
      </c>
      <c r="E70" s="4">
        <v>3000</v>
      </c>
      <c r="F70" s="4">
        <v>65000</v>
      </c>
      <c r="G70" s="4">
        <f>SUM(C70:$E70)</f>
        <v>19500</v>
      </c>
      <c r="H70" s="4">
        <f>F70-G70</f>
        <v>45500</v>
      </c>
      <c r="I70" s="12">
        <f>(H70/G70)</f>
        <v>2.3333333333333335</v>
      </c>
    </row>
    <row r="71" spans="2:9" ht="30" x14ac:dyDescent="0.25">
      <c r="B71" s="2" t="s">
        <v>122</v>
      </c>
      <c r="C71" s="15"/>
      <c r="G71" s="4">
        <f>SUM(C71:$E71)</f>
        <v>0</v>
      </c>
      <c r="H71" s="4">
        <f>F71-G71</f>
        <v>0</v>
      </c>
      <c r="I71" s="12" t="e">
        <f>(H71/G71)</f>
        <v>#DIV/0!</v>
      </c>
    </row>
    <row r="72" spans="2:9" ht="30" x14ac:dyDescent="0.25">
      <c r="B72" s="2" t="s">
        <v>117</v>
      </c>
      <c r="C72" s="15"/>
      <c r="G72" s="4">
        <f>SUM(C72:$E72)</f>
        <v>0</v>
      </c>
      <c r="H72" s="4">
        <f>F72-G72</f>
        <v>0</v>
      </c>
      <c r="I72" s="12" t="e">
        <f>(H72/G72)</f>
        <v>#DIV/0!</v>
      </c>
    </row>
    <row r="73" spans="2:9" ht="30" x14ac:dyDescent="0.25">
      <c r="B73" s="2" t="s">
        <v>114</v>
      </c>
      <c r="C73" s="15"/>
      <c r="G73" s="4">
        <f>SUM(C73:$E73)</f>
        <v>0</v>
      </c>
      <c r="H73" s="4">
        <f>F73-G73</f>
        <v>0</v>
      </c>
      <c r="I73" s="12" t="e">
        <f>(H73/G73)</f>
        <v>#DIV/0!</v>
      </c>
    </row>
    <row r="74" spans="2:9" ht="45" x14ac:dyDescent="0.25">
      <c r="B74" s="2" t="s">
        <v>134</v>
      </c>
      <c r="C74" s="15"/>
      <c r="G74" s="4">
        <f>SUM(C74:$E74)</f>
        <v>0</v>
      </c>
      <c r="H74" s="4">
        <f>F74-G74</f>
        <v>0</v>
      </c>
      <c r="I74" s="12" t="e">
        <f>(H74/G74)</f>
        <v>#DIV/0!</v>
      </c>
    </row>
    <row r="75" spans="2:9" ht="30" x14ac:dyDescent="0.25">
      <c r="B75" s="2" t="s">
        <v>128</v>
      </c>
      <c r="C75" s="15"/>
      <c r="G75" s="4">
        <f>SUM(C75:$E75)</f>
        <v>0</v>
      </c>
      <c r="H75" s="4">
        <f>F75-G75</f>
        <v>0</v>
      </c>
      <c r="I75" s="12" t="e">
        <f>(H75/G75)</f>
        <v>#DIV/0!</v>
      </c>
    </row>
    <row r="76" spans="2:9" ht="30" x14ac:dyDescent="0.25">
      <c r="B76" s="2" t="s">
        <v>135</v>
      </c>
      <c r="C76" s="15"/>
      <c r="G76" s="4">
        <f>SUM(C76:$E76)</f>
        <v>0</v>
      </c>
      <c r="H76" s="4">
        <f>F76-G76</f>
        <v>0</v>
      </c>
      <c r="I76" s="12" t="e">
        <f>(H76/G76)</f>
        <v>#DIV/0!</v>
      </c>
    </row>
    <row r="77" spans="2:9" ht="30" x14ac:dyDescent="0.25">
      <c r="B77" s="2" t="s">
        <v>121</v>
      </c>
      <c r="C77" s="15"/>
      <c r="G77" s="4">
        <f>SUM(C77:$E77)</f>
        <v>0</v>
      </c>
      <c r="H77" s="4">
        <f>F77-G77</f>
        <v>0</v>
      </c>
      <c r="I77" s="12" t="e">
        <f>(H77/G77)</f>
        <v>#DIV/0!</v>
      </c>
    </row>
    <row r="78" spans="2:9" ht="30" x14ac:dyDescent="0.25">
      <c r="B78" s="2" t="s">
        <v>123</v>
      </c>
      <c r="C78" s="15"/>
      <c r="G78" s="4">
        <f>SUM(C78:$E78)</f>
        <v>0</v>
      </c>
      <c r="H78" s="4">
        <f>F78-G78</f>
        <v>0</v>
      </c>
      <c r="I78" s="12" t="e">
        <f>(H78/G78)</f>
        <v>#DIV/0!</v>
      </c>
    </row>
    <row r="79" spans="2:9" ht="45" x14ac:dyDescent="0.25">
      <c r="B79" s="2" t="s">
        <v>120</v>
      </c>
      <c r="C79" s="15"/>
      <c r="G79" s="4">
        <f>SUM(C79:$E79)</f>
        <v>0</v>
      </c>
      <c r="H79" s="4">
        <f>F79-G79</f>
        <v>0</v>
      </c>
      <c r="I79" s="12" t="e">
        <f>(H79/G79)</f>
        <v>#DIV/0!</v>
      </c>
    </row>
    <row r="80" spans="2:9" ht="30" x14ac:dyDescent="0.25">
      <c r="B80" s="2" t="s">
        <v>136</v>
      </c>
      <c r="C80" s="15"/>
      <c r="G80" s="4">
        <f>SUM(C80:$E80)</f>
        <v>0</v>
      </c>
      <c r="H80" s="4">
        <f>F80-G80</f>
        <v>0</v>
      </c>
      <c r="I80" s="12" t="e">
        <f>(H80/G80)</f>
        <v>#DIV/0!</v>
      </c>
    </row>
    <row r="81" spans="2:9" ht="45" x14ac:dyDescent="0.25">
      <c r="B81" s="2" t="s">
        <v>137</v>
      </c>
      <c r="C81" s="15"/>
      <c r="G81" s="4">
        <f>SUM(C81:$E81)</f>
        <v>0</v>
      </c>
      <c r="H81" s="4">
        <f>F81-G81</f>
        <v>0</v>
      </c>
      <c r="I81" s="12" t="e">
        <f>(H81/G81)</f>
        <v>#DIV/0!</v>
      </c>
    </row>
    <row r="82" spans="2:9" ht="30" x14ac:dyDescent="0.25">
      <c r="B82" s="2" t="s">
        <v>127</v>
      </c>
      <c r="C82" s="15"/>
      <c r="G82" s="4">
        <f>SUM(C82:$E82)</f>
        <v>0</v>
      </c>
      <c r="H82" s="4">
        <f>F82-G82</f>
        <v>0</v>
      </c>
      <c r="I82" s="12" t="e">
        <f>(H82/G82)</f>
        <v>#DIV/0!</v>
      </c>
    </row>
    <row r="83" spans="2:9" ht="30" x14ac:dyDescent="0.25">
      <c r="B83" s="2" t="s">
        <v>131</v>
      </c>
      <c r="C83" s="15"/>
      <c r="G83" s="4">
        <f>SUM(C83:$E83)</f>
        <v>0</v>
      </c>
      <c r="H83" s="4">
        <f>F83-G83</f>
        <v>0</v>
      </c>
      <c r="I83" s="12" t="e">
        <f>(H83/G83)</f>
        <v>#DIV/0!</v>
      </c>
    </row>
    <row r="84" spans="2:9" ht="30" x14ac:dyDescent="0.25">
      <c r="B84" s="2" t="s">
        <v>126</v>
      </c>
      <c r="C84" s="15"/>
      <c r="G84" s="4">
        <f>SUM(C84:$E84)</f>
        <v>0</v>
      </c>
      <c r="H84" s="4">
        <f>F84-G84</f>
        <v>0</v>
      </c>
      <c r="I84" s="12" t="e">
        <f>(H84/G84)</f>
        <v>#DIV/0!</v>
      </c>
    </row>
    <row r="85" spans="2:9" ht="45" x14ac:dyDescent="0.25">
      <c r="B85" s="2" t="s">
        <v>125</v>
      </c>
      <c r="C85" s="15"/>
      <c r="G85" s="4">
        <f>SUM(C85:$E85)</f>
        <v>0</v>
      </c>
      <c r="H85" s="4">
        <f>F85-G85</f>
        <v>0</v>
      </c>
      <c r="I85" s="12" t="e">
        <f>(H85/G85)</f>
        <v>#DIV/0!</v>
      </c>
    </row>
    <row r="86" spans="2:9" ht="15.75" x14ac:dyDescent="0.25">
      <c r="B86" s="2"/>
      <c r="C86" s="15"/>
    </row>
    <row r="87" spans="2:9" ht="30.75" x14ac:dyDescent="0.45">
      <c r="B87" s="14" t="s">
        <v>138</v>
      </c>
      <c r="C87" s="13"/>
      <c r="D87" s="13"/>
      <c r="E87" s="13"/>
      <c r="F87" s="13"/>
      <c r="G87" s="13"/>
      <c r="H87" s="13"/>
      <c r="I87" s="13"/>
    </row>
    <row r="89" spans="2:9" ht="30" x14ac:dyDescent="0.25">
      <c r="B89" s="1" t="s">
        <v>54</v>
      </c>
      <c r="C89" s="1" t="s">
        <v>55</v>
      </c>
      <c r="D89" s="1" t="s">
        <v>56</v>
      </c>
      <c r="E89" s="1" t="s">
        <v>57</v>
      </c>
      <c r="F89" s="1" t="s">
        <v>58</v>
      </c>
      <c r="G89" s="1" t="s">
        <v>59</v>
      </c>
      <c r="H89" s="1" t="s">
        <v>60</v>
      </c>
      <c r="I89" s="1" t="s">
        <v>61</v>
      </c>
    </row>
    <row r="90" spans="2:9" ht="30" x14ac:dyDescent="0.25">
      <c r="B90" s="2" t="s">
        <v>148</v>
      </c>
      <c r="C90" s="15"/>
      <c r="G90" s="4">
        <f>SUM(C90:$E90)</f>
        <v>0</v>
      </c>
      <c r="H90" s="4">
        <f>F90-G90</f>
        <v>0</v>
      </c>
      <c r="I90" s="12" t="e">
        <f>(H90/G90)</f>
        <v>#DIV/0!</v>
      </c>
    </row>
    <row r="91" spans="2:9" ht="30" x14ac:dyDescent="0.25">
      <c r="B91" s="2" t="s">
        <v>150</v>
      </c>
      <c r="C91" s="15"/>
      <c r="G91" s="4">
        <f>SUM(C91:$E91)</f>
        <v>0</v>
      </c>
      <c r="H91" s="4">
        <f>F91-G91</f>
        <v>0</v>
      </c>
      <c r="I91" s="12" t="e">
        <f>(H91/G91)</f>
        <v>#DIV/0!</v>
      </c>
    </row>
    <row r="92" spans="2:9" ht="30" x14ac:dyDescent="0.25">
      <c r="B92" s="2" t="s">
        <v>158</v>
      </c>
      <c r="C92" s="15"/>
      <c r="G92" s="4">
        <f>SUM(C92:$E92)</f>
        <v>0</v>
      </c>
      <c r="H92" s="4">
        <f>F92-G92</f>
        <v>0</v>
      </c>
      <c r="I92" s="12" t="e">
        <f>(H92/G92)</f>
        <v>#DIV/0!</v>
      </c>
    </row>
    <row r="93" spans="2:9" ht="30" x14ac:dyDescent="0.25">
      <c r="B93" s="2" t="s">
        <v>146</v>
      </c>
      <c r="C93" s="15"/>
      <c r="G93" s="4">
        <f>SUM(C93:$E93)</f>
        <v>0</v>
      </c>
      <c r="H93" s="4">
        <f>F93-G93</f>
        <v>0</v>
      </c>
      <c r="I93" s="12" t="e">
        <f>(H93/G93)</f>
        <v>#DIV/0!</v>
      </c>
    </row>
    <row r="94" spans="2:9" ht="30" x14ac:dyDescent="0.25">
      <c r="B94" s="2" t="s">
        <v>144</v>
      </c>
      <c r="C94" s="15"/>
      <c r="G94" s="4">
        <f>SUM(C94:$E94)</f>
        <v>0</v>
      </c>
      <c r="H94" s="4">
        <f>F94-G94</f>
        <v>0</v>
      </c>
      <c r="I94" s="12" t="e">
        <f>(H94/G94)</f>
        <v>#DIV/0!</v>
      </c>
    </row>
    <row r="95" spans="2:9" ht="30" x14ac:dyDescent="0.25">
      <c r="B95" s="2" t="s">
        <v>160</v>
      </c>
      <c r="C95" s="15"/>
      <c r="G95" s="4">
        <f>SUM(C95:$E95)</f>
        <v>0</v>
      </c>
      <c r="H95" s="4">
        <f>F95-G95</f>
        <v>0</v>
      </c>
      <c r="I95" s="12" t="e">
        <f>(H95/G95)</f>
        <v>#DIV/0!</v>
      </c>
    </row>
    <row r="96" spans="2:9" ht="30" x14ac:dyDescent="0.25">
      <c r="B96" s="2" t="s">
        <v>140</v>
      </c>
      <c r="C96" s="15"/>
      <c r="G96" s="4">
        <f>SUM(C96:$E96)</f>
        <v>0</v>
      </c>
      <c r="H96" s="4">
        <f>F96-G96</f>
        <v>0</v>
      </c>
      <c r="I96" s="12" t="e">
        <f>(H96/G96)</f>
        <v>#DIV/0!</v>
      </c>
    </row>
    <row r="97" spans="2:9" ht="30" x14ac:dyDescent="0.25">
      <c r="B97" s="2" t="s">
        <v>155</v>
      </c>
      <c r="C97" s="15"/>
      <c r="G97" s="4">
        <f>SUM(C97:$E97)</f>
        <v>0</v>
      </c>
      <c r="H97" s="4">
        <f>F97-G97</f>
        <v>0</v>
      </c>
      <c r="I97" s="12" t="e">
        <f>(H97/G97)</f>
        <v>#DIV/0!</v>
      </c>
    </row>
    <row r="98" spans="2:9" ht="15.75" x14ac:dyDescent="0.25">
      <c r="B98" s="2" t="s">
        <v>145</v>
      </c>
      <c r="C98" s="15"/>
      <c r="G98" s="4">
        <f>SUM(C98:$E98)</f>
        <v>0</v>
      </c>
      <c r="H98" s="4">
        <f>F98-G98</f>
        <v>0</v>
      </c>
      <c r="I98" s="12" t="e">
        <f>(H98/G98)</f>
        <v>#DIV/0!</v>
      </c>
    </row>
    <row r="99" spans="2:9" ht="30" x14ac:dyDescent="0.25">
      <c r="B99" s="2" t="s">
        <v>141</v>
      </c>
      <c r="C99" s="15"/>
      <c r="G99" s="4">
        <f>SUM(C99:$E99)</f>
        <v>0</v>
      </c>
      <c r="H99" s="4">
        <f>F99-G99</f>
        <v>0</v>
      </c>
      <c r="I99" s="12" t="e">
        <f>(H99/G99)</f>
        <v>#DIV/0!</v>
      </c>
    </row>
    <row r="100" spans="2:9" ht="30" x14ac:dyDescent="0.25">
      <c r="B100" s="2" t="s">
        <v>147</v>
      </c>
      <c r="C100" s="15"/>
      <c r="G100" s="4">
        <f>SUM(C100:$E100)</f>
        <v>0</v>
      </c>
      <c r="H100" s="4">
        <f>F100-G100</f>
        <v>0</v>
      </c>
      <c r="I100" s="12" t="e">
        <f>(H100/G100)</f>
        <v>#DIV/0!</v>
      </c>
    </row>
    <row r="101" spans="2:9" ht="30" x14ac:dyDescent="0.25">
      <c r="B101" s="2" t="s">
        <v>152</v>
      </c>
      <c r="C101" s="15"/>
      <c r="G101" s="4">
        <f>SUM(C101:$E101)</f>
        <v>0</v>
      </c>
      <c r="H101" s="4">
        <f>F101-G101</f>
        <v>0</v>
      </c>
      <c r="I101" s="12" t="e">
        <f>(H101/G101)</f>
        <v>#DIV/0!</v>
      </c>
    </row>
    <row r="102" spans="2:9" ht="30" x14ac:dyDescent="0.25">
      <c r="B102" s="2" t="s">
        <v>142</v>
      </c>
      <c r="C102" s="15"/>
      <c r="G102" s="4">
        <f>SUM(C102:$E102)</f>
        <v>0</v>
      </c>
      <c r="H102" s="4">
        <f>F102-G102</f>
        <v>0</v>
      </c>
      <c r="I102" s="12" t="e">
        <f>(H102/G102)</f>
        <v>#DIV/0!</v>
      </c>
    </row>
    <row r="103" spans="2:9" ht="30" x14ac:dyDescent="0.25">
      <c r="B103" s="2" t="s">
        <v>153</v>
      </c>
      <c r="C103" s="15"/>
      <c r="G103" s="4">
        <f>SUM(C103:$E103)</f>
        <v>0</v>
      </c>
      <c r="H103" s="4">
        <f>F103-G103</f>
        <v>0</v>
      </c>
      <c r="I103" s="12" t="e">
        <f>(H103/G103)</f>
        <v>#DIV/0!</v>
      </c>
    </row>
    <row r="104" spans="2:9" ht="30" x14ac:dyDescent="0.25">
      <c r="B104" s="2" t="s">
        <v>139</v>
      </c>
      <c r="C104" s="4">
        <v>13000</v>
      </c>
      <c r="D104" s="4">
        <v>3500</v>
      </c>
      <c r="E104" s="4">
        <v>3000</v>
      </c>
      <c r="F104" s="4">
        <v>65000</v>
      </c>
      <c r="G104" s="4">
        <f>SUM(C104:$E104)</f>
        <v>19500</v>
      </c>
      <c r="H104" s="4">
        <f>F104-G104</f>
        <v>45500</v>
      </c>
      <c r="I104" s="12">
        <f>(H104/G104)</f>
        <v>2.3333333333333335</v>
      </c>
    </row>
    <row r="105" spans="2:9" ht="30" x14ac:dyDescent="0.25">
      <c r="B105" s="2" t="s">
        <v>159</v>
      </c>
      <c r="C105" s="15"/>
      <c r="G105" s="4">
        <f>SUM(C105:$E105)</f>
        <v>0</v>
      </c>
      <c r="H105" s="4">
        <f>F105-G105</f>
        <v>0</v>
      </c>
      <c r="I105" s="12" t="e">
        <f>(H105/G105)</f>
        <v>#DIV/0!</v>
      </c>
    </row>
    <row r="106" spans="2:9" ht="30" x14ac:dyDescent="0.25">
      <c r="B106" s="2" t="s">
        <v>156</v>
      </c>
      <c r="C106" s="15"/>
      <c r="G106" s="4">
        <f>SUM(C106:$E106)</f>
        <v>0</v>
      </c>
      <c r="H106" s="4">
        <f>F106-G106</f>
        <v>0</v>
      </c>
      <c r="I106" s="12" t="e">
        <f>(H106/G106)</f>
        <v>#DIV/0!</v>
      </c>
    </row>
    <row r="107" spans="2:9" ht="30" x14ac:dyDescent="0.25">
      <c r="B107" s="2" t="s">
        <v>143</v>
      </c>
      <c r="C107" s="15"/>
      <c r="G107" s="4">
        <f>SUM(C107:$E107)</f>
        <v>0</v>
      </c>
      <c r="H107" s="4">
        <f>F107-G107</f>
        <v>0</v>
      </c>
      <c r="I107" s="12" t="e">
        <f>(H107/G107)</f>
        <v>#DIV/0!</v>
      </c>
    </row>
    <row r="108" spans="2:9" ht="30" x14ac:dyDescent="0.25">
      <c r="B108" s="2" t="s">
        <v>154</v>
      </c>
      <c r="C108" s="15"/>
      <c r="G108" s="4">
        <f>SUM(C108:$E108)</f>
        <v>0</v>
      </c>
      <c r="H108" s="4">
        <f>F108-G108</f>
        <v>0</v>
      </c>
      <c r="I108" s="12" t="e">
        <f>(H108/G108)</f>
        <v>#DIV/0!</v>
      </c>
    </row>
    <row r="109" spans="2:9" ht="30" x14ac:dyDescent="0.25">
      <c r="B109" s="2" t="s">
        <v>157</v>
      </c>
      <c r="C109" s="15"/>
      <c r="G109" s="4">
        <f>SUM(C109:$E109)</f>
        <v>0</v>
      </c>
      <c r="H109" s="4">
        <f>F109-G109</f>
        <v>0</v>
      </c>
      <c r="I109" s="12" t="e">
        <f>(H109/G109)</f>
        <v>#DIV/0!</v>
      </c>
    </row>
    <row r="110" spans="2:9" ht="30" x14ac:dyDescent="0.25">
      <c r="B110" s="2" t="s">
        <v>151</v>
      </c>
      <c r="C110" s="15"/>
      <c r="G110" s="4">
        <f>SUM(C110:$E110)</f>
        <v>0</v>
      </c>
      <c r="H110" s="4">
        <f>F110-G110</f>
        <v>0</v>
      </c>
      <c r="I110" s="12" t="e">
        <f>(H110/G110)</f>
        <v>#DIV/0!</v>
      </c>
    </row>
    <row r="111" spans="2:9" ht="30" x14ac:dyDescent="0.25">
      <c r="B111" s="2" t="s">
        <v>163</v>
      </c>
      <c r="C111" s="15"/>
      <c r="G111" s="4">
        <f>SUM(C111:$E111)</f>
        <v>0</v>
      </c>
      <c r="H111" s="4">
        <f>F111-G111</f>
        <v>0</v>
      </c>
      <c r="I111" s="12" t="e">
        <f>(H111/G111)</f>
        <v>#DIV/0!</v>
      </c>
    </row>
    <row r="112" spans="2:9" ht="30" x14ac:dyDescent="0.25">
      <c r="B112" s="2" t="s">
        <v>149</v>
      </c>
      <c r="C112" s="15"/>
      <c r="G112" s="4">
        <f>SUM(C112:$E112)</f>
        <v>0</v>
      </c>
      <c r="H112" s="4">
        <f>F112-G112</f>
        <v>0</v>
      </c>
      <c r="I112" s="12" t="e">
        <f>(H112/G112)</f>
        <v>#DIV/0!</v>
      </c>
    </row>
    <row r="113" spans="2:11" ht="15.75" x14ac:dyDescent="0.25">
      <c r="B113" s="2" t="s">
        <v>162</v>
      </c>
      <c r="C113" s="15"/>
      <c r="G113" s="4">
        <f>SUM(C113:$E113)</f>
        <v>0</v>
      </c>
      <c r="H113" s="4">
        <f>F113-G113</f>
        <v>0</v>
      </c>
      <c r="I113" s="12" t="e">
        <f>(H113/G113)</f>
        <v>#DIV/0!</v>
      </c>
    </row>
    <row r="114" spans="2:11" ht="30" x14ac:dyDescent="0.25">
      <c r="B114" s="2" t="s">
        <v>161</v>
      </c>
      <c r="C114" s="15"/>
      <c r="G114" s="4">
        <f>SUM(C114:$E114)</f>
        <v>0</v>
      </c>
      <c r="H114" s="4">
        <f>F114-G114</f>
        <v>0</v>
      </c>
      <c r="I114" s="12" t="e">
        <f>(H114/G114)</f>
        <v>#DIV/0!</v>
      </c>
    </row>
    <row r="115" spans="2:11" x14ac:dyDescent="0.25">
      <c r="B115" s="2"/>
      <c r="C115" s="2"/>
    </row>
    <row r="116" spans="2:11" ht="30.75" x14ac:dyDescent="0.45">
      <c r="B116" s="14" t="s">
        <v>164</v>
      </c>
      <c r="C116" s="13"/>
      <c r="D116" s="13"/>
      <c r="E116" s="13"/>
      <c r="F116" s="13"/>
      <c r="G116" s="13"/>
      <c r="H116" s="13"/>
      <c r="I116" s="13"/>
    </row>
    <row r="118" spans="2:11" ht="30" x14ac:dyDescent="0.25">
      <c r="B118" s="1" t="s">
        <v>54</v>
      </c>
      <c r="C118" s="1" t="s">
        <v>55</v>
      </c>
      <c r="D118" s="1" t="s">
        <v>56</v>
      </c>
      <c r="E118" s="1" t="s">
        <v>57</v>
      </c>
      <c r="F118" s="1" t="s">
        <v>58</v>
      </c>
      <c r="G118" s="1" t="s">
        <v>59</v>
      </c>
      <c r="H118" s="1" t="s">
        <v>60</v>
      </c>
      <c r="I118" s="1" t="s">
        <v>61</v>
      </c>
    </row>
    <row r="119" spans="2:11" ht="30" x14ac:dyDescent="0.25">
      <c r="B119" s="2" t="s">
        <v>188</v>
      </c>
      <c r="C119" s="15"/>
      <c r="G119" s="4">
        <f>SUM(C119:$E119)</f>
        <v>0</v>
      </c>
      <c r="H119" s="4">
        <f>F119-G119</f>
        <v>0</v>
      </c>
      <c r="I119" s="12" t="e">
        <f>(H119/G119)</f>
        <v>#DIV/0!</v>
      </c>
      <c r="J119" s="2"/>
      <c r="K119" s="2"/>
    </row>
    <row r="120" spans="2:11" ht="30" x14ac:dyDescent="0.25">
      <c r="B120" s="2" t="s">
        <v>169</v>
      </c>
      <c r="C120" s="15"/>
      <c r="G120" s="4">
        <f>SUM(C120:$E120)</f>
        <v>0</v>
      </c>
      <c r="H120" s="4">
        <f>F120-G120</f>
        <v>0</v>
      </c>
      <c r="I120" s="12" t="e">
        <f>(H120/G120)</f>
        <v>#DIV/0!</v>
      </c>
      <c r="J120" s="2"/>
      <c r="K120" s="2"/>
    </row>
    <row r="121" spans="2:11" ht="30" x14ac:dyDescent="0.25">
      <c r="B121" s="2" t="s">
        <v>175</v>
      </c>
      <c r="C121" s="15"/>
      <c r="G121" s="4">
        <f>SUM(C121:$E121)</f>
        <v>0</v>
      </c>
      <c r="H121" s="4">
        <f>F121-G121</f>
        <v>0</v>
      </c>
      <c r="I121" s="12" t="e">
        <f>(H121/G121)</f>
        <v>#DIV/0!</v>
      </c>
      <c r="J121" s="2"/>
      <c r="K121" s="2"/>
    </row>
    <row r="122" spans="2:11" ht="30" x14ac:dyDescent="0.25">
      <c r="B122" s="2" t="s">
        <v>179</v>
      </c>
      <c r="C122" s="15"/>
      <c r="G122" s="4">
        <f>SUM(C122:$E122)</f>
        <v>0</v>
      </c>
      <c r="H122" s="4">
        <f>F122-G122</f>
        <v>0</v>
      </c>
      <c r="I122" s="12" t="e">
        <f>(H122/G122)</f>
        <v>#DIV/0!</v>
      </c>
      <c r="J122" s="2"/>
      <c r="K122" s="2"/>
    </row>
    <row r="123" spans="2:11" ht="15.75" x14ac:dyDescent="0.25">
      <c r="B123" s="2" t="s">
        <v>187</v>
      </c>
      <c r="C123" s="15"/>
      <c r="G123" s="4">
        <f>SUM(C123:$E123)</f>
        <v>0</v>
      </c>
      <c r="H123" s="4">
        <f>F123-G123</f>
        <v>0</v>
      </c>
      <c r="I123" s="12" t="e">
        <f>(H123/G123)</f>
        <v>#DIV/0!</v>
      </c>
      <c r="J123" s="2"/>
      <c r="K123" s="2"/>
    </row>
    <row r="124" spans="2:11" ht="30" x14ac:dyDescent="0.25">
      <c r="B124" s="2" t="s">
        <v>166</v>
      </c>
      <c r="C124" s="15"/>
      <c r="G124" s="4">
        <f>SUM(C124:$E124)</f>
        <v>0</v>
      </c>
      <c r="H124" s="4">
        <f>F124-G124</f>
        <v>0</v>
      </c>
      <c r="I124" s="12" t="e">
        <f>(H124/G124)</f>
        <v>#DIV/0!</v>
      </c>
      <c r="J124" s="2"/>
      <c r="K124" s="2"/>
    </row>
    <row r="125" spans="2:11" ht="15.75" x14ac:dyDescent="0.25">
      <c r="B125" s="2" t="s">
        <v>181</v>
      </c>
      <c r="C125" s="15"/>
      <c r="G125" s="4">
        <f>SUM(C125:$E125)</f>
        <v>0</v>
      </c>
      <c r="H125" s="4">
        <f>F125-G125</f>
        <v>0</v>
      </c>
      <c r="I125" s="12" t="e">
        <f>(H125/G125)</f>
        <v>#DIV/0!</v>
      </c>
      <c r="J125" s="2"/>
      <c r="K125" s="2"/>
    </row>
    <row r="126" spans="2:11" ht="30" x14ac:dyDescent="0.25">
      <c r="B126" s="2" t="s">
        <v>173</v>
      </c>
      <c r="C126" s="15"/>
      <c r="G126" s="4">
        <f>SUM(C126:$E126)</f>
        <v>0</v>
      </c>
      <c r="H126" s="4">
        <f>F126-G126</f>
        <v>0</v>
      </c>
      <c r="I126" s="12" t="e">
        <f>(H126/G126)</f>
        <v>#DIV/0!</v>
      </c>
      <c r="J126" s="2"/>
      <c r="K126" s="2"/>
    </row>
    <row r="127" spans="2:11" ht="15.75" x14ac:dyDescent="0.25">
      <c r="B127" s="2" t="s">
        <v>185</v>
      </c>
      <c r="C127" s="15"/>
      <c r="G127" s="4">
        <f>SUM(C127:$E127)</f>
        <v>0</v>
      </c>
      <c r="H127" s="4">
        <f>F127-G127</f>
        <v>0</v>
      </c>
      <c r="I127" s="12" t="e">
        <f>(H127/G127)</f>
        <v>#DIV/0!</v>
      </c>
      <c r="J127" s="2"/>
      <c r="K127" s="2"/>
    </row>
    <row r="128" spans="2:11" ht="30" x14ac:dyDescent="0.25">
      <c r="B128" s="2" t="s">
        <v>170</v>
      </c>
      <c r="C128" s="15"/>
      <c r="G128" s="4">
        <f>SUM(C128:$E128)</f>
        <v>0</v>
      </c>
      <c r="H128" s="4">
        <f>F128-G128</f>
        <v>0</v>
      </c>
      <c r="I128" s="12" t="e">
        <f>(H128/G128)</f>
        <v>#DIV/0!</v>
      </c>
      <c r="J128" s="2"/>
      <c r="K128" s="2"/>
    </row>
    <row r="129" spans="2:11" ht="30" x14ac:dyDescent="0.25">
      <c r="B129" s="2" t="s">
        <v>189</v>
      </c>
      <c r="C129" s="15"/>
      <c r="G129" s="4">
        <f>SUM(C129:$E129)</f>
        <v>0</v>
      </c>
      <c r="H129" s="4">
        <f>F129-G129</f>
        <v>0</v>
      </c>
      <c r="I129" s="12" t="e">
        <f>(H129/G129)</f>
        <v>#DIV/0!</v>
      </c>
      <c r="J129" s="2"/>
      <c r="K129" s="2"/>
    </row>
    <row r="130" spans="2:11" ht="15.75" x14ac:dyDescent="0.25">
      <c r="B130" s="2" t="s">
        <v>174</v>
      </c>
      <c r="C130" s="15"/>
      <c r="G130" s="4">
        <f>SUM(C130:$E130)</f>
        <v>0</v>
      </c>
      <c r="H130" s="4">
        <f>F130-G130</f>
        <v>0</v>
      </c>
      <c r="I130" s="12" t="e">
        <f>(H130/G130)</f>
        <v>#DIV/0!</v>
      </c>
      <c r="J130" s="2"/>
      <c r="K130" s="2"/>
    </row>
    <row r="131" spans="2:11" ht="30" x14ac:dyDescent="0.25">
      <c r="B131" s="2" t="s">
        <v>176</v>
      </c>
      <c r="C131" s="15"/>
      <c r="G131" s="4">
        <f>SUM(C131:$E131)</f>
        <v>0</v>
      </c>
      <c r="H131" s="4">
        <f>F131-G131</f>
        <v>0</v>
      </c>
      <c r="I131" s="12" t="e">
        <f>(H131/G131)</f>
        <v>#DIV/0!</v>
      </c>
      <c r="J131" s="2"/>
      <c r="K131" s="2"/>
    </row>
    <row r="132" spans="2:11" ht="15.75" x14ac:dyDescent="0.25">
      <c r="B132" s="2" t="s">
        <v>180</v>
      </c>
      <c r="C132" s="15"/>
      <c r="G132" s="4">
        <f>SUM(C132:$E132)</f>
        <v>0</v>
      </c>
      <c r="H132" s="4">
        <f>F132-G132</f>
        <v>0</v>
      </c>
      <c r="I132" s="12" t="e">
        <f>(H132/G132)</f>
        <v>#DIV/0!</v>
      </c>
      <c r="J132" s="2"/>
      <c r="K132" s="2"/>
    </row>
    <row r="133" spans="2:11" ht="15.75" x14ac:dyDescent="0.25">
      <c r="B133" s="2" t="s">
        <v>177</v>
      </c>
      <c r="C133" s="15"/>
      <c r="G133" s="4">
        <f>SUM(C133:$E133)</f>
        <v>0</v>
      </c>
      <c r="H133" s="4">
        <f>F133-G133</f>
        <v>0</v>
      </c>
      <c r="I133" s="12" t="e">
        <f>(H133/G133)</f>
        <v>#DIV/0!</v>
      </c>
      <c r="J133" s="2"/>
      <c r="K133" s="2"/>
    </row>
    <row r="134" spans="2:11" ht="30" x14ac:dyDescent="0.25">
      <c r="B134" s="2" t="s">
        <v>183</v>
      </c>
      <c r="C134" s="15"/>
      <c r="G134" s="4">
        <f>SUM(C134:$E134)</f>
        <v>0</v>
      </c>
      <c r="H134" s="4">
        <f>F134-G134</f>
        <v>0</v>
      </c>
      <c r="I134" s="12" t="e">
        <f>(H134/G134)</f>
        <v>#DIV/0!</v>
      </c>
      <c r="J134" s="2"/>
      <c r="K134" s="2"/>
    </row>
    <row r="135" spans="2:11" ht="30" x14ac:dyDescent="0.25">
      <c r="B135" s="2" t="s">
        <v>186</v>
      </c>
      <c r="C135" s="15"/>
      <c r="G135" s="4">
        <f>SUM(C135:$E135)</f>
        <v>0</v>
      </c>
      <c r="H135" s="4">
        <f>F135-G135</f>
        <v>0</v>
      </c>
      <c r="I135" s="12" t="e">
        <f>(H135/G135)</f>
        <v>#DIV/0!</v>
      </c>
      <c r="J135" s="2"/>
      <c r="K135" s="2"/>
    </row>
    <row r="136" spans="2:11" ht="15.75" x14ac:dyDescent="0.25">
      <c r="B136" s="2" t="s">
        <v>167</v>
      </c>
      <c r="C136" s="15"/>
      <c r="G136" s="4">
        <f>SUM(C136:$E136)</f>
        <v>0</v>
      </c>
      <c r="H136" s="4">
        <f>F136-G136</f>
        <v>0</v>
      </c>
      <c r="I136" s="12" t="e">
        <f>(H136/G136)</f>
        <v>#DIV/0!</v>
      </c>
      <c r="J136" s="2"/>
      <c r="K136" s="2"/>
    </row>
    <row r="137" spans="2:11" ht="30" x14ac:dyDescent="0.25">
      <c r="B137" s="2" t="s">
        <v>184</v>
      </c>
      <c r="C137" s="15"/>
      <c r="G137" s="4">
        <f>SUM(C137:$E137)</f>
        <v>0</v>
      </c>
      <c r="H137" s="4">
        <f>F137-G137</f>
        <v>0</v>
      </c>
      <c r="I137" s="12" t="e">
        <f>(H137/G137)</f>
        <v>#DIV/0!</v>
      </c>
      <c r="J137" s="2"/>
      <c r="K137" s="2"/>
    </row>
    <row r="138" spans="2:11" x14ac:dyDescent="0.25">
      <c r="B138" s="2" t="s">
        <v>165</v>
      </c>
      <c r="C138" s="4">
        <v>13000</v>
      </c>
      <c r="D138" s="4">
        <v>3500</v>
      </c>
      <c r="E138" s="4">
        <v>3000</v>
      </c>
      <c r="F138" s="4">
        <v>65000</v>
      </c>
      <c r="G138" s="4">
        <f>SUM(C138:$E138)</f>
        <v>19500</v>
      </c>
      <c r="H138" s="4">
        <f>F138-G138</f>
        <v>45500</v>
      </c>
      <c r="I138" s="12">
        <f>(H138/G138)</f>
        <v>2.3333333333333335</v>
      </c>
      <c r="J138" s="2"/>
      <c r="K138" s="2"/>
    </row>
    <row r="139" spans="2:11" ht="30" x14ac:dyDescent="0.25">
      <c r="B139" s="2" t="s">
        <v>178</v>
      </c>
      <c r="C139" s="15"/>
      <c r="G139" s="4">
        <f>SUM(C139:$E139)</f>
        <v>0</v>
      </c>
      <c r="H139" s="4">
        <f>F139-G139</f>
        <v>0</v>
      </c>
      <c r="I139" s="12" t="e">
        <f>(H139/G139)</f>
        <v>#DIV/0!</v>
      </c>
      <c r="J139" s="2"/>
      <c r="K139" s="2"/>
    </row>
    <row r="140" spans="2:11" ht="30" x14ac:dyDescent="0.25">
      <c r="B140" s="2" t="s">
        <v>182</v>
      </c>
      <c r="C140" s="15"/>
      <c r="G140" s="4">
        <f>SUM(C140:$E140)</f>
        <v>0</v>
      </c>
      <c r="H140" s="4">
        <f>F140-G140</f>
        <v>0</v>
      </c>
      <c r="I140" s="12" t="e">
        <f>(H140/G140)</f>
        <v>#DIV/0!</v>
      </c>
      <c r="J140" s="2"/>
      <c r="K140" s="2"/>
    </row>
    <row r="141" spans="2:11" ht="15.75" x14ac:dyDescent="0.25">
      <c r="B141" s="2" t="s">
        <v>168</v>
      </c>
      <c r="C141" s="15"/>
      <c r="G141" s="4">
        <f>SUM(C141:$E141)</f>
        <v>0</v>
      </c>
      <c r="H141" s="4">
        <f>F141-G141</f>
        <v>0</v>
      </c>
      <c r="I141" s="12" t="e">
        <f>(H141/G141)</f>
        <v>#DIV/0!</v>
      </c>
      <c r="J141" s="2"/>
      <c r="K141" s="2"/>
    </row>
    <row r="142" spans="2:11" ht="15.75" x14ac:dyDescent="0.25">
      <c r="B142" s="2" t="s">
        <v>172</v>
      </c>
      <c r="C142" s="15"/>
      <c r="G142" s="4">
        <f>SUM(C142:$E142)</f>
        <v>0</v>
      </c>
      <c r="H142" s="4">
        <f>F142-G142</f>
        <v>0</v>
      </c>
      <c r="I142" s="12" t="e">
        <f>(H142/G142)</f>
        <v>#DIV/0!</v>
      </c>
      <c r="J142" s="2"/>
      <c r="K142" s="2"/>
    </row>
    <row r="143" spans="2:11" ht="15.75" x14ac:dyDescent="0.25">
      <c r="B143" s="2" t="s">
        <v>171</v>
      </c>
      <c r="C143" s="15"/>
      <c r="G143" s="4">
        <f>SUM(C143:$E143)</f>
        <v>0</v>
      </c>
      <c r="H143" s="4">
        <f>F143-G143</f>
        <v>0</v>
      </c>
      <c r="I143" s="12" t="e">
        <f>(H143/G143)</f>
        <v>#DIV/0!</v>
      </c>
      <c r="J143" s="2"/>
      <c r="K143" s="2"/>
    </row>
    <row r="144" spans="2:1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2:11" ht="30.75" x14ac:dyDescent="0.45">
      <c r="B145" s="14" t="s">
        <v>190</v>
      </c>
      <c r="C145" s="13"/>
      <c r="D145" s="13"/>
      <c r="E145" s="13"/>
      <c r="F145" s="13"/>
      <c r="G145" s="13"/>
      <c r="H145" s="13"/>
      <c r="I145" s="13"/>
      <c r="J145" s="2"/>
      <c r="K145" s="2"/>
    </row>
    <row r="146" spans="2:11" x14ac:dyDescent="0.25">
      <c r="J146" s="2"/>
      <c r="K146" s="2"/>
    </row>
    <row r="147" spans="2:11" ht="30" x14ac:dyDescent="0.25">
      <c r="B147" s="1" t="s">
        <v>54</v>
      </c>
      <c r="C147" s="1" t="s">
        <v>55</v>
      </c>
      <c r="D147" s="1" t="s">
        <v>56</v>
      </c>
      <c r="E147" s="1" t="s">
        <v>57</v>
      </c>
      <c r="F147" s="1" t="s">
        <v>58</v>
      </c>
      <c r="G147" s="1" t="s">
        <v>59</v>
      </c>
      <c r="H147" s="1" t="s">
        <v>60</v>
      </c>
      <c r="I147" s="1" t="s">
        <v>61</v>
      </c>
      <c r="J147" s="2"/>
      <c r="K147" s="2"/>
    </row>
    <row r="148" spans="2:11" ht="30" x14ac:dyDescent="0.25">
      <c r="B148" s="2" t="s">
        <v>202</v>
      </c>
      <c r="C148" s="15"/>
      <c r="G148" s="4">
        <f>SUM(C148:$E148)</f>
        <v>0</v>
      </c>
      <c r="H148" s="4">
        <f>F148-G148</f>
        <v>0</v>
      </c>
      <c r="I148" s="12" t="e">
        <f>(H148/G148)</f>
        <v>#DIV/0!</v>
      </c>
      <c r="J148" s="2"/>
      <c r="K148" s="2"/>
    </row>
    <row r="149" spans="2:11" ht="30" x14ac:dyDescent="0.25">
      <c r="B149" s="2" t="s">
        <v>193</v>
      </c>
      <c r="C149" s="15"/>
      <c r="G149" s="4">
        <f>SUM(C149:$E149)</f>
        <v>0</v>
      </c>
      <c r="H149" s="4">
        <f>F149-G149</f>
        <v>0</v>
      </c>
      <c r="I149" s="12" t="e">
        <f>(H149/G149)</f>
        <v>#DIV/0!</v>
      </c>
      <c r="J149" s="2"/>
      <c r="K149" s="2"/>
    </row>
    <row r="150" spans="2:11" ht="30" x14ac:dyDescent="0.25">
      <c r="B150" s="2" t="s">
        <v>214</v>
      </c>
      <c r="C150" s="15"/>
      <c r="G150" s="4">
        <f>SUM(C150:$E150)</f>
        <v>0</v>
      </c>
      <c r="H150" s="4">
        <f>F150-G150</f>
        <v>0</v>
      </c>
      <c r="I150" s="12" t="e">
        <f>(H150/G150)</f>
        <v>#DIV/0!</v>
      </c>
      <c r="J150" s="2"/>
      <c r="K150" s="2"/>
    </row>
    <row r="151" spans="2:11" ht="30" x14ac:dyDescent="0.25">
      <c r="B151" s="2" t="s">
        <v>194</v>
      </c>
      <c r="C151" s="15"/>
      <c r="G151" s="4">
        <f>SUM(C151:$E151)</f>
        <v>0</v>
      </c>
      <c r="H151" s="4">
        <f>F151-G151</f>
        <v>0</v>
      </c>
      <c r="I151" s="12" t="e">
        <f>(H151/G151)</f>
        <v>#DIV/0!</v>
      </c>
    </row>
    <row r="152" spans="2:11" ht="30" x14ac:dyDescent="0.25">
      <c r="B152" s="2" t="s">
        <v>201</v>
      </c>
      <c r="C152" s="15"/>
      <c r="G152" s="4">
        <f>SUM(C152:$E152)</f>
        <v>0</v>
      </c>
      <c r="H152" s="4">
        <f>F152-G152</f>
        <v>0</v>
      </c>
      <c r="I152" s="12" t="e">
        <f>(H152/G152)</f>
        <v>#DIV/0!</v>
      </c>
    </row>
    <row r="153" spans="2:11" ht="15.75" x14ac:dyDescent="0.25">
      <c r="B153" s="2" t="s">
        <v>199</v>
      </c>
      <c r="C153" s="15"/>
      <c r="G153" s="4">
        <f>SUM(C153:$E153)</f>
        <v>0</v>
      </c>
      <c r="H153" s="4">
        <f>F153-G153</f>
        <v>0</v>
      </c>
      <c r="I153" s="12" t="e">
        <f>(H153/G153)</f>
        <v>#DIV/0!</v>
      </c>
    </row>
    <row r="154" spans="2:11" ht="15.75" x14ac:dyDescent="0.25">
      <c r="B154" s="2" t="s">
        <v>192</v>
      </c>
      <c r="C154" s="15"/>
      <c r="G154" s="4">
        <f>SUM(C154:$E154)</f>
        <v>0</v>
      </c>
      <c r="H154" s="4">
        <f>F154-G154</f>
        <v>0</v>
      </c>
      <c r="I154" s="12" t="e">
        <f>(H154/G154)</f>
        <v>#DIV/0!</v>
      </c>
    </row>
    <row r="155" spans="2:11" ht="30" x14ac:dyDescent="0.25">
      <c r="B155" s="2" t="s">
        <v>203</v>
      </c>
      <c r="C155" s="15"/>
      <c r="G155" s="4">
        <f>SUM(C155:$E155)</f>
        <v>0</v>
      </c>
      <c r="H155" s="4">
        <f>F155-G155</f>
        <v>0</v>
      </c>
      <c r="I155" s="12" t="e">
        <f>(H155/G155)</f>
        <v>#DIV/0!</v>
      </c>
    </row>
    <row r="156" spans="2:11" ht="30" x14ac:dyDescent="0.25">
      <c r="B156" s="2" t="s">
        <v>211</v>
      </c>
      <c r="C156" s="15"/>
      <c r="G156" s="4">
        <f>SUM(C156:$E156)</f>
        <v>0</v>
      </c>
      <c r="H156" s="4">
        <f>F156-G156</f>
        <v>0</v>
      </c>
      <c r="I156" s="12" t="e">
        <f>(H156/G156)</f>
        <v>#DIV/0!</v>
      </c>
    </row>
    <row r="157" spans="2:11" ht="30" x14ac:dyDescent="0.25">
      <c r="B157" s="2" t="s">
        <v>213</v>
      </c>
      <c r="C157" s="15"/>
      <c r="G157" s="4">
        <f>SUM(C157:$E157)</f>
        <v>0</v>
      </c>
      <c r="H157" s="4">
        <f>F157-G157</f>
        <v>0</v>
      </c>
      <c r="I157" s="12" t="e">
        <f>(H157/G157)</f>
        <v>#DIV/0!</v>
      </c>
    </row>
    <row r="158" spans="2:11" ht="30" x14ac:dyDescent="0.25">
      <c r="B158" s="2" t="s">
        <v>198</v>
      </c>
      <c r="C158" s="15"/>
      <c r="G158" s="4">
        <f>SUM(C158:$E158)</f>
        <v>0</v>
      </c>
      <c r="H158" s="4">
        <f>F158-G158</f>
        <v>0</v>
      </c>
      <c r="I158" s="12" t="e">
        <f>(H158/G158)</f>
        <v>#DIV/0!</v>
      </c>
    </row>
    <row r="159" spans="2:11" ht="30" x14ac:dyDescent="0.25">
      <c r="B159" s="2" t="s">
        <v>205</v>
      </c>
      <c r="C159" s="15"/>
      <c r="G159" s="4">
        <f>SUM(C159:$E159)</f>
        <v>0</v>
      </c>
      <c r="H159" s="4">
        <f>F159-G159</f>
        <v>0</v>
      </c>
      <c r="I159" s="12" t="e">
        <f>(H159/G159)</f>
        <v>#DIV/0!</v>
      </c>
    </row>
    <row r="160" spans="2:11" ht="30" x14ac:dyDescent="0.25">
      <c r="B160" s="2" t="s">
        <v>208</v>
      </c>
      <c r="C160" s="15"/>
      <c r="G160" s="4">
        <f>SUM(C160:$E160)</f>
        <v>0</v>
      </c>
      <c r="H160" s="4">
        <f>F160-G160</f>
        <v>0</v>
      </c>
      <c r="I160" s="12" t="e">
        <f>(H160/G160)</f>
        <v>#DIV/0!</v>
      </c>
    </row>
    <row r="161" spans="2:9" ht="30" x14ac:dyDescent="0.25">
      <c r="B161" s="2" t="s">
        <v>191</v>
      </c>
      <c r="C161" s="4">
        <v>13000</v>
      </c>
      <c r="D161" s="4">
        <v>3500</v>
      </c>
      <c r="E161" s="4">
        <v>3000</v>
      </c>
      <c r="F161" s="4">
        <v>65000</v>
      </c>
      <c r="G161" s="4">
        <f>SUM(C161:$E161)</f>
        <v>19500</v>
      </c>
      <c r="H161" s="4">
        <f>F161-G161</f>
        <v>45500</v>
      </c>
      <c r="I161" s="12">
        <f>(H161/G161)</f>
        <v>2.3333333333333335</v>
      </c>
    </row>
    <row r="162" spans="2:9" ht="30" x14ac:dyDescent="0.25">
      <c r="B162" s="2" t="s">
        <v>212</v>
      </c>
      <c r="C162" s="15"/>
      <c r="G162" s="4">
        <f>SUM(C162:$E162)</f>
        <v>0</v>
      </c>
      <c r="H162" s="4">
        <f>F162-G162</f>
        <v>0</v>
      </c>
      <c r="I162" s="12" t="e">
        <f>(H162/G162)</f>
        <v>#DIV/0!</v>
      </c>
    </row>
    <row r="163" spans="2:9" ht="30" x14ac:dyDescent="0.25">
      <c r="B163" s="2" t="s">
        <v>197</v>
      </c>
      <c r="C163" s="15"/>
      <c r="G163" s="4">
        <f>SUM(C163:$E163)</f>
        <v>0</v>
      </c>
      <c r="H163" s="4">
        <f>F163-G163</f>
        <v>0</v>
      </c>
      <c r="I163" s="12" t="e">
        <f>(H163/G163)</f>
        <v>#DIV/0!</v>
      </c>
    </row>
    <row r="164" spans="2:9" ht="30" x14ac:dyDescent="0.25">
      <c r="B164" s="2" t="s">
        <v>210</v>
      </c>
      <c r="C164" s="15"/>
      <c r="G164" s="4">
        <f>SUM(C164:$E164)</f>
        <v>0</v>
      </c>
      <c r="H164" s="4">
        <f>F164-G164</f>
        <v>0</v>
      </c>
      <c r="I164" s="12" t="e">
        <f>(H164/G164)</f>
        <v>#DIV/0!</v>
      </c>
    </row>
    <row r="165" spans="2:9" ht="30" x14ac:dyDescent="0.25">
      <c r="B165" s="2" t="s">
        <v>196</v>
      </c>
      <c r="C165" s="15"/>
      <c r="G165" s="4">
        <f>SUM(C165:$E165)</f>
        <v>0</v>
      </c>
      <c r="H165" s="4">
        <f>F165-G165</f>
        <v>0</v>
      </c>
      <c r="I165" s="12" t="e">
        <f>(H165/G165)</f>
        <v>#DIV/0!</v>
      </c>
    </row>
    <row r="166" spans="2:9" ht="30" x14ac:dyDescent="0.25">
      <c r="B166" s="2" t="s">
        <v>209</v>
      </c>
      <c r="C166" s="15"/>
      <c r="G166" s="4">
        <f>SUM(C166:$E166)</f>
        <v>0</v>
      </c>
      <c r="H166" s="4">
        <f>F166-G166</f>
        <v>0</v>
      </c>
      <c r="I166" s="12" t="e">
        <f>(H166/G166)</f>
        <v>#DIV/0!</v>
      </c>
    </row>
    <row r="167" spans="2:9" ht="30" x14ac:dyDescent="0.25">
      <c r="B167" s="2" t="s">
        <v>207</v>
      </c>
      <c r="C167" s="15"/>
      <c r="G167" s="4">
        <f>SUM(C167:$E167)</f>
        <v>0</v>
      </c>
      <c r="H167" s="4">
        <f>F167-G167</f>
        <v>0</v>
      </c>
      <c r="I167" s="12" t="e">
        <f>(H167/G167)</f>
        <v>#DIV/0!</v>
      </c>
    </row>
    <row r="168" spans="2:9" ht="45" x14ac:dyDescent="0.25">
      <c r="B168" s="2" t="s">
        <v>204</v>
      </c>
      <c r="C168" s="15"/>
      <c r="G168" s="4">
        <f>SUM(C168:$E168)</f>
        <v>0</v>
      </c>
      <c r="H168" s="4">
        <f>F168-G168</f>
        <v>0</v>
      </c>
      <c r="I168" s="12" t="e">
        <f>(H168/G168)</f>
        <v>#DIV/0!</v>
      </c>
    </row>
    <row r="169" spans="2:9" ht="30" x14ac:dyDescent="0.25">
      <c r="B169" s="2" t="s">
        <v>206</v>
      </c>
      <c r="C169" s="15"/>
      <c r="G169" s="4">
        <f>SUM(C169:$E169)</f>
        <v>0</v>
      </c>
      <c r="H169" s="4">
        <f>F169-G169</f>
        <v>0</v>
      </c>
      <c r="I169" s="12" t="e">
        <f>(H169/G169)</f>
        <v>#DIV/0!</v>
      </c>
    </row>
    <row r="170" spans="2:9" ht="30" x14ac:dyDescent="0.25">
      <c r="B170" s="2" t="s">
        <v>215</v>
      </c>
      <c r="C170" s="15"/>
      <c r="G170" s="4">
        <f>SUM(C170:$E170)</f>
        <v>0</v>
      </c>
      <c r="H170" s="4">
        <f>F170-G170</f>
        <v>0</v>
      </c>
      <c r="I170" s="12" t="e">
        <f>(H170/G170)</f>
        <v>#DIV/0!</v>
      </c>
    </row>
    <row r="171" spans="2:9" ht="30" x14ac:dyDescent="0.25">
      <c r="B171" s="2" t="s">
        <v>195</v>
      </c>
      <c r="C171" s="15"/>
      <c r="G171" s="4">
        <f>SUM(C171:$E171)</f>
        <v>0</v>
      </c>
      <c r="H171" s="4">
        <f>F171-G171</f>
        <v>0</v>
      </c>
      <c r="I171" s="12" t="e">
        <f>(H171/G171)</f>
        <v>#DIV/0!</v>
      </c>
    </row>
    <row r="172" spans="2:9" ht="30" x14ac:dyDescent="0.25">
      <c r="B172" s="2" t="s">
        <v>200</v>
      </c>
      <c r="C172" s="15"/>
      <c r="G172" s="4">
        <f>SUM(C172:$E172)</f>
        <v>0</v>
      </c>
      <c r="H172" s="4">
        <f>F172-G172</f>
        <v>0</v>
      </c>
      <c r="I172" s="12" t="e">
        <f>(H172/G172)</f>
        <v>#DIV/0!</v>
      </c>
    </row>
    <row r="173" spans="2:9" x14ac:dyDescent="0.25">
      <c r="B173" s="2"/>
      <c r="C173" s="2"/>
      <c r="D173" s="2"/>
      <c r="E173" s="2"/>
      <c r="F173" s="2"/>
      <c r="G173" s="2"/>
      <c r="H173" s="2"/>
      <c r="I173" s="2"/>
    </row>
    <row r="174" spans="2:9" x14ac:dyDescent="0.25">
      <c r="B174" s="2"/>
      <c r="C174" s="2"/>
      <c r="D174" s="2"/>
      <c r="E174" s="2"/>
      <c r="F174" s="2"/>
      <c r="G174" s="2"/>
      <c r="H174" s="2"/>
      <c r="I174" s="2"/>
    </row>
    <row r="175" spans="2:9" x14ac:dyDescent="0.25">
      <c r="B175" s="2"/>
      <c r="C175" s="2"/>
      <c r="D175" s="2"/>
      <c r="E175" s="2"/>
      <c r="F175" s="2"/>
      <c r="G175" s="2"/>
      <c r="H175" s="2"/>
      <c r="I175" s="2"/>
    </row>
  </sheetData>
  <sortState xmlns:xlrd2="http://schemas.microsoft.com/office/spreadsheetml/2017/richdata2" ref="B148:I172">
    <sortCondition ref="B148:B172"/>
  </sortState>
  <mergeCells count="6">
    <mergeCell ref="B145:I145"/>
    <mergeCell ref="B116:I116"/>
    <mergeCell ref="B87:I87"/>
    <mergeCell ref="B58:I58"/>
    <mergeCell ref="B2:I2"/>
    <mergeCell ref="B29:I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BDB9-56A7-4071-B867-10BF26CFE9AA}">
  <dimension ref="B2:F29"/>
  <sheetViews>
    <sheetView topLeftCell="A25" zoomScale="85" zoomScaleNormal="85" workbookViewId="0">
      <selection activeCell="F30" sqref="F30"/>
    </sheetView>
  </sheetViews>
  <sheetFormatPr defaultRowHeight="15" x14ac:dyDescent="0.25"/>
  <cols>
    <col min="2" max="2" width="27.85546875" customWidth="1"/>
    <col min="3" max="3" width="33.140625" customWidth="1"/>
    <col min="4" max="4" width="21.140625" customWidth="1"/>
    <col min="5" max="5" width="13.5703125" customWidth="1"/>
    <col min="6" max="6" width="18.5703125" customWidth="1"/>
  </cols>
  <sheetData>
    <row r="2" spans="2:6" ht="60" x14ac:dyDescent="0.25">
      <c r="B2" s="1" t="s">
        <v>216</v>
      </c>
      <c r="C2" s="1" t="s">
        <v>217</v>
      </c>
      <c r="D2" s="1" t="s">
        <v>218</v>
      </c>
      <c r="E2" s="1" t="s">
        <v>219</v>
      </c>
      <c r="F2" s="1" t="s">
        <v>220</v>
      </c>
    </row>
    <row r="3" spans="2:6" ht="75" x14ac:dyDescent="0.25">
      <c r="B3" s="3" t="s">
        <v>221</v>
      </c>
      <c r="C3" s="2" t="s">
        <v>222</v>
      </c>
      <c r="D3" s="2" t="s">
        <v>223</v>
      </c>
      <c r="E3" s="2" t="s">
        <v>224</v>
      </c>
      <c r="F3" s="6">
        <v>25000</v>
      </c>
    </row>
    <row r="4" spans="2:6" ht="60" x14ac:dyDescent="0.25">
      <c r="B4" s="2"/>
      <c r="C4" s="2" t="s">
        <v>225</v>
      </c>
      <c r="D4" s="2" t="s">
        <v>223</v>
      </c>
      <c r="E4" s="2" t="s">
        <v>224</v>
      </c>
      <c r="F4" s="6">
        <v>8000</v>
      </c>
    </row>
    <row r="5" spans="2:6" ht="45" x14ac:dyDescent="0.25">
      <c r="B5" s="2"/>
      <c r="C5" s="2" t="s">
        <v>226</v>
      </c>
      <c r="D5" s="2" t="s">
        <v>223</v>
      </c>
      <c r="E5" s="2" t="s">
        <v>224</v>
      </c>
      <c r="F5" s="6">
        <v>3500</v>
      </c>
    </row>
    <row r="6" spans="2:6" ht="30" x14ac:dyDescent="0.25">
      <c r="B6" s="2"/>
      <c r="C6" s="2" t="s">
        <v>227</v>
      </c>
      <c r="D6" s="2" t="s">
        <v>223</v>
      </c>
      <c r="E6" s="2" t="s">
        <v>224</v>
      </c>
      <c r="F6" s="6">
        <v>9500</v>
      </c>
    </row>
    <row r="7" spans="2:6" ht="60" x14ac:dyDescent="0.25">
      <c r="B7" s="2"/>
      <c r="C7" s="2" t="s">
        <v>228</v>
      </c>
      <c r="D7" s="2" t="s">
        <v>223</v>
      </c>
      <c r="E7" s="2" t="s">
        <v>224</v>
      </c>
      <c r="F7" s="6">
        <v>4000</v>
      </c>
    </row>
    <row r="8" spans="2:6" ht="60" x14ac:dyDescent="0.25">
      <c r="B8" s="2"/>
      <c r="C8" s="2" t="s">
        <v>229</v>
      </c>
      <c r="D8" s="2" t="s">
        <v>223</v>
      </c>
      <c r="E8" s="2" t="s">
        <v>224</v>
      </c>
      <c r="F8" s="6">
        <v>10000</v>
      </c>
    </row>
    <row r="9" spans="2:6" ht="45" x14ac:dyDescent="0.25">
      <c r="B9" s="2"/>
      <c r="C9" s="2" t="s">
        <v>230</v>
      </c>
      <c r="D9" s="2" t="s">
        <v>223</v>
      </c>
      <c r="E9" s="2" t="s">
        <v>224</v>
      </c>
      <c r="F9" s="6">
        <v>8000</v>
      </c>
    </row>
    <row r="10" spans="2:6" ht="45" x14ac:dyDescent="0.25">
      <c r="B10" s="2"/>
      <c r="C10" s="2" t="s">
        <v>231</v>
      </c>
      <c r="D10" s="2" t="s">
        <v>223</v>
      </c>
      <c r="E10" s="2" t="s">
        <v>224</v>
      </c>
      <c r="F10" s="6">
        <v>5000</v>
      </c>
    </row>
    <row r="11" spans="2:6" ht="60" x14ac:dyDescent="0.25">
      <c r="B11" s="3" t="s">
        <v>232</v>
      </c>
      <c r="C11" s="2" t="s">
        <v>233</v>
      </c>
      <c r="D11" s="2" t="s">
        <v>234</v>
      </c>
      <c r="E11" s="2" t="s">
        <v>235</v>
      </c>
      <c r="F11" s="6">
        <v>8000</v>
      </c>
    </row>
    <row r="12" spans="2:6" ht="45" x14ac:dyDescent="0.25">
      <c r="B12" s="2"/>
      <c r="C12" s="2" t="s">
        <v>236</v>
      </c>
      <c r="D12" s="2" t="s">
        <v>234</v>
      </c>
      <c r="E12" s="2" t="s">
        <v>235</v>
      </c>
      <c r="F12" s="6">
        <v>12000</v>
      </c>
    </row>
    <row r="13" spans="2:6" ht="45" x14ac:dyDescent="0.25">
      <c r="B13" s="2"/>
      <c r="C13" s="2" t="s">
        <v>237</v>
      </c>
      <c r="D13" s="2" t="s">
        <v>234</v>
      </c>
      <c r="E13" s="2" t="s">
        <v>235</v>
      </c>
      <c r="F13" s="6">
        <v>5000</v>
      </c>
    </row>
    <row r="14" spans="2:6" ht="45" x14ac:dyDescent="0.25">
      <c r="B14" s="2"/>
      <c r="C14" s="2" t="s">
        <v>238</v>
      </c>
      <c r="D14" s="2" t="s">
        <v>234</v>
      </c>
      <c r="E14" s="2" t="s">
        <v>235</v>
      </c>
      <c r="F14" s="6">
        <v>3500</v>
      </c>
    </row>
    <row r="15" spans="2:6" ht="60" x14ac:dyDescent="0.25">
      <c r="B15" s="2"/>
      <c r="C15" s="2" t="s">
        <v>239</v>
      </c>
      <c r="D15" s="2" t="s">
        <v>234</v>
      </c>
      <c r="E15" s="2" t="s">
        <v>235</v>
      </c>
      <c r="F15" s="6">
        <v>4500</v>
      </c>
    </row>
    <row r="16" spans="2:6" ht="60" x14ac:dyDescent="0.25">
      <c r="B16" s="2"/>
      <c r="C16" s="2" t="s">
        <v>240</v>
      </c>
      <c r="D16" s="2" t="s">
        <v>234</v>
      </c>
      <c r="E16" s="2" t="s">
        <v>241</v>
      </c>
      <c r="F16" s="6">
        <v>2000</v>
      </c>
    </row>
    <row r="17" spans="2:6" ht="45" x14ac:dyDescent="0.25">
      <c r="B17" s="2"/>
      <c r="C17" s="2" t="s">
        <v>242</v>
      </c>
      <c r="D17" s="2" t="s">
        <v>234</v>
      </c>
      <c r="E17" s="2" t="s">
        <v>241</v>
      </c>
      <c r="F17" s="6">
        <v>3000</v>
      </c>
    </row>
    <row r="18" spans="2:6" ht="60" x14ac:dyDescent="0.25">
      <c r="B18" s="3" t="s">
        <v>243</v>
      </c>
      <c r="C18" s="2" t="s">
        <v>244</v>
      </c>
      <c r="D18" s="2" t="s">
        <v>245</v>
      </c>
      <c r="E18" s="2" t="s">
        <v>246</v>
      </c>
      <c r="F18" s="6">
        <v>30000</v>
      </c>
    </row>
    <row r="19" spans="2:6" ht="60" x14ac:dyDescent="0.25">
      <c r="B19" s="2"/>
      <c r="C19" s="2" t="s">
        <v>247</v>
      </c>
      <c r="D19" s="2" t="s">
        <v>248</v>
      </c>
      <c r="E19" s="2" t="s">
        <v>246</v>
      </c>
      <c r="F19" s="6">
        <v>10000</v>
      </c>
    </row>
    <row r="20" spans="2:6" ht="45" x14ac:dyDescent="0.25">
      <c r="B20" s="2"/>
      <c r="C20" s="2" t="s">
        <v>249</v>
      </c>
      <c r="D20" s="2" t="s">
        <v>245</v>
      </c>
      <c r="E20" s="2" t="s">
        <v>250</v>
      </c>
      <c r="F20" s="6">
        <v>5000</v>
      </c>
    </row>
    <row r="21" spans="2:6" ht="45" x14ac:dyDescent="0.25">
      <c r="B21" s="2"/>
      <c r="C21" s="2" t="s">
        <v>251</v>
      </c>
      <c r="D21" s="2" t="s">
        <v>248</v>
      </c>
      <c r="E21" s="2" t="s">
        <v>252</v>
      </c>
      <c r="F21" s="6">
        <v>7000</v>
      </c>
    </row>
    <row r="22" spans="2:6" ht="60" x14ac:dyDescent="0.25">
      <c r="B22" s="2"/>
      <c r="C22" s="2" t="s">
        <v>253</v>
      </c>
      <c r="D22" s="2" t="s">
        <v>245</v>
      </c>
      <c r="E22" s="2" t="s">
        <v>254</v>
      </c>
      <c r="F22" s="6">
        <v>8000</v>
      </c>
    </row>
    <row r="23" spans="2:6" ht="60" x14ac:dyDescent="0.25">
      <c r="B23" s="2"/>
      <c r="C23" s="2" t="s">
        <v>255</v>
      </c>
      <c r="D23" s="2" t="s">
        <v>245</v>
      </c>
      <c r="E23" s="2" t="s">
        <v>256</v>
      </c>
      <c r="F23" s="6">
        <v>6000</v>
      </c>
    </row>
    <row r="24" spans="2:6" ht="60" x14ac:dyDescent="0.25">
      <c r="B24" s="2"/>
      <c r="C24" s="2" t="s">
        <v>257</v>
      </c>
      <c r="D24" s="2" t="s">
        <v>234</v>
      </c>
      <c r="E24" s="2" t="s">
        <v>250</v>
      </c>
      <c r="F24" s="6">
        <v>2000</v>
      </c>
    </row>
    <row r="25" spans="2:6" ht="45" x14ac:dyDescent="0.25">
      <c r="B25" s="3" t="s">
        <v>258</v>
      </c>
      <c r="C25" s="2" t="s">
        <v>259</v>
      </c>
      <c r="D25" s="2" t="s">
        <v>234</v>
      </c>
      <c r="E25" s="2" t="s">
        <v>260</v>
      </c>
      <c r="F25" s="6">
        <v>18000</v>
      </c>
    </row>
    <row r="26" spans="2:6" ht="60" x14ac:dyDescent="0.25">
      <c r="B26" s="2"/>
      <c r="C26" s="2" t="s">
        <v>261</v>
      </c>
      <c r="D26" s="2" t="s">
        <v>234</v>
      </c>
      <c r="E26" s="2" t="s">
        <v>262</v>
      </c>
      <c r="F26" s="6">
        <v>5000</v>
      </c>
    </row>
    <row r="27" spans="2:6" ht="60" x14ac:dyDescent="0.25">
      <c r="B27" s="2"/>
      <c r="C27" s="2" t="s">
        <v>263</v>
      </c>
      <c r="D27" s="2" t="s">
        <v>264</v>
      </c>
      <c r="E27" s="2" t="s">
        <v>260</v>
      </c>
      <c r="F27" s="6">
        <v>324000</v>
      </c>
    </row>
    <row r="28" spans="2:6" ht="60" x14ac:dyDescent="0.25">
      <c r="B28" s="2"/>
      <c r="C28" s="2" t="s">
        <v>265</v>
      </c>
      <c r="D28" s="2" t="s">
        <v>264</v>
      </c>
      <c r="E28" s="2" t="s">
        <v>262</v>
      </c>
      <c r="F28" s="6">
        <v>90000</v>
      </c>
    </row>
    <row r="29" spans="2:6" x14ac:dyDescent="0.25">
      <c r="B29" s="3" t="s">
        <v>266</v>
      </c>
      <c r="C29" s="2" t="s">
        <v>269</v>
      </c>
      <c r="D29" s="2" t="s">
        <v>267</v>
      </c>
      <c r="E29" s="2" t="s">
        <v>268</v>
      </c>
      <c r="F29" s="6">
        <v>3600000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Otros Costos Operativos</vt:lpstr>
      <vt:lpstr>Margen de riesgo y contingencia</vt:lpstr>
      <vt:lpstr>Gastos Legales</vt:lpstr>
      <vt:lpstr>'Margen de riesgo y contingencia'!_Hlk202118756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 Bryan Omar Jimenez Velazquez</cp:lastModifiedBy>
  <dcterms:created xsi:type="dcterms:W3CDTF">2015-06-05T18:17:20Z</dcterms:created>
  <dcterms:modified xsi:type="dcterms:W3CDTF">2025-07-01T05:28:00Z</dcterms:modified>
</cp:coreProperties>
</file>