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2.emf" ContentType="image/x-emf"/>
  <Override PartName="/xl/media/image3.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Factibilidad" sheetId="2" state="visible" r:id="rId3"/>
    <sheet name="Configuració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<sst xmlns="http://schemas.openxmlformats.org/spreadsheetml/2006/main" count="197" uniqueCount="82">
  <si>
    <t xml:space="preserve">1.- Capturar la información general del proyecto
</t>
  </si>
  <si>
    <t xml:space="preserve">2.- Elige la respuesta correcta para cada pregunta, siguiendo el orden consecutivo de las mismas (columna F):
   Sí – La respuesta es afirmativa
   No – La respuesta es negativa
   Desconozco – No se tiene suficiente información sobre la pregunta
   No Aplica – El sistema no está relacionado con la tecnología. Por ejemplo, la respuesta “No” de la pregunta 4, implica que las preguntas de la 12 a la 18 debería de ser “No Aplica”, la 5 con las preguntas 19 y 20 y así sucesivamente.
Nota: NO se debe copiar ni arrastrar la respuesta anterior, solo ir seleccionando de una en una.
</t>
  </si>
  <si>
    <t xml:space="preserve">3.- Ingresar los comentarios (columna G) en los casos en donde sea necesario y en caso de que la respuesta sea “No”, “No aplica” o “Desconozco”.
</t>
  </si>
  <si>
    <t xml:space="preserve">4.- La herramienta mostrará en el campo E8 el el resultado de la encuesta en porcentaje, junto con una flecha de color verde o amarillo; de acuerdo a la “Evaluación de Resultados” (columnas J y K), en donde la flecha verde indica que se requiere el Análisis de Factibilidad y la amarilla, que no se requiere.</t>
  </si>
  <si>
    <t xml:space="preserve">Factibilidad</t>
  </si>
  <si>
    <t xml:space="preserve">Campos</t>
  </si>
  <si>
    <t xml:space="preserve">Descripción</t>
  </si>
  <si>
    <t xml:space="preserve">Cvo</t>
  </si>
  <si>
    <t xml:space="preserve">Este campo tiene los valores del 1 al 33 correspondiente a las preguntas.</t>
  </si>
  <si>
    <t xml:space="preserve">Este campo contiene las preguntas de la encuesta.</t>
  </si>
  <si>
    <t xml:space="preserve">Respuesta</t>
  </si>
  <si>
    <t xml:space="preserve">Este campo contiene las respuestas a cada pregunta.</t>
  </si>
  <si>
    <t xml:space="preserve">Comentarios</t>
  </si>
  <si>
    <t xml:space="preserve">Ingresar un comentario con respecto a cada pregunta que corresponda, en caso de ser necesario y cuando la respuesta sea “No”.</t>
  </si>
  <si>
    <t xml:space="preserve">Evaluación de Resultados</t>
  </si>
  <si>
    <t xml:space="preserve">En esta sección se muestran los posibles resultados del semáforo, en donde el color verde indica que “Se requiere Análisis de Factibilidad”; el amarillo indica que “No se requiere Análisis de Factibilidad”.</t>
  </si>
  <si>
    <t xml:space="preserve">Resultado de la Encuesta</t>
  </si>
  <si>
    <t xml:space="preserve">En este campo se puede ver el Resultado de la Encuesta de Automatización del proyecto, revisar la sección de Evaluación de Resultados para conocer el significado del semáforo de resultados</t>
  </si>
  <si>
    <t xml:space="preserve">Configuración</t>
  </si>
  <si>
    <t xml:space="preserve">Respuestas</t>
  </si>
  <si>
    <r>
      <rPr>
        <sz val="10"/>
        <rFont val="Arial"/>
        <family val="2"/>
      </rPr>
      <t xml:space="preserve">Posibles respuestas a las preguntas:
</t>
    </r>
    <r>
      <rPr>
        <sz val="10"/>
        <color rgb="FF000000"/>
        <rFont val="Arial"/>
        <family val="2"/>
      </rPr>
      <t xml:space="preserve">   Sí – para cuando la respuesta es afirmativa
   No – para cuando la respuesta es negativa
   Desconozco – para cuando no se tiene suficiente información sobre la pregunta
   No Aplica – para cuando el sistema no está relacionado con la tecnología. Por ejemplo, la respuesta “No” de la pregunta 4, implica que las preguntas de la 12 a la 18 debería de ser “No Aplica”, la 5 con las preguntas 19 y 20 y así sucesivamente.</t>
    </r>
  </si>
  <si>
    <r>
      <rPr>
        <sz val="10"/>
        <rFont val="Arial"/>
        <family val="2"/>
      </rPr>
      <t xml:space="preserve">Este campo tiene los valores del 1 al</t>
    </r>
    <r>
      <rPr>
        <sz val="10"/>
        <color rgb="FF111111"/>
        <rFont val="Arial"/>
        <family val="2"/>
      </rPr>
      <t xml:space="preserve"> 33</t>
    </r>
    <r>
      <rPr>
        <sz val="10"/>
        <rFont val="Arial"/>
        <family val="2"/>
      </rPr>
      <t xml:space="preserve"> correspondiente a las preguntas.</t>
    </r>
  </si>
  <si>
    <t xml:space="preserve">Sí</t>
  </si>
  <si>
    <t xml:space="preserve">Representa el valor a considerar cuando la respuesta a esta pregunta es “Sí”. Un valor positivo, indica que se requiera el Análisis de Factibilidad, un valor negativo indica que no se requiere Análisis de Factibilidad y un 0, implica que no hay impacto en requerir o no Análisis de Factibilidad. Algunos valores dependen de ciertas respuestas a otras preguntas.</t>
  </si>
  <si>
    <t xml:space="preserve">No</t>
  </si>
  <si>
    <t xml:space="preserve">Desconozco</t>
  </si>
  <si>
    <t xml:space="preserve">No Aplica</t>
  </si>
  <si>
    <t xml:space="preserve">Encuesta de Automatización</t>
  </si>
  <si>
    <t xml:space="preserve">Área/Sistema:</t>
  </si>
  <si>
    <t xml:space="preserve">Creado por:</t>
  </si>
  <si>
    <t xml:space="preserve">Folio:</t>
  </si>
  <si>
    <t xml:space="preserve">Módulo/Opción:</t>
  </si>
  <si>
    <t xml:space="preserve">Fecha:</t>
  </si>
  <si>
    <t xml:space="preserve">Nombre del Folio:</t>
  </si>
  <si>
    <t xml:space="preserve">Nota: NO se deben copiar ni arrastrar las respuestas de una celda a otra, solo ir seleccionando de una en una.</t>
  </si>
  <si>
    <t xml:space="preserve">Información General del Proyecto</t>
  </si>
  <si>
    <t xml:space="preserve">Se requiere Análisis de Factibilidad</t>
  </si>
  <si>
    <t xml:space="preserve">¿El ASMO a impactar ya existe? (Al menos una parte)</t>
  </si>
  <si>
    <t xml:space="preserve">No se requiere Análisis de Factibilidad</t>
  </si>
  <si>
    <t xml:space="preserve">Si al menos una parte del ASMO del proyecto ya existe, ¿Se cuenta con Casos de Prueba en TestLink? O ¿se cuenta con documentación de la         funcionalidad?</t>
  </si>
  <si>
    <t xml:space="preserve">¿Consideras que se ejecutarán más de 2 ciclos de pruebas?</t>
  </si>
  <si>
    <t xml:space="preserve">¿El proyecto considera aplicaciones Web? </t>
  </si>
  <si>
    <t xml:space="preserve">¿El proyecto considera aplicaciones Escritorio? </t>
  </si>
  <si>
    <t xml:space="preserve">¿El proyecto considera aplicaciones Móviles?</t>
  </si>
  <si>
    <t xml:space="preserve">¿El proyecto requiere validaciones en Bases de Datos? </t>
  </si>
  <si>
    <t xml:space="preserve">¿El proyecto incluye Servicios?</t>
  </si>
  <si>
    <t xml:space="preserve">¿El proyecto incluye Microservicios?</t>
  </si>
  <si>
    <t xml:space="preserve">¿El proyecto requiere validaciones en otro tipo de archivos? (PDF, xlsx, ods, etc.)</t>
  </si>
  <si>
    <t xml:space="preserve">¿El proyecto requieren validaciones en otro tipo de dispositivos? (Impresoras termicas, PDA, Tablets, etc.)</t>
  </si>
  <si>
    <t xml:space="preserve">Cuando el Proyecto incluye aplicaciones Web</t>
  </si>
  <si>
    <t xml:space="preserve">¿Se requiere probar en un navegador en específico?</t>
  </si>
  <si>
    <t xml:space="preserve">¿El navegador en el que se probará es chrome?</t>
  </si>
  <si>
    <t xml:space="preserve">¿El navegador en el que se probará es Firefox?</t>
  </si>
  <si>
    <t xml:space="preserve">Si se probará en Firefox ¿Es un Firefox portable con una versión específica?</t>
  </si>
  <si>
    <t xml:space="preserve">¿El navegador en el que se probará es iExplorer?</t>
  </si>
  <si>
    <t xml:space="preserve">¿El navegador en el que se probará es Edge?</t>
  </si>
  <si>
    <t xml:space="preserve">¿El navegador en el que se probará es web mobile?</t>
  </si>
  <si>
    <t xml:space="preserve">Cuando el Proyecto incluye aplicaciones Escritorio</t>
  </si>
  <si>
    <t xml:space="preserve">¿Se utiliza Navius para los ASMOs del Proyecto?</t>
  </si>
  <si>
    <t xml:space="preserve">¿Parte del aplicativo se ejecuta en Web después de abrir el aplicativo de escritorio? O viceversa</t>
  </si>
  <si>
    <t xml:space="preserve">Cuando el Proyecto incluye aplicaciones Móviles</t>
  </si>
  <si>
    <t xml:space="preserve">¿Se requiere probar en Android?</t>
  </si>
  <si>
    <t xml:space="preserve">¿Se requiere probar en IOS?</t>
  </si>
  <si>
    <t xml:space="preserve">¿Se requiere probar en PDA?</t>
  </si>
  <si>
    <t xml:space="preserve">¿Se requiere probar en Tablet?</t>
  </si>
  <si>
    <t xml:space="preserve">Cuando el Proyecto incluye Bases de Datos</t>
  </si>
  <si>
    <t xml:space="preserve">¿El proyecto requiere validaciones en MS SQL? </t>
  </si>
  <si>
    <t xml:space="preserve">¿El proyecto requiere validaciones en PostgreSQL?</t>
  </si>
  <si>
    <t xml:space="preserve">¿El proyecto requiere validaciones en MongoDB?</t>
  </si>
  <si>
    <t xml:space="preserve">¿El proyecto requiere validaciones en Informix?</t>
  </si>
  <si>
    <t xml:space="preserve">¿El proyecto requiere validaciones en Redis?</t>
  </si>
  <si>
    <t xml:space="preserve">¿El proyecto requiere validaciones en CoachDB?</t>
  </si>
  <si>
    <t xml:space="preserve">¿El proyecto requiere validaciones en VoltDB?</t>
  </si>
  <si>
    <t xml:space="preserve">Cuando el Proyecto incluye Servicios</t>
  </si>
  <si>
    <t xml:space="preserve">¿Se utilizan servicios Rest?</t>
  </si>
  <si>
    <t xml:space="preserve">¿Se utilizan servicios SOAP?</t>
  </si>
  <si>
    <t xml:space="preserve">Valor</t>
  </si>
  <si>
    <t xml:space="preserve">Relevancia</t>
  </si>
  <si>
    <t xml:space="preserve">Información de la Aplicación</t>
  </si>
  <si>
    <t xml:space="preserve">¿El ASMO de este proyecto ya existe? (Al menos una parte)</t>
  </si>
  <si>
    <t xml:space="preserve">Si al menos una parte del ASMO del proyecto ya existe, ¿Se cuenta con Casos de Prueba en TestLink? O ¿se cuenta con documentación de la funcionalidad?</t>
  </si>
  <si>
    <t xml:space="preserve">Total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</si>
</sst>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#,##0.00\ ;#,##0.00\ ;\-#\ ;@\ "/>
    <numFmt numFmtId="167" formatCode="0%"/>
    <numFmt numFmtId="168" formatCode="\$#,##0.00"/>
    <numFmt numFmtId="169" formatCode="0.0%"/>
    <numFmt numFmtId="170" formatCode="General"/>
    <numFmt numFmtId="171" formatCode="0.00%"/>
    <numFmt numFmtId="172" formatCode="0"/>
    <numFmt numFmtId="173" formatCode="0.0"/>
  </numFmts>
  <fonts count="3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</font>
    <font>
      <b val="true"/>
      <i val="true"/>
      <u val="single"/>
      <sz val="11"/>
      <color rgb="FF000000"/>
      <name val="Calibri"/>
      <family val="2"/>
    </font>
    <font>
      <sz val="10"/>
      <name val="Arial"/>
      <family val="2"/>
    </font>
    <font>
      <sz val="9"/>
      <color rgb="FF000080"/>
      <name val="Calibri"/>
      <family val="2"/>
    </font>
    <font>
      <sz val="9"/>
      <color rgb="FF008000"/>
      <name val="Calibri"/>
      <family val="2"/>
    </font>
    <font>
      <sz val="9"/>
      <color rgb="FF008080"/>
      <name val="Calibri"/>
      <family val="2"/>
    </font>
    <font>
      <b val="true"/>
      <sz val="11"/>
      <color rgb="FFFFFFFF"/>
      <name val="Cambria"/>
      <family val="1"/>
    </font>
    <font>
      <sz val="11"/>
      <color rgb="FF993300"/>
      <name val="Calibri"/>
      <family val="2"/>
    </font>
    <font>
      <b val="true"/>
      <sz val="16"/>
      <color rgb="FF000000"/>
      <name val="Calibri"/>
      <family val="2"/>
    </font>
    <font>
      <b val="true"/>
      <sz val="1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0"/>
      <name val="Arial"/>
      <family val="2"/>
    </font>
    <font>
      <sz val="10"/>
      <color rgb="FF111111"/>
      <name val="Arial"/>
      <family val="2"/>
    </font>
    <font>
      <b val="true"/>
      <sz val="24"/>
      <color rgb="FF000000"/>
      <name val="Arial"/>
      <family val="2"/>
    </font>
    <font>
      <b val="true"/>
      <sz val="24"/>
      <color rgb="FFFFFFFF"/>
      <name val="Arial"/>
      <family val="2"/>
    </font>
    <font>
      <b val="true"/>
      <sz val="16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2"/>
      <name val="Arial"/>
      <family val="2"/>
    </font>
    <font>
      <b val="true"/>
      <sz val="12"/>
      <color rgb="FF000000"/>
      <name val="Arial"/>
      <family val="2"/>
    </font>
    <font>
      <b val="true"/>
      <sz val="12"/>
      <name val="Arial"/>
      <family val="2"/>
    </font>
    <font>
      <sz val="12"/>
      <color rgb="FF000000"/>
      <name val="Arial"/>
      <family val="2"/>
    </font>
    <font>
      <b val="true"/>
      <sz val="20"/>
      <color rgb="FFFFFFFF"/>
      <name val="Calibri"/>
      <family val="2"/>
    </font>
    <font>
      <sz val="10"/>
      <color rgb="FFC5000B"/>
      <name val="Arial"/>
      <family val="2"/>
    </font>
    <font>
      <sz val="10"/>
      <color rgb="FFFFFFFF"/>
      <name val="Arial"/>
      <family val="2"/>
    </font>
    <font>
      <b val="true"/>
      <sz val="11"/>
      <color rgb="FFFFFFFF"/>
      <name val="Arial"/>
      <family val="2"/>
    </font>
    <font>
      <b val="true"/>
      <sz val="10"/>
      <color rgb="FFFFFFFF"/>
      <name val="Arial"/>
      <family val="2"/>
    </font>
    <font>
      <b val="true"/>
      <sz val="6"/>
      <color rgb="FF003366"/>
      <name val="Calibri"/>
      <family val="2"/>
    </font>
    <font>
      <sz val="11"/>
      <color rgb="FFC9211E"/>
      <name val="Calibri"/>
      <family val="2"/>
    </font>
    <font>
      <sz val="11"/>
      <color rgb="FFFFFFFF"/>
      <name val="Calibri"/>
      <family val="2"/>
    </font>
    <font>
      <b val="true"/>
      <sz val="14"/>
      <color rgb="FFFFFFFF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FF"/>
        <bgColor rgb="FFD0CECE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CC99"/>
        <bgColor rgb="FFD0CECE"/>
      </patternFill>
    </fill>
    <fill>
      <patternFill patternType="solid">
        <fgColor rgb="FF004569"/>
        <bgColor rgb="FF003366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003366"/>
        <bgColor rgb="FF004569"/>
      </patternFill>
    </fill>
    <fill>
      <patternFill patternType="solid">
        <fgColor rgb="FFB2B2B2"/>
        <bgColor rgb="FF969696"/>
      </patternFill>
    </fill>
    <fill>
      <patternFill patternType="solid">
        <fgColor rgb="FF808080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33CCCC"/>
      </left>
      <right style="thin">
        <color rgb="FF33CCCC"/>
      </right>
      <top style="thin">
        <color rgb="FF33CCCC"/>
      </top>
      <bottom style="thin">
        <color rgb="FF33CCCC"/>
      </bottom>
      <diagonal/>
    </border>
    <border diagonalUp="false" diagonalDown="false"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false">
      <alignment horizontal="left" vertical="center" textRotation="0" wrapText="false" indent="0" shrinkToFit="false"/>
    </xf>
    <xf numFmtId="164" fontId="8" fillId="3" borderId="2" applyFont="true" applyBorder="true" applyAlignment="true" applyProtection="false">
      <alignment horizontal="left" vertical="center" textRotation="0" wrapText="false" indent="0" shrinkToFit="false"/>
    </xf>
    <xf numFmtId="164" fontId="9" fillId="4" borderId="3" applyFont="true" applyBorder="true" applyAlignment="true" applyProtection="false">
      <alignment horizontal="left" vertical="center" textRotation="0" wrapText="false" indent="0" shrinkToFit="false"/>
    </xf>
    <xf numFmtId="164" fontId="10" fillId="5" borderId="0" applyFont="true" applyBorder="true" applyAlignment="true" applyProtection="false">
      <alignment horizontal="left" vertical="center" textRotation="0" wrapText="false" indent="0" shrinkToFit="false"/>
    </xf>
    <xf numFmtId="164" fontId="10" fillId="6" borderId="0" applyFont="true" applyBorder="true" applyAlignment="true" applyProtection="false">
      <alignment horizontal="left" vertical="center" textRotation="0" wrapText="false" indent="0" shrinkToFit="false"/>
    </xf>
    <xf numFmtId="164" fontId="10" fillId="7" borderId="0" applyFont="true" applyBorder="true" applyAlignment="true" applyProtection="false">
      <alignment horizontal="left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4" applyFont="true" applyBorder="true" applyAlignment="true" applyProtection="false">
      <alignment horizontal="center" vertical="center" textRotation="0" wrapText="false" indent="0" shrinkToFit="false"/>
    </xf>
    <xf numFmtId="168" fontId="12" fillId="9" borderId="4" applyFont="true" applyBorder="true" applyAlignment="true" applyProtection="false">
      <alignment horizontal="center" vertical="center" textRotation="0" wrapText="false" indent="0" shrinkToFit="false"/>
    </xf>
    <xf numFmtId="164" fontId="13" fillId="5" borderId="1" applyFont="true" applyBorder="true" applyAlignment="true" applyProtection="false">
      <alignment horizontal="left" vertical="center" textRotation="0" wrapText="false" indent="0" shrinkToFit="false"/>
    </xf>
    <xf numFmtId="164" fontId="13" fillId="6" borderId="2" applyFont="true" applyBorder="true" applyAlignment="true" applyProtection="false">
      <alignment horizontal="left" vertical="center" textRotation="0" wrapText="false" indent="0" shrinkToFit="false"/>
    </xf>
    <xf numFmtId="164" fontId="13" fillId="5" borderId="3" applyFont="true" applyBorder="true" applyAlignment="true" applyProtection="false">
      <alignment horizontal="left" vertical="center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0" xfId="25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6" fillId="0" borderId="0" xfId="25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25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6" fillId="10" borderId="5" xfId="2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6" fillId="10" borderId="5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7" fillId="11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12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0" fillId="0" borderId="0" xfId="3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0" borderId="0" xfId="3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0" fillId="13" borderId="5" xfId="3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0" borderId="0" xfId="3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22" fillId="0" borderId="0" xfId="3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22" fillId="0" borderId="0" xfId="3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22" fillId="0" borderId="0" xfId="3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23" fillId="0" borderId="0" xfId="3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24" fillId="0" borderId="0" xfId="3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2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4" fillId="2" borderId="5" xfId="3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0" xfId="30" applyFont="true" applyBorder="false" applyAlignment="true" applyProtection="true">
      <alignment horizontal="right" vertical="center" textRotation="0" wrapText="true" indent="0" shrinkToFit="false"/>
      <protection locked="true" hidden="true"/>
    </xf>
    <xf numFmtId="167" fontId="24" fillId="0" borderId="0" xfId="3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27" fillId="0" borderId="0" xfId="3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24" fillId="0" borderId="0" xfId="3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24" fillId="0" borderId="0" xfId="3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6" fillId="2" borderId="5" xfId="3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0" xfId="3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2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28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30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1" fillId="13" borderId="5" xfId="3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2" fillId="1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3" fillId="13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2" borderId="5" xfId="38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14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3" fillId="13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true" indent="1" shrinkToFit="false"/>
      <protection locked="true" hidden="true"/>
    </xf>
    <xf numFmtId="170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3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1" fontId="0" fillId="0" borderId="5" xfId="0" applyFont="true" applyBorder="true" applyAlignment="true" applyProtection="true">
      <alignment horizontal="left" vertical="center" textRotation="0" wrapText="true" indent="1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true" indent="1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true" indent="2" shrinkToFit="false"/>
      <protection locked="true" hidden="true"/>
    </xf>
    <xf numFmtId="169" fontId="32" fillId="13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3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7" fillId="13" borderId="5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32" fillId="0" borderId="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7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6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5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7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13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13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13" borderId="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2" borderId="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3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4" fillId="14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8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32" fillId="13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Resultado" xfId="21"/>
    <cellStyle name="Resultado2" xfId="22"/>
    <cellStyle name="Título1" xfId="23"/>
    <cellStyle name="Comma 2" xfId="24"/>
    <cellStyle name="Normal 2" xfId="25"/>
    <cellStyle name="Percent 2" xfId="26"/>
    <cellStyle name="Normal 2 3" xfId="27"/>
    <cellStyle name="Normal 3 2 3" xfId="28"/>
    <cellStyle name="Normal 3 2" xfId="29"/>
    <cellStyle name="Normal 3" xfId="30"/>
    <cellStyle name="HeaderA" xfId="31"/>
    <cellStyle name="HeaderB" xfId="32"/>
    <cellStyle name="HeaderC" xfId="33"/>
    <cellStyle name="LabelA" xfId="34"/>
    <cellStyle name="LabelB" xfId="35"/>
    <cellStyle name="LabelC" xfId="36"/>
    <cellStyle name="Normal 4 2" xfId="37"/>
    <cellStyle name="resultA" xfId="38"/>
    <cellStyle name="resultB" xfId="39"/>
    <cellStyle name="SectionA" xfId="40"/>
    <cellStyle name="SectionB" xfId="41"/>
    <cellStyle name="SectionC" xfId="4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0045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334440</xdr:colOff>
      <xdr:row>2</xdr:row>
      <xdr:rowOff>293400</xdr:rowOff>
    </xdr:from>
    <xdr:to>
      <xdr:col>4</xdr:col>
      <xdr:colOff>490680</xdr:colOff>
      <xdr:row>5</xdr:row>
      <xdr:rowOff>17640</xdr:rowOff>
    </xdr:to>
    <xdr:sp>
      <xdr:nvSpPr>
        <xdr:cNvPr id="0" name="CustomShape 1"/>
        <xdr:cNvSpPr/>
      </xdr:nvSpPr>
      <xdr:spPr>
        <a:xfrm>
          <a:off x="334440" y="876240"/>
          <a:ext cx="9192240" cy="43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000000"/>
              </a:solidFill>
              <a:latin typeface="Arial"/>
            </a:rPr>
            <a:t>Instrucciones de la Encuesta de Automatización</a:t>
          </a:r>
          <a:endParaRPr b="0" lang="es-MX" sz="2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MX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-8835120</xdr:colOff>
      <xdr:row>10</xdr:row>
      <xdr:rowOff>10800</xdr:rowOff>
    </xdr:from>
    <xdr:to>
      <xdr:col>0</xdr:col>
      <xdr:colOff>-8716680</xdr:colOff>
      <xdr:row>10</xdr:row>
      <xdr:rowOff>133920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-8835120" y="2843280"/>
          <a:ext cx="118440" cy="123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-8843760</xdr:colOff>
      <xdr:row>10</xdr:row>
      <xdr:rowOff>190800</xdr:rowOff>
    </xdr:from>
    <xdr:to>
      <xdr:col>0</xdr:col>
      <xdr:colOff>-8692920</xdr:colOff>
      <xdr:row>11</xdr:row>
      <xdr:rowOff>131760</xdr:rowOff>
    </xdr:to>
    <xdr:pic>
      <xdr:nvPicPr>
        <xdr:cNvPr id="2" name="Image 4" descr=""/>
        <xdr:cNvPicPr/>
      </xdr:nvPicPr>
      <xdr:blipFill>
        <a:blip r:embed="rId2"/>
        <a:stretch/>
      </xdr:blipFill>
      <xdr:spPr>
        <a:xfrm>
          <a:off x="-8843760" y="3023280"/>
          <a:ext cx="150840" cy="141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1206720</xdr:colOff>
      <xdr:row>1</xdr:row>
      <xdr:rowOff>160200</xdr:rowOff>
    </xdr:from>
    <xdr:to>
      <xdr:col>5</xdr:col>
      <xdr:colOff>692640</xdr:colOff>
      <xdr:row>3</xdr:row>
      <xdr:rowOff>189360</xdr:rowOff>
    </xdr:to>
    <xdr:sp>
      <xdr:nvSpPr>
        <xdr:cNvPr id="3" name="CustomShape 1"/>
        <xdr:cNvSpPr/>
      </xdr:nvSpPr>
      <xdr:spPr>
        <a:xfrm>
          <a:off x="4447440" y="360720"/>
          <a:ext cx="2247120" cy="43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s-MX" sz="2400" spc="-1" strike="noStrike">
              <a:solidFill>
                <a:srgbClr val="000000"/>
              </a:solidFill>
              <a:latin typeface="Arial"/>
            </a:rPr>
            <a:t>Configuración</a:t>
          </a:r>
          <a:endParaRPr b="0" lang="es-MX" sz="2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0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9.48"/>
    <col collapsed="false" customWidth="true" hidden="false" outlineLevel="0" max="2" min="2" style="1" width="23.18"/>
    <col collapsed="false" customWidth="true" hidden="false" outlineLevel="0" max="3" min="3" style="1" width="83.87"/>
    <col collapsed="false" customWidth="false" hidden="false" outlineLevel="0" max="64" min="4" style="1" width="11.52"/>
  </cols>
  <sheetData>
    <row r="1" customFormat="false" ht="29.85" hidden="false" customHeight="true" outlineLevel="0" collapsed="false"/>
    <row r="2" customFormat="false" ht="16.05" hidden="false" customHeight="true" outlineLevel="0" collapsed="false"/>
    <row r="3" customFormat="false" ht="24.1" hidden="false" customHeight="true" outlineLevel="0" collapsed="false"/>
    <row r="7" customFormat="false" ht="26.5" hidden="false" customHeight="true" outlineLevel="0" collapsed="false">
      <c r="B7" s="2" t="s">
        <v>0</v>
      </c>
      <c r="C7" s="2"/>
      <c r="D7" s="3"/>
      <c r="E7" s="3"/>
      <c r="F7" s="3"/>
      <c r="G7" s="3"/>
      <c r="H7" s="3"/>
      <c r="I7" s="3"/>
      <c r="J7" s="3"/>
      <c r="K7" s="3"/>
      <c r="L7" s="4"/>
    </row>
    <row r="8" customFormat="false" ht="95.15" hidden="false" customHeight="true" outlineLevel="0" collapsed="false">
      <c r="B8" s="2" t="s">
        <v>1</v>
      </c>
      <c r="C8" s="2"/>
      <c r="D8" s="3"/>
      <c r="E8" s="3"/>
      <c r="F8" s="3"/>
      <c r="G8" s="3"/>
      <c r="H8" s="3"/>
      <c r="I8" s="3"/>
      <c r="J8" s="3"/>
      <c r="K8" s="3"/>
      <c r="L8" s="4"/>
    </row>
    <row r="9" customFormat="false" ht="37.95" hidden="false" customHeight="true" outlineLevel="0" collapsed="false">
      <c r="B9" s="2" t="s">
        <v>2</v>
      </c>
      <c r="C9" s="2"/>
      <c r="D9" s="3"/>
      <c r="E9" s="3"/>
      <c r="F9" s="3"/>
      <c r="G9" s="3"/>
      <c r="H9" s="3"/>
      <c r="I9" s="3"/>
      <c r="J9" s="3"/>
      <c r="K9" s="3"/>
      <c r="L9" s="4"/>
    </row>
    <row r="10" customFormat="false" ht="37.95" hidden="false" customHeight="true" outlineLevel="0" collapsed="false">
      <c r="B10" s="2" t="s">
        <v>3</v>
      </c>
      <c r="C10" s="2"/>
      <c r="D10" s="3"/>
      <c r="E10" s="3"/>
      <c r="F10" s="3"/>
      <c r="G10" s="3"/>
      <c r="H10" s="3"/>
      <c r="I10" s="3"/>
      <c r="J10" s="3"/>
      <c r="K10" s="3"/>
      <c r="L10" s="4"/>
    </row>
    <row r="11" customFormat="false" ht="15.8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3" customFormat="false" ht="17" hidden="false" customHeight="true" outlineLevel="0" collapsed="false">
      <c r="B13" s="6" t="s">
        <v>4</v>
      </c>
      <c r="C13" s="6"/>
    </row>
    <row r="14" customFormat="false" ht="17" hidden="false" customHeight="false" outlineLevel="0" collapsed="false">
      <c r="B14" s="7" t="s">
        <v>5</v>
      </c>
      <c r="C14" s="7" t="s">
        <v>6</v>
      </c>
    </row>
    <row r="15" customFormat="false" ht="15.8" hidden="false" customHeight="false" outlineLevel="0" collapsed="false">
      <c r="B15" s="8" t="s">
        <v>7</v>
      </c>
      <c r="C15" s="9" t="s">
        <v>8</v>
      </c>
    </row>
    <row r="16" customFormat="false" ht="15.8" hidden="false" customHeight="false" outlineLevel="0" collapsed="false">
      <c r="B16" s="8" t="s">
        <v>6</v>
      </c>
      <c r="C16" s="9" t="s">
        <v>9</v>
      </c>
    </row>
    <row r="17" customFormat="false" ht="15.8" hidden="false" customHeight="false" outlineLevel="0" collapsed="false">
      <c r="B17" s="8" t="s">
        <v>10</v>
      </c>
      <c r="C17" s="9" t="s">
        <v>11</v>
      </c>
    </row>
    <row r="18" customFormat="false" ht="26.5" hidden="false" customHeight="false" outlineLevel="0" collapsed="false">
      <c r="B18" s="8" t="s">
        <v>12</v>
      </c>
      <c r="C18" s="9" t="s">
        <v>13</v>
      </c>
    </row>
    <row r="19" customFormat="false" ht="36.8" hidden="false" customHeight="true" outlineLevel="0" collapsed="false">
      <c r="B19" s="8" t="s">
        <v>14</v>
      </c>
      <c r="C19" s="9" t="s">
        <v>15</v>
      </c>
    </row>
    <row r="20" customFormat="false" ht="26.5" hidden="false" customHeight="false" outlineLevel="0" collapsed="false">
      <c r="B20" s="8" t="s">
        <v>16</v>
      </c>
      <c r="C20" s="9" t="s">
        <v>17</v>
      </c>
    </row>
    <row r="22" customFormat="false" ht="17" hidden="false" customHeight="true" outlineLevel="0" collapsed="false">
      <c r="B22" s="6" t="s">
        <v>18</v>
      </c>
      <c r="C22" s="6"/>
    </row>
    <row r="23" customFormat="false" ht="17" hidden="false" customHeight="false" outlineLevel="0" collapsed="false">
      <c r="B23" s="7" t="s">
        <v>5</v>
      </c>
      <c r="C23" s="7" t="s">
        <v>6</v>
      </c>
    </row>
    <row r="24" customFormat="false" ht="83.7" hidden="false" customHeight="false" outlineLevel="0" collapsed="false">
      <c r="B24" s="8" t="s">
        <v>19</v>
      </c>
      <c r="C24" s="9" t="s">
        <v>20</v>
      </c>
    </row>
    <row r="25" customFormat="false" ht="15.8" hidden="false" customHeight="false" outlineLevel="0" collapsed="false">
      <c r="B25" s="8" t="s">
        <v>7</v>
      </c>
      <c r="C25" s="9" t="s">
        <v>21</v>
      </c>
    </row>
    <row r="26" customFormat="false" ht="15.8" hidden="false" customHeight="false" outlineLevel="0" collapsed="false">
      <c r="B26" s="8" t="s">
        <v>6</v>
      </c>
      <c r="C26" s="9" t="s">
        <v>9</v>
      </c>
    </row>
    <row r="27" customFormat="false" ht="49.35" hidden="false" customHeight="false" outlineLevel="0" collapsed="false">
      <c r="B27" s="8" t="s">
        <v>22</v>
      </c>
      <c r="C27" s="9" t="s">
        <v>23</v>
      </c>
    </row>
    <row r="28" customFormat="false" ht="49.35" hidden="false" customHeight="false" outlineLevel="0" collapsed="false">
      <c r="B28" s="8" t="s">
        <v>24</v>
      </c>
      <c r="C28" s="9" t="s">
        <v>23</v>
      </c>
    </row>
    <row r="29" customFormat="false" ht="49.35" hidden="false" customHeight="false" outlineLevel="0" collapsed="false">
      <c r="B29" s="8" t="s">
        <v>25</v>
      </c>
      <c r="C29" s="9" t="s">
        <v>23</v>
      </c>
    </row>
    <row r="30" customFormat="false" ht="49.35" hidden="false" customHeight="false" outlineLevel="0" collapsed="false">
      <c r="B30" s="8" t="s">
        <v>26</v>
      </c>
      <c r="C30" s="9" t="s">
        <v>23</v>
      </c>
    </row>
  </sheetData>
  <sheetProtection sheet="true" objects="true" scenarios="true"/>
  <mergeCells count="7">
    <mergeCell ref="B7:C7"/>
    <mergeCell ref="B8:C8"/>
    <mergeCell ref="B9:C9"/>
    <mergeCell ref="B10:C10"/>
    <mergeCell ref="B11:N11"/>
    <mergeCell ref="B13:C13"/>
    <mergeCell ref="B22:C2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67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3515625" defaultRowHeight="15.8" zeroHeight="false" outlineLevelRow="0" outlineLevelCol="0"/>
  <cols>
    <col collapsed="false" customWidth="true" hidden="false" outlineLevel="0" max="2" min="1" style="10" width="5.31"/>
    <col collapsed="false" customWidth="true" hidden="false" outlineLevel="0" max="3" min="3" style="10" width="19.9"/>
    <col collapsed="false" customWidth="true" hidden="false" outlineLevel="0" max="4" min="4" style="10" width="21.02"/>
    <col collapsed="false" customWidth="true" hidden="false" outlineLevel="0" max="5" min="5" style="10" width="19.9"/>
    <col collapsed="false" customWidth="true" hidden="false" outlineLevel="0" max="6" min="6" style="10" width="13.57"/>
    <col collapsed="false" customWidth="true" hidden="false" outlineLevel="0" max="7" min="7" style="10" width="21.96"/>
    <col collapsed="false" customWidth="true" hidden="false" outlineLevel="0" max="8" min="8" style="10" width="4.6"/>
    <col collapsed="false" customWidth="true" hidden="false" outlineLevel="0" max="9" min="9" style="10" width="7.67"/>
    <col collapsed="false" customWidth="true" hidden="false" outlineLevel="0" max="10" min="10" style="10" width="11.68"/>
    <col collapsed="false" customWidth="true" hidden="false" outlineLevel="0" max="11" min="11" style="10" width="19.72"/>
    <col collapsed="false" customWidth="true" hidden="false" outlineLevel="0" max="12" min="12" style="10" width="12.39"/>
    <col collapsed="false" customWidth="true" hidden="false" outlineLevel="0" max="13" min="13" style="10" width="9.09"/>
    <col collapsed="false" customWidth="true" hidden="false" outlineLevel="0" max="14" min="14" style="10" width="10.98"/>
    <col collapsed="false" customWidth="true" hidden="true" outlineLevel="0" max="15" min="15" style="11" width="8.38"/>
    <col collapsed="false" customWidth="true" hidden="false" outlineLevel="0" max="16" min="16" style="10" width="3.84"/>
    <col collapsed="false" customWidth="false" hidden="false" outlineLevel="0" max="62" min="17" style="10" width="11.52"/>
  </cols>
  <sheetData>
    <row r="1" customFormat="false" ht="31.15" hidden="false" customHeight="false" outlineLevel="0" collapsed="false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2"/>
      <c r="Q1" s="12"/>
      <c r="R1" s="12"/>
      <c r="S1" s="12"/>
      <c r="T1" s="12"/>
    </row>
    <row r="2" customFormat="false" ht="31.15" hidden="false" customHeight="false" outlineLevel="0" collapsed="false">
      <c r="B2" s="14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/>
      <c r="O2" s="13"/>
      <c r="Q2" s="12"/>
      <c r="R2" s="12"/>
      <c r="S2" s="12"/>
      <c r="T2" s="12"/>
    </row>
    <row r="3" customFormat="false" ht="31.15" hidden="false" customHeight="false" outlineLevel="0" collapsed="false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2"/>
      <c r="Q3" s="12"/>
      <c r="R3" s="12"/>
      <c r="S3" s="12"/>
      <c r="T3" s="12"/>
    </row>
    <row r="4" customFormat="false" ht="21.7" hidden="false" customHeight="false" outlineLevel="0" collapsed="false">
      <c r="C4" s="15"/>
      <c r="D4" s="15"/>
      <c r="E4" s="16"/>
      <c r="F4" s="16"/>
      <c r="G4" s="17"/>
      <c r="H4" s="17"/>
      <c r="I4" s="17"/>
      <c r="J4" s="17"/>
      <c r="K4" s="17"/>
      <c r="L4" s="18"/>
      <c r="M4" s="18"/>
      <c r="N4" s="18"/>
      <c r="O4" s="19"/>
      <c r="P4" s="18"/>
      <c r="Q4" s="20"/>
      <c r="R4" s="20"/>
      <c r="S4" s="20"/>
      <c r="T4" s="20"/>
    </row>
    <row r="5" customFormat="false" ht="17" hidden="false" customHeight="false" outlineLevel="0" collapsed="false">
      <c r="B5" s="21" t="s">
        <v>28</v>
      </c>
      <c r="C5" s="21"/>
      <c r="D5" s="22"/>
      <c r="E5" s="22"/>
      <c r="F5" s="23" t="s">
        <v>29</v>
      </c>
      <c r="G5" s="22"/>
      <c r="I5" s="21" t="s">
        <v>30</v>
      </c>
      <c r="J5" s="21"/>
      <c r="K5" s="22"/>
      <c r="L5" s="22"/>
      <c r="M5" s="24"/>
      <c r="N5" s="25"/>
      <c r="O5" s="26"/>
      <c r="P5" s="27"/>
      <c r="Q5" s="20"/>
      <c r="R5" s="20"/>
      <c r="S5" s="20"/>
    </row>
    <row r="6" customFormat="false" ht="17" hidden="false" customHeight="false" outlineLevel="0" collapsed="false">
      <c r="B6" s="21" t="s">
        <v>31</v>
      </c>
      <c r="C6" s="21"/>
      <c r="D6" s="22"/>
      <c r="E6" s="22"/>
      <c r="F6" s="23" t="s">
        <v>32</v>
      </c>
      <c r="G6" s="22"/>
      <c r="I6" s="28" t="s">
        <v>33</v>
      </c>
      <c r="J6" s="28"/>
      <c r="K6" s="29"/>
      <c r="L6" s="29"/>
      <c r="M6" s="27"/>
      <c r="N6" s="30"/>
      <c r="O6" s="27"/>
      <c r="P6" s="27"/>
      <c r="Q6" s="20"/>
      <c r="R6" s="20"/>
      <c r="S6" s="20"/>
    </row>
    <row r="8" customFormat="false" ht="26.5" hidden="false" customHeight="true" outlineLevel="0" collapsed="false">
      <c r="A8" s="11"/>
      <c r="B8" s="11"/>
      <c r="C8" s="31" t="s">
        <v>16</v>
      </c>
      <c r="D8" s="31"/>
      <c r="E8" s="32" t="n">
        <f aca="false">F50</f>
        <v>0</v>
      </c>
      <c r="F8" s="11"/>
      <c r="G8" s="33" t="s">
        <v>34</v>
      </c>
      <c r="H8" s="33"/>
      <c r="I8" s="33"/>
      <c r="J8" s="33"/>
      <c r="K8" s="33"/>
      <c r="L8" s="33"/>
      <c r="M8" s="1"/>
      <c r="N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</row>
    <row r="9" customFormat="false" ht="15.8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"/>
      <c r="L9" s="1"/>
      <c r="M9" s="1"/>
      <c r="N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</row>
    <row r="10" customFormat="false" ht="15.8" hidden="false" customHeight="false" outlineLevel="0" collapsed="false">
      <c r="A10" s="11"/>
      <c r="B10" s="34" t="s">
        <v>7</v>
      </c>
      <c r="C10" s="34" t="s">
        <v>6</v>
      </c>
      <c r="D10" s="34"/>
      <c r="E10" s="34"/>
      <c r="F10" s="34" t="s">
        <v>10</v>
      </c>
      <c r="G10" s="34" t="s">
        <v>12</v>
      </c>
      <c r="H10" s="34"/>
      <c r="I10" s="11"/>
      <c r="J10" s="35" t="s">
        <v>14</v>
      </c>
      <c r="K10" s="35"/>
      <c r="L10" s="35"/>
      <c r="M10" s="11"/>
      <c r="N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</row>
    <row r="11" customFormat="false" ht="15.8" hidden="false" customHeight="true" outlineLevel="0" collapsed="false">
      <c r="A11" s="11"/>
      <c r="B11" s="36" t="s">
        <v>35</v>
      </c>
      <c r="C11" s="36"/>
      <c r="D11" s="36"/>
      <c r="E11" s="36"/>
      <c r="F11" s="36"/>
      <c r="G11" s="36"/>
      <c r="H11" s="36"/>
      <c r="I11" s="11"/>
      <c r="J11" s="37" t="n">
        <v>0.6</v>
      </c>
      <c r="K11" s="38" t="s">
        <v>36</v>
      </c>
      <c r="L11" s="38"/>
      <c r="M11" s="11"/>
      <c r="N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</row>
    <row r="12" customFormat="false" ht="15.8" hidden="false" customHeight="true" outlineLevel="0" collapsed="false">
      <c r="A12" s="11"/>
      <c r="B12" s="39" t="n">
        <v>1</v>
      </c>
      <c r="C12" s="40" t="s">
        <v>37</v>
      </c>
      <c r="D12" s="40"/>
      <c r="E12" s="40"/>
      <c r="F12" s="41" t="s">
        <v>24</v>
      </c>
      <c r="G12" s="42"/>
      <c r="H12" s="42"/>
      <c r="I12" s="11"/>
      <c r="J12" s="43" t="n">
        <v>0.4</v>
      </c>
      <c r="K12" s="44" t="s">
        <v>38</v>
      </c>
      <c r="L12" s="44"/>
      <c r="M12" s="11"/>
      <c r="N12" s="45"/>
      <c r="O12" s="11" t="n">
        <f aca="false">HLOOKUP(F12, Configuración!$F$17:$I$56, 3, 0)</f>
        <v>-10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</row>
    <row r="13" customFormat="false" ht="37.95" hidden="false" customHeight="true" outlineLevel="0" collapsed="false">
      <c r="A13" s="11"/>
      <c r="B13" s="39" t="n">
        <f aca="false">B12+1</f>
        <v>2</v>
      </c>
      <c r="C13" s="46" t="s">
        <v>39</v>
      </c>
      <c r="D13" s="46"/>
      <c r="E13" s="46"/>
      <c r="F13" s="41" t="s">
        <v>26</v>
      </c>
      <c r="G13" s="42"/>
      <c r="H13" s="42"/>
      <c r="I13" s="11"/>
      <c r="J13" s="1"/>
      <c r="K13" s="1"/>
      <c r="L13" s="1"/>
      <c r="M13" s="11"/>
      <c r="N13" s="45"/>
      <c r="O13" s="11" t="n">
        <f aca="false">IF(F12="Sí", HLOOKUP(F13, Configuración!$F$17:$I$56, 4, 0), 0)</f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 customFormat="false" ht="15.8" hidden="false" customHeight="true" outlineLevel="0" collapsed="false">
      <c r="A14" s="11"/>
      <c r="B14" s="39" t="n">
        <f aca="false">B13+1</f>
        <v>3</v>
      </c>
      <c r="C14" s="40" t="s">
        <v>40</v>
      </c>
      <c r="D14" s="40"/>
      <c r="E14" s="40"/>
      <c r="F14" s="41" t="s">
        <v>24</v>
      </c>
      <c r="G14" s="42"/>
      <c r="H14" s="42"/>
      <c r="I14" s="11"/>
      <c r="J14" s="47" t="str">
        <f aca="false">IF(OR(F15="Sí",F16="Sí",F17="Sí",F18="Sí",F19="Sí",F20="Sí"), "", "Al menos una opción de la pregunta 4 a la 9 debe ser SÍ")</f>
        <v>Al menos una opción de la pregunta 4 a la 9 debe ser SÍ</v>
      </c>
      <c r="K14" s="47"/>
      <c r="L14" s="47"/>
      <c r="M14" s="48"/>
      <c r="N14" s="45"/>
      <c r="O14" s="11" t="n">
        <f aca="false">HLOOKUP(F14, Configuración!$F$17:$I$56, 5, 0)</f>
        <v>-5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</row>
    <row r="15" customFormat="false" ht="15.8" hidden="false" customHeight="true" outlineLevel="0" collapsed="false">
      <c r="A15" s="11"/>
      <c r="B15" s="39" t="n">
        <f aca="false">B14+1</f>
        <v>4</v>
      </c>
      <c r="C15" s="40" t="s">
        <v>41</v>
      </c>
      <c r="D15" s="40"/>
      <c r="E15" s="40"/>
      <c r="F15" s="41" t="s">
        <v>24</v>
      </c>
      <c r="G15" s="42"/>
      <c r="H15" s="42"/>
      <c r="I15" s="11"/>
      <c r="J15" s="47"/>
      <c r="K15" s="47"/>
      <c r="L15" s="47"/>
      <c r="M15" s="11"/>
      <c r="N15" s="45"/>
      <c r="O15" s="11" t="n">
        <f aca="false">HLOOKUP(F15, Configuración!$F$17:$I$56, 6, 0)</f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customFormat="false" ht="15.8" hidden="false" customHeight="true" outlineLevel="0" collapsed="false">
      <c r="A16" s="11"/>
      <c r="B16" s="39" t="n">
        <f aca="false">B15+1</f>
        <v>5</v>
      </c>
      <c r="C16" s="49" t="s">
        <v>42</v>
      </c>
      <c r="D16" s="49"/>
      <c r="E16" s="49"/>
      <c r="F16" s="41" t="s">
        <v>24</v>
      </c>
      <c r="G16" s="42"/>
      <c r="H16" s="42"/>
      <c r="I16" s="11"/>
      <c r="J16" s="11"/>
      <c r="K16" s="11"/>
      <c r="L16" s="11"/>
      <c r="M16" s="11"/>
      <c r="N16" s="45"/>
      <c r="O16" s="11" t="n">
        <f aca="false">HLOOKUP(F16, Configuración!$F$17:$I$56, 7, 0)</f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</row>
    <row r="17" customFormat="false" ht="15.8" hidden="false" customHeight="true" outlineLevel="0" collapsed="false">
      <c r="A17" s="11"/>
      <c r="B17" s="39" t="n">
        <f aca="false">B16+1</f>
        <v>6</v>
      </c>
      <c r="C17" s="49" t="s">
        <v>43</v>
      </c>
      <c r="D17" s="49"/>
      <c r="E17" s="49"/>
      <c r="F17" s="41" t="s">
        <v>24</v>
      </c>
      <c r="G17" s="42"/>
      <c r="H17" s="42"/>
      <c r="I17" s="11"/>
      <c r="J17" s="11"/>
      <c r="K17" s="11"/>
      <c r="L17" s="11"/>
      <c r="M17" s="11"/>
      <c r="N17" s="45"/>
      <c r="O17" s="11" t="n">
        <f aca="false">HLOOKUP(F17, Configuración!$F$17:$I$56, 8, 0)</f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</row>
    <row r="18" customFormat="false" ht="26.45" hidden="false" customHeight="true" outlineLevel="0" collapsed="false">
      <c r="A18" s="11"/>
      <c r="B18" s="39" t="n">
        <f aca="false">B17+1</f>
        <v>7</v>
      </c>
      <c r="C18" s="49" t="s">
        <v>44</v>
      </c>
      <c r="D18" s="49"/>
      <c r="E18" s="49"/>
      <c r="F18" s="41" t="s">
        <v>24</v>
      </c>
      <c r="G18" s="42"/>
      <c r="H18" s="42"/>
      <c r="I18" s="11"/>
      <c r="J18" s="11"/>
      <c r="K18" s="11"/>
      <c r="L18" s="11"/>
      <c r="M18" s="11"/>
      <c r="N18" s="45"/>
      <c r="O18" s="11" t="n">
        <f aca="false">HLOOKUP(F18, Configuración!$F$17:$I$56, 9, 0)</f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</row>
    <row r="19" customFormat="false" ht="15.8" hidden="false" customHeight="true" outlineLevel="0" collapsed="false">
      <c r="A19" s="11"/>
      <c r="B19" s="39" t="n">
        <f aca="false">B18+1</f>
        <v>8</v>
      </c>
      <c r="C19" s="40" t="s">
        <v>45</v>
      </c>
      <c r="D19" s="40"/>
      <c r="E19" s="40"/>
      <c r="F19" s="41" t="s">
        <v>24</v>
      </c>
      <c r="G19" s="42"/>
      <c r="H19" s="42"/>
      <c r="I19" s="11"/>
      <c r="J19" s="11"/>
      <c r="K19" s="11"/>
      <c r="L19" s="11"/>
      <c r="M19" s="11"/>
      <c r="N19" s="45"/>
      <c r="O19" s="11" t="n">
        <f aca="false">HLOOKUP(F19, Configuración!$F$17:$I$56, 10, 0)</f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</row>
    <row r="20" customFormat="false" ht="15.8" hidden="false" customHeight="true" outlineLevel="0" collapsed="false">
      <c r="A20" s="11"/>
      <c r="B20" s="39" t="n">
        <f aca="false">B19+1</f>
        <v>9</v>
      </c>
      <c r="C20" s="49" t="s">
        <v>46</v>
      </c>
      <c r="D20" s="49"/>
      <c r="E20" s="49"/>
      <c r="F20" s="41" t="s">
        <v>24</v>
      </c>
      <c r="G20" s="42"/>
      <c r="H20" s="42"/>
      <c r="I20" s="11"/>
      <c r="J20" s="11"/>
      <c r="K20" s="11"/>
      <c r="L20" s="11"/>
      <c r="M20" s="11"/>
      <c r="N20" s="45"/>
      <c r="O20" s="11" t="n">
        <f aca="false">HLOOKUP(F20, Configuración!$F$17:$I$56, 11, 0)</f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customFormat="false" ht="26.5" hidden="false" customHeight="true" outlineLevel="0" collapsed="false">
      <c r="A21" s="11"/>
      <c r="B21" s="39" t="n">
        <f aca="false">B20+1</f>
        <v>10</v>
      </c>
      <c r="C21" s="49" t="s">
        <v>47</v>
      </c>
      <c r="D21" s="49"/>
      <c r="E21" s="49"/>
      <c r="F21" s="41" t="s">
        <v>24</v>
      </c>
      <c r="G21" s="42"/>
      <c r="H21" s="42"/>
      <c r="I21" s="11"/>
      <c r="J21" s="11"/>
      <c r="K21" s="11"/>
      <c r="L21" s="11"/>
      <c r="M21" s="11"/>
      <c r="N21" s="45"/>
      <c r="O21" s="11" t="n">
        <f aca="false">HLOOKUP(F21, Configuración!$F$17:$I$56, 12, 0)</f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</row>
    <row r="22" customFormat="false" ht="26.5" hidden="false" customHeight="true" outlineLevel="0" collapsed="false">
      <c r="A22" s="11"/>
      <c r="B22" s="39" t="n">
        <f aca="false">B21+1</f>
        <v>11</v>
      </c>
      <c r="C22" s="49" t="s">
        <v>48</v>
      </c>
      <c r="D22" s="49"/>
      <c r="E22" s="49"/>
      <c r="F22" s="41" t="s">
        <v>24</v>
      </c>
      <c r="G22" s="42"/>
      <c r="H22" s="42"/>
      <c r="I22" s="11"/>
      <c r="J22" s="11"/>
      <c r="K22" s="11"/>
      <c r="L22" s="11"/>
      <c r="M22" s="11"/>
      <c r="N22" s="45"/>
      <c r="O22" s="11" t="n">
        <f aca="false">HLOOKUP(F22, Configuración!$F$17:$I$56, 13, 0)</f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</row>
    <row r="23" customFormat="false" ht="15.8" hidden="false" customHeight="true" outlineLevel="0" collapsed="false">
      <c r="A23" s="11"/>
      <c r="B23" s="36" t="s">
        <v>49</v>
      </c>
      <c r="C23" s="36"/>
      <c r="D23" s="36"/>
      <c r="E23" s="36"/>
      <c r="F23" s="36"/>
      <c r="G23" s="36"/>
      <c r="H23" s="36"/>
      <c r="I23" s="11"/>
      <c r="J23" s="11"/>
      <c r="K23" s="11"/>
      <c r="L23" s="11"/>
      <c r="M23" s="11"/>
      <c r="N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</row>
    <row r="24" customFormat="false" ht="15.8" hidden="false" customHeight="true" outlineLevel="0" collapsed="false">
      <c r="A24" s="11"/>
      <c r="B24" s="39" t="n">
        <f aca="false">B22+1</f>
        <v>12</v>
      </c>
      <c r="C24" s="49" t="s">
        <v>50</v>
      </c>
      <c r="D24" s="49"/>
      <c r="E24" s="49"/>
      <c r="F24" s="41" t="s">
        <v>26</v>
      </c>
      <c r="G24" s="42"/>
      <c r="H24" s="42"/>
      <c r="I24" s="11"/>
      <c r="J24" s="11"/>
      <c r="N24" s="45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</row>
    <row r="25" customFormat="false" ht="15.8" hidden="false" customHeight="true" outlineLevel="0" collapsed="false">
      <c r="A25" s="11"/>
      <c r="B25" s="39" t="n">
        <f aca="false">B24+1</f>
        <v>13</v>
      </c>
      <c r="C25" s="50" t="s">
        <v>51</v>
      </c>
      <c r="D25" s="50"/>
      <c r="E25" s="50"/>
      <c r="F25" s="41" t="s">
        <v>26</v>
      </c>
      <c r="G25" s="42"/>
      <c r="H25" s="42"/>
      <c r="I25" s="11"/>
      <c r="J25" s="11"/>
      <c r="N25" s="4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</row>
    <row r="26" customFormat="false" ht="15.8" hidden="false" customHeight="true" outlineLevel="0" collapsed="false">
      <c r="A26" s="11"/>
      <c r="B26" s="39" t="n">
        <f aca="false">B25+1</f>
        <v>14</v>
      </c>
      <c r="C26" s="51" t="s">
        <v>52</v>
      </c>
      <c r="D26" s="51"/>
      <c r="E26" s="51"/>
      <c r="F26" s="41" t="s">
        <v>26</v>
      </c>
      <c r="G26" s="42"/>
      <c r="H26" s="42"/>
      <c r="I26" s="11"/>
      <c r="J26" s="11"/>
      <c r="N26" s="45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</row>
    <row r="27" customFormat="false" ht="26.5" hidden="false" customHeight="true" outlineLevel="0" collapsed="false">
      <c r="A27" s="11"/>
      <c r="B27" s="39" t="n">
        <f aca="false">B26+1</f>
        <v>15</v>
      </c>
      <c r="C27" s="52" t="s">
        <v>53</v>
      </c>
      <c r="D27" s="52"/>
      <c r="E27" s="52"/>
      <c r="F27" s="41" t="s">
        <v>26</v>
      </c>
      <c r="G27" s="42"/>
      <c r="H27" s="42"/>
      <c r="I27" s="11"/>
      <c r="J27" s="11"/>
      <c r="N27" s="45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</row>
    <row r="28" customFormat="false" ht="15.8" hidden="false" customHeight="true" outlineLevel="0" collapsed="false">
      <c r="A28" s="11"/>
      <c r="B28" s="39" t="n">
        <f aca="false">B27+1</f>
        <v>16</v>
      </c>
      <c r="C28" s="51" t="s">
        <v>54</v>
      </c>
      <c r="D28" s="51"/>
      <c r="E28" s="51"/>
      <c r="F28" s="41" t="s">
        <v>26</v>
      </c>
      <c r="G28" s="42"/>
      <c r="H28" s="42"/>
      <c r="I28" s="11"/>
      <c r="J28" s="11"/>
      <c r="N28" s="45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customFormat="false" ht="15.8" hidden="false" customHeight="true" outlineLevel="0" collapsed="false">
      <c r="A29" s="11"/>
      <c r="B29" s="39" t="n">
        <f aca="false">B28+1</f>
        <v>17</v>
      </c>
      <c r="C29" s="51" t="s">
        <v>55</v>
      </c>
      <c r="D29" s="51"/>
      <c r="E29" s="51"/>
      <c r="F29" s="41" t="s">
        <v>26</v>
      </c>
      <c r="G29" s="42"/>
      <c r="H29" s="42"/>
      <c r="I29" s="11"/>
      <c r="J29" s="11"/>
      <c r="N29" s="45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</row>
    <row r="30" customFormat="false" ht="15.8" hidden="false" customHeight="true" outlineLevel="0" collapsed="false">
      <c r="A30" s="11"/>
      <c r="B30" s="39" t="n">
        <f aca="false">B29+1</f>
        <v>18</v>
      </c>
      <c r="C30" s="49" t="s">
        <v>56</v>
      </c>
      <c r="D30" s="49"/>
      <c r="E30" s="49"/>
      <c r="F30" s="41" t="s">
        <v>26</v>
      </c>
      <c r="G30" s="42"/>
      <c r="H30" s="42"/>
      <c r="I30" s="11"/>
      <c r="J30" s="11"/>
      <c r="N30" s="45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</row>
    <row r="31" customFormat="false" ht="15.8" hidden="false" customHeight="true" outlineLevel="0" collapsed="false">
      <c r="A31" s="11"/>
      <c r="B31" s="36" t="s">
        <v>57</v>
      </c>
      <c r="C31" s="36"/>
      <c r="D31" s="36"/>
      <c r="E31" s="36"/>
      <c r="F31" s="36"/>
      <c r="G31" s="36"/>
      <c r="H31" s="36"/>
      <c r="I31" s="11"/>
      <c r="J31" s="11"/>
      <c r="K31" s="11"/>
      <c r="L31" s="11"/>
      <c r="M31" s="11"/>
      <c r="N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</row>
    <row r="32" customFormat="false" ht="15.8" hidden="false" customHeight="true" outlineLevel="0" collapsed="false">
      <c r="A32" s="11"/>
      <c r="B32" s="39" t="n">
        <f aca="false">B30+1</f>
        <v>19</v>
      </c>
      <c r="C32" s="40" t="s">
        <v>58</v>
      </c>
      <c r="D32" s="40"/>
      <c r="E32" s="40"/>
      <c r="F32" s="41" t="s">
        <v>26</v>
      </c>
      <c r="G32" s="42"/>
      <c r="H32" s="42"/>
      <c r="I32" s="11"/>
      <c r="J32" s="11"/>
      <c r="K32" s="11"/>
      <c r="L32" s="11"/>
      <c r="M32" s="11"/>
      <c r="N32" s="45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</row>
    <row r="33" customFormat="false" ht="26.5" hidden="false" customHeight="true" outlineLevel="0" collapsed="false">
      <c r="A33" s="11"/>
      <c r="B33" s="39" t="n">
        <f aca="false">B32+1</f>
        <v>20</v>
      </c>
      <c r="C33" s="49" t="s">
        <v>59</v>
      </c>
      <c r="D33" s="49"/>
      <c r="E33" s="49"/>
      <c r="F33" s="41" t="s">
        <v>26</v>
      </c>
      <c r="G33" s="42"/>
      <c r="H33" s="42"/>
      <c r="I33" s="11"/>
      <c r="J33" s="11"/>
      <c r="K33" s="11"/>
      <c r="L33" s="11"/>
      <c r="M33" s="11"/>
      <c r="N33" s="4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</row>
    <row r="34" customFormat="false" ht="15.8" hidden="false" customHeight="true" outlineLevel="0" collapsed="false">
      <c r="A34" s="11"/>
      <c r="B34" s="36" t="s">
        <v>60</v>
      </c>
      <c r="C34" s="36"/>
      <c r="D34" s="36"/>
      <c r="E34" s="36"/>
      <c r="F34" s="36"/>
      <c r="G34" s="36"/>
      <c r="H34" s="36"/>
      <c r="I34" s="11"/>
      <c r="J34" s="11"/>
      <c r="K34" s="11"/>
      <c r="L34" s="11"/>
      <c r="M34" s="11"/>
      <c r="N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</row>
    <row r="35" customFormat="false" ht="15.8" hidden="false" customHeight="true" outlineLevel="0" collapsed="false">
      <c r="A35" s="11"/>
      <c r="B35" s="39" t="n">
        <f aca="false">B33+1</f>
        <v>21</v>
      </c>
      <c r="C35" s="49" t="s">
        <v>61</v>
      </c>
      <c r="D35" s="49"/>
      <c r="E35" s="49"/>
      <c r="F35" s="41" t="s">
        <v>26</v>
      </c>
      <c r="G35" s="42"/>
      <c r="H35" s="42"/>
      <c r="I35" s="11"/>
      <c r="J35" s="11"/>
      <c r="K35" s="11"/>
      <c r="L35" s="11"/>
      <c r="M35" s="11"/>
      <c r="N35" s="45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</row>
    <row r="36" customFormat="false" ht="15.8" hidden="false" customHeight="true" outlineLevel="0" collapsed="false">
      <c r="A36" s="11"/>
      <c r="B36" s="39" t="n">
        <f aca="false">B35+1</f>
        <v>22</v>
      </c>
      <c r="C36" s="49" t="s">
        <v>62</v>
      </c>
      <c r="D36" s="49"/>
      <c r="E36" s="49"/>
      <c r="F36" s="41" t="s">
        <v>26</v>
      </c>
      <c r="G36" s="42"/>
      <c r="H36" s="42"/>
      <c r="I36" s="11"/>
      <c r="J36" s="11"/>
      <c r="K36" s="11"/>
      <c r="L36" s="11"/>
      <c r="M36" s="11"/>
      <c r="N36" s="45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</row>
    <row r="37" customFormat="false" ht="15.8" hidden="false" customHeight="true" outlineLevel="0" collapsed="false">
      <c r="A37" s="11"/>
      <c r="B37" s="39" t="n">
        <f aca="false">B36+1</f>
        <v>23</v>
      </c>
      <c r="C37" s="49" t="s">
        <v>63</v>
      </c>
      <c r="D37" s="49"/>
      <c r="E37" s="49"/>
      <c r="F37" s="41" t="s">
        <v>26</v>
      </c>
      <c r="G37" s="42"/>
      <c r="H37" s="42"/>
      <c r="I37" s="11"/>
      <c r="J37" s="11"/>
      <c r="K37" s="11"/>
      <c r="L37" s="11"/>
      <c r="M37" s="11"/>
      <c r="N37" s="45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</row>
    <row r="38" customFormat="false" ht="15.8" hidden="false" customHeight="true" outlineLevel="0" collapsed="false">
      <c r="A38" s="11"/>
      <c r="B38" s="39" t="n">
        <f aca="false">B37+1</f>
        <v>24</v>
      </c>
      <c r="C38" s="49" t="s">
        <v>64</v>
      </c>
      <c r="D38" s="49"/>
      <c r="E38" s="49"/>
      <c r="F38" s="41" t="s">
        <v>26</v>
      </c>
      <c r="G38" s="42"/>
      <c r="H38" s="42"/>
      <c r="I38" s="11"/>
      <c r="J38" s="11"/>
      <c r="K38" s="11"/>
      <c r="L38" s="11"/>
      <c r="M38" s="11"/>
      <c r="N38" s="45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</row>
    <row r="39" customFormat="false" ht="15.8" hidden="false" customHeight="true" outlineLevel="0" collapsed="false">
      <c r="A39" s="11"/>
      <c r="B39" s="36" t="s">
        <v>65</v>
      </c>
      <c r="C39" s="36"/>
      <c r="D39" s="36"/>
      <c r="E39" s="36"/>
      <c r="F39" s="36"/>
      <c r="G39" s="36"/>
      <c r="H39" s="36"/>
      <c r="I39" s="11"/>
      <c r="J39" s="11"/>
      <c r="K39" s="11"/>
      <c r="L39" s="11"/>
      <c r="M39" s="11"/>
      <c r="N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</row>
    <row r="40" customFormat="false" ht="15.8" hidden="false" customHeight="true" outlineLevel="0" collapsed="false">
      <c r="A40" s="11"/>
      <c r="B40" s="39" t="n">
        <f aca="false">B38+1</f>
        <v>25</v>
      </c>
      <c r="C40" s="49" t="s">
        <v>66</v>
      </c>
      <c r="D40" s="49"/>
      <c r="E40" s="49"/>
      <c r="F40" s="41" t="s">
        <v>26</v>
      </c>
      <c r="G40" s="42"/>
      <c r="H40" s="42"/>
      <c r="I40" s="11"/>
      <c r="J40" s="11"/>
      <c r="K40" s="11"/>
      <c r="L40" s="11"/>
      <c r="M40" s="11"/>
      <c r="N40" s="45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</row>
    <row r="41" customFormat="false" ht="15.8" hidden="false" customHeight="true" outlineLevel="0" collapsed="false">
      <c r="A41" s="11"/>
      <c r="B41" s="39" t="n">
        <f aca="false">B40+1</f>
        <v>26</v>
      </c>
      <c r="C41" s="49" t="s">
        <v>67</v>
      </c>
      <c r="D41" s="49"/>
      <c r="E41" s="49"/>
      <c r="F41" s="41" t="s">
        <v>26</v>
      </c>
      <c r="G41" s="42"/>
      <c r="H41" s="42"/>
      <c r="I41" s="11"/>
      <c r="J41" s="11"/>
      <c r="K41" s="11"/>
      <c r="L41" s="11"/>
      <c r="M41" s="11"/>
      <c r="N41" s="45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customFormat="false" ht="15.8" hidden="false" customHeight="true" outlineLevel="0" collapsed="false">
      <c r="A42" s="11"/>
      <c r="B42" s="39" t="n">
        <f aca="false">B41+1</f>
        <v>27</v>
      </c>
      <c r="C42" s="49" t="s">
        <v>68</v>
      </c>
      <c r="D42" s="49"/>
      <c r="E42" s="49"/>
      <c r="F42" s="41" t="s">
        <v>26</v>
      </c>
      <c r="G42" s="42"/>
      <c r="H42" s="42"/>
      <c r="I42" s="11"/>
      <c r="J42" s="11"/>
      <c r="K42" s="11"/>
      <c r="L42" s="11"/>
      <c r="M42" s="11"/>
      <c r="N42" s="45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</row>
    <row r="43" customFormat="false" ht="15.8" hidden="false" customHeight="true" outlineLevel="0" collapsed="false">
      <c r="A43" s="11"/>
      <c r="B43" s="39" t="n">
        <f aca="false">B42+1</f>
        <v>28</v>
      </c>
      <c r="C43" s="49" t="s">
        <v>69</v>
      </c>
      <c r="D43" s="49"/>
      <c r="E43" s="49"/>
      <c r="F43" s="41" t="s">
        <v>26</v>
      </c>
      <c r="G43" s="42"/>
      <c r="H43" s="42"/>
      <c r="I43" s="11"/>
      <c r="J43" s="11"/>
      <c r="K43" s="11"/>
      <c r="L43" s="11"/>
      <c r="M43" s="11"/>
      <c r="N43" s="45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</row>
    <row r="44" customFormat="false" ht="15.8" hidden="false" customHeight="true" outlineLevel="0" collapsed="false">
      <c r="A44" s="11"/>
      <c r="B44" s="39" t="n">
        <f aca="false">B43+1</f>
        <v>29</v>
      </c>
      <c r="C44" s="49" t="s">
        <v>70</v>
      </c>
      <c r="D44" s="49"/>
      <c r="E44" s="49"/>
      <c r="F44" s="41" t="s">
        <v>26</v>
      </c>
      <c r="G44" s="42"/>
      <c r="H44" s="42"/>
      <c r="I44" s="11"/>
      <c r="J44" s="11"/>
      <c r="K44" s="11"/>
      <c r="L44" s="11"/>
      <c r="M44" s="11"/>
      <c r="N44" s="45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</row>
    <row r="45" customFormat="false" ht="15.8" hidden="false" customHeight="true" outlineLevel="0" collapsed="false">
      <c r="A45" s="11"/>
      <c r="B45" s="39" t="n">
        <f aca="false">B44+1</f>
        <v>30</v>
      </c>
      <c r="C45" s="49" t="s">
        <v>71</v>
      </c>
      <c r="D45" s="49"/>
      <c r="E45" s="49"/>
      <c r="F45" s="41" t="s">
        <v>26</v>
      </c>
      <c r="G45" s="42"/>
      <c r="H45" s="42"/>
      <c r="I45" s="11"/>
      <c r="J45" s="11"/>
      <c r="K45" s="11"/>
      <c r="L45" s="11"/>
      <c r="M45" s="11"/>
      <c r="N45" s="45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</row>
    <row r="46" customFormat="false" ht="15.8" hidden="false" customHeight="true" outlineLevel="0" collapsed="false">
      <c r="A46" s="11"/>
      <c r="B46" s="39" t="n">
        <f aca="false">B45+1</f>
        <v>31</v>
      </c>
      <c r="C46" s="49" t="s">
        <v>72</v>
      </c>
      <c r="D46" s="49"/>
      <c r="E46" s="49"/>
      <c r="F46" s="41" t="s">
        <v>26</v>
      </c>
      <c r="G46" s="42"/>
      <c r="H46" s="42"/>
      <c r="I46" s="11"/>
      <c r="J46" s="11"/>
      <c r="K46" s="11"/>
      <c r="L46" s="11"/>
      <c r="M46" s="11"/>
      <c r="N46" s="45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</row>
    <row r="47" customFormat="false" ht="15.8" hidden="false" customHeight="true" outlineLevel="0" collapsed="false">
      <c r="A47" s="11"/>
      <c r="B47" s="36" t="s">
        <v>73</v>
      </c>
      <c r="C47" s="36"/>
      <c r="D47" s="36"/>
      <c r="E47" s="36"/>
      <c r="F47" s="36"/>
      <c r="G47" s="36"/>
      <c r="H47" s="36"/>
      <c r="I47" s="11"/>
      <c r="J47" s="11"/>
      <c r="K47" s="11"/>
      <c r="L47" s="11"/>
      <c r="M47" s="11"/>
      <c r="N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</row>
    <row r="48" customFormat="false" ht="15.8" hidden="false" customHeight="true" outlineLevel="0" collapsed="false">
      <c r="A48" s="11"/>
      <c r="B48" s="39" t="n">
        <f aca="false">B46+1</f>
        <v>32</v>
      </c>
      <c r="C48" s="49" t="s">
        <v>74</v>
      </c>
      <c r="D48" s="49"/>
      <c r="E48" s="49"/>
      <c r="F48" s="41" t="s">
        <v>26</v>
      </c>
      <c r="G48" s="42"/>
      <c r="H48" s="42"/>
      <c r="I48" s="11"/>
      <c r="J48" s="11"/>
      <c r="N48" s="45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</row>
    <row r="49" customFormat="false" ht="15.8" hidden="false" customHeight="true" outlineLevel="0" collapsed="false">
      <c r="A49" s="11"/>
      <c r="B49" s="39" t="n">
        <f aca="false">B48+1</f>
        <v>33</v>
      </c>
      <c r="C49" s="49" t="s">
        <v>75</v>
      </c>
      <c r="D49" s="49"/>
      <c r="E49" s="49"/>
      <c r="F49" s="41" t="s">
        <v>26</v>
      </c>
      <c r="G49" s="42"/>
      <c r="H49" s="42"/>
      <c r="I49" s="11"/>
      <c r="J49" s="11"/>
      <c r="N49" s="45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</row>
    <row r="50" customFormat="false" ht="15.8" hidden="false" customHeight="false" outlineLevel="0" collapsed="false">
      <c r="A50" s="11"/>
      <c r="B50" s="11"/>
      <c r="C50" s="11"/>
      <c r="D50" s="11"/>
      <c r="E50" s="11"/>
      <c r="F50" s="53" t="n">
        <f aca="false">IF( O51&gt;=1, 1, IF(O51&lt;=0, 0, O51))</f>
        <v>0</v>
      </c>
      <c r="G50" s="1"/>
      <c r="H50" s="11"/>
      <c r="I50" s="11"/>
      <c r="J50" s="11"/>
      <c r="N50" s="11"/>
      <c r="O50" s="54" t="n">
        <f aca="false">SUM(O12:O49)</f>
        <v>-15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</row>
    <row r="51" customFormat="false" ht="15.8" hidden="false" customHeight="false" outlineLevel="0" collapsed="false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O51" s="55" t="n">
        <f aca="false">O50/100</f>
        <v>-0.15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</row>
    <row r="52" customFormat="false" ht="15.8" hidden="false" customHeight="false" outlineLevel="0" collapsed="false">
      <c r="A52" s="11"/>
      <c r="B52" s="11"/>
      <c r="C52" s="11"/>
      <c r="D52" s="11"/>
      <c r="E52" s="11"/>
      <c r="F52" s="11"/>
      <c r="G52" s="56"/>
      <c r="H52" s="56"/>
      <c r="I52" s="11"/>
      <c r="J52" s="11"/>
      <c r="K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</row>
    <row r="53" customFormat="false" ht="15.8" hidden="false" customHeight="false" outlineLevel="0" collapsed="false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</row>
    <row r="54" customFormat="false" ht="15.8" hidden="false" customHeight="false" outlineLevel="0" collapsed="false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customFormat="false" ht="15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</row>
    <row r="56" customFormat="false" ht="15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</row>
    <row r="57" customFormat="false" ht="15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</row>
    <row r="58" customFormat="false" ht="15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</row>
    <row r="59" customFormat="false" ht="15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</row>
    <row r="60" customFormat="false" ht="15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</row>
    <row r="61" customFormat="false" ht="15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</row>
    <row r="62" customFormat="false" ht="15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</row>
    <row r="63" customFormat="false" ht="15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</row>
    <row r="64" customFormat="false" ht="15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</row>
    <row r="65" customFormat="false" ht="15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</row>
    <row r="66" customFormat="false" ht="15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</row>
    <row r="67" customFormat="false" ht="15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</row>
  </sheetData>
  <sheetProtection sheet="true" objects="true" scenarios="true"/>
  <mergeCells count="89">
    <mergeCell ref="B2:M2"/>
    <mergeCell ref="B5:C5"/>
    <mergeCell ref="D5:E5"/>
    <mergeCell ref="I5:J5"/>
    <mergeCell ref="K5:L5"/>
    <mergeCell ref="B6:C6"/>
    <mergeCell ref="D6:E6"/>
    <mergeCell ref="I6:J6"/>
    <mergeCell ref="K6:L6"/>
    <mergeCell ref="C8:D8"/>
    <mergeCell ref="G8:L8"/>
    <mergeCell ref="C10:E10"/>
    <mergeCell ref="G10:H10"/>
    <mergeCell ref="J10:L10"/>
    <mergeCell ref="B11:H11"/>
    <mergeCell ref="K11:L11"/>
    <mergeCell ref="C12:E12"/>
    <mergeCell ref="G12:H12"/>
    <mergeCell ref="K12:L12"/>
    <mergeCell ref="C13:E13"/>
    <mergeCell ref="G13:H13"/>
    <mergeCell ref="C14:E14"/>
    <mergeCell ref="G14:H14"/>
    <mergeCell ref="J14:L15"/>
    <mergeCell ref="C15:E15"/>
    <mergeCell ref="G15:H15"/>
    <mergeCell ref="C16:E16"/>
    <mergeCell ref="G16:H16"/>
    <mergeCell ref="C17:E17"/>
    <mergeCell ref="G17:H17"/>
    <mergeCell ref="C18:E18"/>
    <mergeCell ref="G18:H18"/>
    <mergeCell ref="C19:E19"/>
    <mergeCell ref="G19:H19"/>
    <mergeCell ref="C20:E20"/>
    <mergeCell ref="G20:H20"/>
    <mergeCell ref="C21:E21"/>
    <mergeCell ref="G21:H21"/>
    <mergeCell ref="C22:E22"/>
    <mergeCell ref="G22:H22"/>
    <mergeCell ref="B23:H23"/>
    <mergeCell ref="C24:E24"/>
    <mergeCell ref="G24:H24"/>
    <mergeCell ref="C25:E25"/>
    <mergeCell ref="G25:H25"/>
    <mergeCell ref="C26:E26"/>
    <mergeCell ref="G26:H26"/>
    <mergeCell ref="C27:E27"/>
    <mergeCell ref="G27:H27"/>
    <mergeCell ref="C28:E28"/>
    <mergeCell ref="G28:H28"/>
    <mergeCell ref="C29:E29"/>
    <mergeCell ref="G29:H29"/>
    <mergeCell ref="C30:E30"/>
    <mergeCell ref="G30:H30"/>
    <mergeCell ref="B31:H31"/>
    <mergeCell ref="C32:E32"/>
    <mergeCell ref="G32:H32"/>
    <mergeCell ref="C33:E33"/>
    <mergeCell ref="G33:H33"/>
    <mergeCell ref="B34:H34"/>
    <mergeCell ref="C35:E35"/>
    <mergeCell ref="G35:H35"/>
    <mergeCell ref="C36:E36"/>
    <mergeCell ref="G36:H36"/>
    <mergeCell ref="C37:E37"/>
    <mergeCell ref="G37:H37"/>
    <mergeCell ref="C38:E38"/>
    <mergeCell ref="G38:H38"/>
    <mergeCell ref="B39:H39"/>
    <mergeCell ref="C40:E40"/>
    <mergeCell ref="G40:H40"/>
    <mergeCell ref="C41:E41"/>
    <mergeCell ref="G41:H41"/>
    <mergeCell ref="C42:E42"/>
    <mergeCell ref="G42:H42"/>
    <mergeCell ref="C43:E43"/>
    <mergeCell ref="G43:H43"/>
    <mergeCell ref="C44:E44"/>
    <mergeCell ref="G44:H44"/>
    <mergeCell ref="C45:E45"/>
    <mergeCell ref="G45:H45"/>
    <mergeCell ref="C46:E46"/>
    <mergeCell ref="G46:H46"/>
    <mergeCell ref="B47:H47"/>
    <mergeCell ref="C48:E48"/>
    <mergeCell ref="G48:H48"/>
    <mergeCell ref="C49:E49"/>
    <mergeCell ref="G49:H49"/>
  </mergeCells>
  <conditionalFormatting sqref="E8">
    <cfRule type="iconSet" priority="2">
      <iconSet iconSet="3Arrows">
        <cfvo type="percent" val="0"/>
        <cfvo type="num" val="0"/>
        <cfvo type="num" val="0.6"/>
      </iconSet>
    </cfRule>
  </conditionalFormatting>
  <conditionalFormatting sqref="J11">
    <cfRule type="iconSet" priority="3">
      <iconSet iconSet="3Arrows">
        <cfvo type="percent" val="0"/>
        <cfvo type="num" val="0"/>
        <cfvo type="num" val="0.6"/>
      </iconSet>
    </cfRule>
  </conditionalFormatting>
  <conditionalFormatting sqref="J12">
    <cfRule type="iconSet" priority="4">
      <iconSet iconSet="3Arrows">
        <cfvo type="percent" val="0"/>
        <cfvo type="num" val="0"/>
        <cfvo type="num" val="0.6"/>
      </iconSet>
    </cfRule>
  </conditionalFormatting>
  <dataValidations count="21">
    <dataValidation allowBlank="true" operator="equal" showDropDown="false" showErrorMessage="true" showInputMessage="false" sqref="D5:D6 G5 N12:N22 F23 F31 N31:N46" type="none">
      <formula1>0</formula1>
      <formula2>0</formula2>
    </dataValidation>
    <dataValidation allowBlank="true" operator="equal" showDropDown="false" showErrorMessage="true" showInputMessage="false" sqref="F12" type="list">
      <formula1>Configuración!$B$8:$B$10</formula1>
      <formula2>0</formula2>
    </dataValidation>
    <dataValidation allowBlank="true" operator="equal" showDropDown="false" showErrorMessage="true" showInputMessage="false" sqref="F13" type="list">
      <formula1>IF(F12="Sí", Configuración!$B$8:$B$10, "No Aplica")</formula1>
      <formula2>0</formula2>
    </dataValidation>
    <dataValidation allowBlank="true" operator="equal" showDropDown="false" showErrorMessage="true" showInputMessage="false" sqref="F14" type="list">
      <formula1>Configuración!$B$8:$B$10</formula1>
      <formula2>0</formula2>
    </dataValidation>
    <dataValidation allowBlank="true" operator="equal" showDropDown="false" showErrorMessage="true" showInputMessage="false" sqref="F15" type="list">
      <formula1>Configuración!$B$8:$B$10</formula1>
      <formula2>0</formula2>
    </dataValidation>
    <dataValidation allowBlank="true" operator="equal" showDropDown="false" showErrorMessage="true" showInputMessage="false" sqref="F16" type="list">
      <formula1>Configuración!$B$8:$B$10</formula1>
      <formula2>0</formula2>
    </dataValidation>
    <dataValidation allowBlank="true" operator="equal" showDropDown="false" showErrorMessage="true" showInputMessage="false" sqref="F17:F22" type="list">
      <formula1>Configuración!$B$8:$B$10</formula1>
      <formula2>0</formula2>
    </dataValidation>
    <dataValidation allowBlank="true" operator="equal" showDropDown="false" showErrorMessage="true" showInputMessage="false" sqref="F24" type="list">
      <formula1>IF(F15="Sí", Configuración!$B$8:$B$11, "No Aplica")</formula1>
      <formula2>0</formula2>
    </dataValidation>
    <dataValidation allowBlank="true" operator="equal" showDropDown="false" showErrorMessage="true" showInputMessage="false" sqref="N24:N30 N48:N49" type="list">
      <formula1>#REF!</formula1>
      <formula2>0</formula2>
    </dataValidation>
    <dataValidation allowBlank="true" operator="equal" showDropDown="false" showErrorMessage="true" showInputMessage="false" sqref="F25" type="list">
      <formula1>IF($F$24="Sí", Configuración!$B$8:$B$11, "No Aplica")</formula1>
      <formula2>0</formula2>
    </dataValidation>
    <dataValidation allowBlank="true" operator="equal" showDropDown="false" showErrorMessage="true" showInputMessage="false" sqref="F26" type="list">
      <formula1>IF($F$24="Sí", Configuración!$B$8:$B$11, "No Aplica")</formula1>
      <formula2>0</formula2>
    </dataValidation>
    <dataValidation allowBlank="true" operator="equal" showDropDown="false" showErrorMessage="true" showInputMessage="false" sqref="F27" type="list">
      <formula1>IF(F26="Sí", Configuración!$B$8:$B$11, "No Aplica")</formula1>
      <formula2>0</formula2>
    </dataValidation>
    <dataValidation allowBlank="true" operator="equal" showDropDown="false" showErrorMessage="true" showInputMessage="false" sqref="F28" type="list">
      <formula1>IF($F$24="Sí", Configuración!$B$8:$B$11, "No Aplica")</formula1>
      <formula2>0</formula2>
    </dataValidation>
    <dataValidation allowBlank="true" operator="equal" showDropDown="false" showErrorMessage="true" showInputMessage="false" sqref="F29" type="list">
      <formula1>IF($F$24="Sí", Configuración!$B$8:$B$11, "No Aplica")</formula1>
      <formula2>0</formula2>
    </dataValidation>
    <dataValidation allowBlank="true" operator="equal" showDropDown="false" showErrorMessage="true" showInputMessage="false" sqref="F30" type="list">
      <formula1>IF($F$24="Sí", Configuración!$B$8:$B$11, "No Aplica")</formula1>
      <formula2>0</formula2>
    </dataValidation>
    <dataValidation allowBlank="true" operator="equal" showDropDown="false" showErrorMessage="true" showInputMessage="false" sqref="F32" type="list">
      <formula1>IF($F$16="Sí", Configuración!$B$8:$B$11, "No Aplica")</formula1>
      <formula2>0</formula2>
    </dataValidation>
    <dataValidation allowBlank="true" operator="equal" showDropDown="false" showErrorMessage="true" showInputMessage="false" sqref="F33" type="list">
      <formula1>IF($F$16="Sí", Configuración!$B$8:$B$11, "No Aplica")</formula1>
      <formula2>0</formula2>
    </dataValidation>
    <dataValidation allowBlank="true" operator="equal" showDropDown="false" showErrorMessage="true" showInputMessage="false" sqref="F34 F39 F47" type="list">
      <formula1>#REF!</formula1>
      <formula2>0</formula2>
    </dataValidation>
    <dataValidation allowBlank="true" operator="equal" showDropDown="false" showErrorMessage="true" showInputMessage="false" sqref="F35:F38" type="list">
      <formula1>IF($F$17="Sí", Configuración!$B$8:$B$11, "No Aplica")</formula1>
      <formula2>0</formula2>
    </dataValidation>
    <dataValidation allowBlank="true" operator="equal" showDropDown="false" showErrorMessage="true" showInputMessage="false" sqref="F40:F46" type="list">
      <formula1>IF($F$18="Sí", Configuración!$B$8:$B$11, "No Aplica")</formula1>
      <formula2>0</formula2>
    </dataValidation>
    <dataValidation allowBlank="true" operator="equal" showDropDown="false" showErrorMessage="true" showInputMessage="false" sqref="F48:F49" type="list">
      <formula1>IF($F$19="Sí", Configuración!$B$8:$B$11, "No Aplica")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N63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1" width="13.02"/>
    <col collapsed="false" customWidth="true" hidden="false" outlineLevel="0" max="3" min="3" style="1" width="24.19"/>
    <col collapsed="false" customWidth="true" hidden="false" outlineLevel="0" max="5" min="4" style="1" width="19.57"/>
    <col collapsed="false" customWidth="true" hidden="false" outlineLevel="0" max="6" min="6" style="1" width="9.85"/>
    <col collapsed="false" customWidth="true" hidden="false" outlineLevel="0" max="7" min="7" style="1" width="8.8"/>
    <col collapsed="false" customWidth="true" hidden="false" outlineLevel="0" max="8" min="8" style="1" width="11.04"/>
    <col collapsed="false" customWidth="true" hidden="false" outlineLevel="0" max="9" min="9" style="1" width="10.71"/>
    <col collapsed="false" customWidth="true" hidden="false" outlineLevel="0" max="10" min="10" style="1" width="10.9"/>
    <col collapsed="false" customWidth="true" hidden="true" outlineLevel="0" max="11" min="11" style="1" width="9.58"/>
    <col collapsed="false" customWidth="false" hidden="false" outlineLevel="0" max="12" min="12" style="57" width="11.52"/>
    <col collapsed="false" customWidth="true" hidden="false" outlineLevel="0" max="13" min="13" style="57" width="8.73"/>
    <col collapsed="false" customWidth="true" hidden="false" outlineLevel="0" max="14" min="14" style="1" width="11.92"/>
    <col collapsed="false" customWidth="true" hidden="false" outlineLevel="0" max="64" min="15" style="1" width="8.73"/>
  </cols>
  <sheetData>
    <row r="7" customFormat="false" ht="15.8" hidden="false" customHeight="false" outlineLevel="0" collapsed="false">
      <c r="B7" s="58" t="s">
        <v>19</v>
      </c>
      <c r="C7" s="59" t="s">
        <v>76</v>
      </c>
      <c r="E7" s="60"/>
      <c r="F7" s="60"/>
      <c r="G7" s="60"/>
    </row>
    <row r="8" customFormat="false" ht="15.8" hidden="false" customHeight="false" outlineLevel="0" collapsed="false">
      <c r="B8" s="61" t="s">
        <v>22</v>
      </c>
      <c r="C8" s="62" t="n">
        <v>5</v>
      </c>
      <c r="E8" s="63"/>
      <c r="F8" s="63"/>
      <c r="G8" s="63"/>
    </row>
    <row r="9" customFormat="false" ht="15.8" hidden="false" customHeight="false" outlineLevel="0" collapsed="false">
      <c r="B9" s="61" t="s">
        <v>24</v>
      </c>
      <c r="C9" s="62" t="n">
        <v>1</v>
      </c>
      <c r="E9" s="63"/>
      <c r="F9" s="63"/>
      <c r="G9" s="63"/>
    </row>
    <row r="10" customFormat="false" ht="15.8" hidden="false" customHeight="false" outlineLevel="0" collapsed="false">
      <c r="B10" s="61" t="s">
        <v>25</v>
      </c>
      <c r="C10" s="62" t="n">
        <v>2</v>
      </c>
      <c r="E10" s="63"/>
      <c r="F10" s="63"/>
      <c r="G10" s="63"/>
    </row>
    <row r="11" customFormat="false" ht="15.8" hidden="false" customHeight="false" outlineLevel="0" collapsed="false">
      <c r="B11" s="61" t="s">
        <v>26</v>
      </c>
      <c r="C11" s="62" t="n">
        <v>0</v>
      </c>
      <c r="E11" s="63"/>
      <c r="F11" s="63"/>
      <c r="G11" s="63"/>
    </row>
    <row r="12" customFormat="false" ht="15.8" hidden="false" customHeight="false" outlineLevel="0" collapsed="false">
      <c r="B12" s="64"/>
      <c r="C12" s="64"/>
      <c r="D12" s="64"/>
      <c r="E12" s="65"/>
      <c r="F12" s="65"/>
      <c r="G12" s="65"/>
      <c r="H12" s="63"/>
    </row>
    <row r="14" customFormat="false" ht="15.8" hidden="false" customHeight="false" outlineLevel="0" collapsed="false">
      <c r="B14" s="66"/>
      <c r="C14" s="66"/>
      <c r="D14" s="66"/>
      <c r="E14" s="66"/>
      <c r="F14" s="66"/>
      <c r="G14" s="66"/>
      <c r="H14" s="66"/>
      <c r="I14" s="66"/>
    </row>
    <row r="15" customFormat="false" ht="15.8" hidden="false" customHeight="false" outlineLevel="0" collapsed="false">
      <c r="B15" s="66"/>
      <c r="C15" s="66"/>
      <c r="D15" s="66"/>
      <c r="E15" s="66"/>
      <c r="F15" s="66"/>
      <c r="G15" s="66"/>
      <c r="H15" s="66"/>
      <c r="I15" s="66"/>
    </row>
    <row r="16" customFormat="false" ht="15.8" hidden="false" customHeight="false" outlineLevel="0" collapsed="false">
      <c r="B16" s="67"/>
      <c r="C16" s="67"/>
      <c r="D16" s="67"/>
      <c r="E16" s="67"/>
      <c r="F16" s="68"/>
      <c r="G16" s="69" t="s">
        <v>77</v>
      </c>
      <c r="H16" s="69"/>
      <c r="I16" s="69"/>
      <c r="M16" s="0"/>
      <c r="N16" s="57"/>
    </row>
    <row r="17" customFormat="false" ht="15.8" hidden="false" customHeight="false" outlineLevel="0" collapsed="false">
      <c r="B17" s="70" t="s">
        <v>7</v>
      </c>
      <c r="C17" s="70" t="s">
        <v>6</v>
      </c>
      <c r="D17" s="70"/>
      <c r="E17" s="70"/>
      <c r="F17" s="70" t="s">
        <v>22</v>
      </c>
      <c r="G17" s="70" t="s">
        <v>24</v>
      </c>
      <c r="H17" s="70" t="s">
        <v>25</v>
      </c>
      <c r="I17" s="70" t="s">
        <v>26</v>
      </c>
      <c r="L17" s="71"/>
      <c r="M17" s="72"/>
      <c r="N17" s="71"/>
    </row>
    <row r="18" customFormat="false" ht="15.8" hidden="false" customHeight="true" outlineLevel="0" collapsed="false">
      <c r="B18" s="36" t="s">
        <v>78</v>
      </c>
      <c r="C18" s="36"/>
      <c r="D18" s="36"/>
      <c r="E18" s="36"/>
      <c r="F18" s="73"/>
      <c r="G18" s="73"/>
      <c r="H18" s="74"/>
      <c r="I18" s="67"/>
      <c r="J18" s="75"/>
      <c r="L18" s="71"/>
      <c r="M18" s="71"/>
      <c r="N18" s="76"/>
    </row>
    <row r="19" customFormat="false" ht="15.8" hidden="false" customHeight="true" outlineLevel="0" collapsed="false">
      <c r="B19" s="39" t="n">
        <v>1</v>
      </c>
      <c r="C19" s="40" t="s">
        <v>79</v>
      </c>
      <c r="D19" s="40"/>
      <c r="E19" s="40"/>
      <c r="F19" s="77" t="n">
        <v>10</v>
      </c>
      <c r="G19" s="77" t="n">
        <v>-10</v>
      </c>
      <c r="H19" s="77" t="n">
        <v>0</v>
      </c>
      <c r="I19" s="78"/>
      <c r="J19" s="75"/>
      <c r="L19" s="71"/>
      <c r="M19" s="71"/>
      <c r="N19" s="76"/>
    </row>
    <row r="20" customFormat="false" ht="26.5" hidden="false" customHeight="true" outlineLevel="0" collapsed="false">
      <c r="B20" s="39" t="n">
        <f aca="false">B19+1</f>
        <v>2</v>
      </c>
      <c r="C20" s="40" t="s">
        <v>80</v>
      </c>
      <c r="D20" s="40"/>
      <c r="E20" s="40"/>
      <c r="F20" s="77" t="n">
        <v>10</v>
      </c>
      <c r="G20" s="77" t="n">
        <v>0</v>
      </c>
      <c r="H20" s="77" t="n">
        <v>0</v>
      </c>
      <c r="I20" s="79" t="n">
        <v>0</v>
      </c>
      <c r="J20" s="75"/>
      <c r="L20" s="71"/>
      <c r="M20" s="71"/>
      <c r="N20" s="76"/>
    </row>
    <row r="21" customFormat="false" ht="15.8" hidden="false" customHeight="true" outlineLevel="0" collapsed="false">
      <c r="B21" s="39" t="n">
        <f aca="false">B20+1</f>
        <v>3</v>
      </c>
      <c r="C21" s="40" t="s">
        <v>40</v>
      </c>
      <c r="D21" s="40"/>
      <c r="E21" s="40"/>
      <c r="F21" s="77" t="n">
        <v>10</v>
      </c>
      <c r="G21" s="77" t="n">
        <v>-5</v>
      </c>
      <c r="H21" s="77" t="n">
        <v>0</v>
      </c>
      <c r="I21" s="80"/>
      <c r="L21" s="71"/>
      <c r="M21" s="71"/>
      <c r="N21" s="76"/>
    </row>
    <row r="22" customFormat="false" ht="15.8" hidden="false" customHeight="true" outlineLevel="0" collapsed="false">
      <c r="B22" s="39" t="n">
        <f aca="false">B21+1</f>
        <v>4</v>
      </c>
      <c r="C22" s="40" t="s">
        <v>41</v>
      </c>
      <c r="D22" s="40"/>
      <c r="E22" s="40"/>
      <c r="F22" s="81" t="n">
        <f aca="false">IF(AND(Factibilidad!F16="Sí", Factibilidad!F18="Sí"), K22/3, IF( OR(Factibilidad!F16="Sí", Factibilidad!F18="Sí"), K22*0.9, K22))</f>
        <v>25</v>
      </c>
      <c r="G22" s="77" t="n">
        <v>0</v>
      </c>
      <c r="H22" s="77" t="n">
        <v>0</v>
      </c>
      <c r="I22" s="80"/>
      <c r="K22" s="1" t="n">
        <f aca="false">25+HLOOKUP(Factibilidad!F24, F30:I37, 2, 0)+HLOOKUP(Factibilidad!F25, F30:I37, 3, 0)+ HLOOKUP(Factibilidad!F26, F30:I37, 4, 0) + HLOOKUP(Factibilidad!F27, F30:I37, 5, 0) + HLOOKUP(Factibilidad!F28, F30:I37, 6, 0) + HLOOKUP(Factibilidad!F29, F30:I37, 7, 0) +HLOOKUP(Factibilidad!F30, F30:I37, 8, 0)</f>
        <v>25</v>
      </c>
      <c r="L22" s="71"/>
      <c r="M22" s="71"/>
      <c r="N22" s="76"/>
    </row>
    <row r="23" customFormat="false" ht="15.8" hidden="false" customHeight="true" outlineLevel="0" collapsed="false">
      <c r="B23" s="39" t="n">
        <f aca="false">B22+1</f>
        <v>5</v>
      </c>
      <c r="C23" s="49" t="s">
        <v>42</v>
      </c>
      <c r="D23" s="49"/>
      <c r="E23" s="49"/>
      <c r="F23" s="81" t="n">
        <f aca="false">IF(AND(Factibilidad!F15="Sí", Factibilidad!F18="Sí"), K23/3, IF( OR(Factibilidad!F15="Sí", Factibilidad!F18="Sí"), K23*0.9, K23))</f>
        <v>15</v>
      </c>
      <c r="G23" s="77" t="n">
        <v>0</v>
      </c>
      <c r="H23" s="77" t="n">
        <v>0</v>
      </c>
      <c r="I23" s="80"/>
      <c r="K23" s="1" t="n">
        <f aca="false">15+HLOOKUP(Factibilidad!F32, F38:I40, 2, 0)+HLOOKUP(Factibilidad!F33, F38:I40, 3, 0)</f>
        <v>15</v>
      </c>
      <c r="L23" s="71"/>
      <c r="M23" s="71"/>
      <c r="N23" s="76"/>
    </row>
    <row r="24" customFormat="false" ht="15.8" hidden="false" customHeight="true" outlineLevel="0" collapsed="false">
      <c r="B24" s="39" t="n">
        <f aca="false">B23+1</f>
        <v>6</v>
      </c>
      <c r="C24" s="49" t="s">
        <v>43</v>
      </c>
      <c r="D24" s="49"/>
      <c r="E24" s="49"/>
      <c r="F24" s="77" t="n">
        <v>0</v>
      </c>
      <c r="G24" s="77" t="n">
        <v>0</v>
      </c>
      <c r="H24" s="77" t="n">
        <v>0</v>
      </c>
      <c r="I24" s="80"/>
      <c r="K24" s="0"/>
      <c r="L24" s="71"/>
      <c r="M24" s="71"/>
      <c r="N24" s="76"/>
    </row>
    <row r="25" customFormat="false" ht="15.8" hidden="false" customHeight="true" outlineLevel="0" collapsed="false">
      <c r="B25" s="39" t="n">
        <f aca="false">B24+1</f>
        <v>7</v>
      </c>
      <c r="C25" s="49" t="s">
        <v>44</v>
      </c>
      <c r="D25" s="49"/>
      <c r="E25" s="49"/>
      <c r="F25" s="81" t="n">
        <f aca="false">IF(AND(Factibilidad!F15="Sí", Factibilidad!F16="Sí"), K25*0.75, IF( OR(Factibilidad!F15="Sí", Factibilidad!F16="Sí"), K25*0.75, K25))</f>
        <v>20</v>
      </c>
      <c r="G25" s="77" t="n">
        <v>0</v>
      </c>
      <c r="H25" s="77" t="n">
        <v>0</v>
      </c>
      <c r="I25" s="80"/>
      <c r="K25" s="1" t="n">
        <f aca="false">20+HLOOKUP(Factibilidad!F40, F46:I53, 2, 0)+HLOOKUP(Factibilidad!F41, F46:I53, 3, 0)+HLOOKUP(Factibilidad!F42, F46:I53, 4, 0)+HLOOKUP(Factibilidad!F43, F46:I53, 5, 0)+HLOOKUP(Factibilidad!F44, F46:I53, 6, 0)+HLOOKUP(Factibilidad!F45, F46:I53, 7, 0)+HLOOKUP(Factibilidad!F46, F46:I53, 8, 0)</f>
        <v>20</v>
      </c>
      <c r="L25" s="71"/>
      <c r="M25" s="71"/>
      <c r="N25" s="76"/>
    </row>
    <row r="26" customFormat="false" ht="15.8" hidden="false" customHeight="true" outlineLevel="0" collapsed="false">
      <c r="B26" s="39" t="n">
        <f aca="false">B25+1</f>
        <v>8</v>
      </c>
      <c r="C26" s="40" t="s">
        <v>45</v>
      </c>
      <c r="D26" s="40"/>
      <c r="E26" s="40"/>
      <c r="F26" s="77" t="n">
        <v>0</v>
      </c>
      <c r="G26" s="77" t="n">
        <v>0</v>
      </c>
      <c r="H26" s="77" t="n">
        <v>0</v>
      </c>
      <c r="I26" s="80"/>
      <c r="L26" s="71"/>
      <c r="M26" s="71"/>
      <c r="N26" s="76"/>
    </row>
    <row r="27" customFormat="false" ht="15.8" hidden="false" customHeight="true" outlineLevel="0" collapsed="false">
      <c r="B27" s="39" t="n">
        <f aca="false">B26+1</f>
        <v>9</v>
      </c>
      <c r="C27" s="49" t="s">
        <v>46</v>
      </c>
      <c r="D27" s="49"/>
      <c r="E27" s="49"/>
      <c r="F27" s="77" t="n">
        <v>0</v>
      </c>
      <c r="G27" s="77" t="n">
        <v>0</v>
      </c>
      <c r="H27" s="77" t="n">
        <v>0</v>
      </c>
      <c r="I27" s="80"/>
      <c r="L27" s="71"/>
      <c r="M27" s="71"/>
      <c r="N27" s="76"/>
    </row>
    <row r="28" customFormat="false" ht="15.8" hidden="false" customHeight="true" outlineLevel="0" collapsed="false">
      <c r="B28" s="39" t="n">
        <f aca="false">B27+1</f>
        <v>10</v>
      </c>
      <c r="C28" s="49" t="s">
        <v>47</v>
      </c>
      <c r="D28" s="49"/>
      <c r="E28" s="49"/>
      <c r="F28" s="77" t="n">
        <v>0</v>
      </c>
      <c r="G28" s="77" t="n">
        <v>0</v>
      </c>
      <c r="H28" s="77" t="n">
        <v>0</v>
      </c>
      <c r="I28" s="80"/>
      <c r="L28" s="71"/>
      <c r="M28" s="71"/>
      <c r="N28" s="76"/>
    </row>
    <row r="29" customFormat="false" ht="26.5" hidden="false" customHeight="true" outlineLevel="0" collapsed="false">
      <c r="B29" s="39" t="n">
        <f aca="false">B28+1</f>
        <v>11</v>
      </c>
      <c r="C29" s="49" t="s">
        <v>48</v>
      </c>
      <c r="D29" s="49"/>
      <c r="E29" s="49"/>
      <c r="F29" s="77" t="n">
        <v>-5</v>
      </c>
      <c r="G29" s="77" t="n">
        <v>0</v>
      </c>
      <c r="H29" s="77" t="n">
        <v>0</v>
      </c>
      <c r="I29" s="80"/>
      <c r="L29" s="71"/>
      <c r="M29" s="71"/>
      <c r="N29" s="76"/>
    </row>
    <row r="30" customFormat="false" ht="15.8" hidden="false" customHeight="true" outlineLevel="0" collapsed="false">
      <c r="B30" s="36" t="s">
        <v>49</v>
      </c>
      <c r="C30" s="36"/>
      <c r="D30" s="36"/>
      <c r="E30" s="36"/>
      <c r="F30" s="74" t="s">
        <v>22</v>
      </c>
      <c r="G30" s="74" t="s">
        <v>24</v>
      </c>
      <c r="H30" s="74" t="s">
        <v>25</v>
      </c>
      <c r="I30" s="67" t="s">
        <v>26</v>
      </c>
      <c r="L30" s="71"/>
      <c r="M30" s="71"/>
      <c r="N30" s="76"/>
    </row>
    <row r="31" customFormat="false" ht="15.8" hidden="false" customHeight="true" outlineLevel="0" collapsed="false">
      <c r="B31" s="82" t="n">
        <f aca="false">B29+1</f>
        <v>12</v>
      </c>
      <c r="C31" s="49" t="s">
        <v>50</v>
      </c>
      <c r="D31" s="49"/>
      <c r="E31" s="49"/>
      <c r="F31" s="77" t="n">
        <v>-5</v>
      </c>
      <c r="G31" s="77" t="n">
        <v>15</v>
      </c>
      <c r="H31" s="77" t="n">
        <v>0</v>
      </c>
      <c r="I31" s="83" t="n">
        <v>0</v>
      </c>
      <c r="L31" s="71"/>
      <c r="M31" s="71"/>
      <c r="N31" s="76"/>
    </row>
    <row r="32" customFormat="false" ht="15.8" hidden="false" customHeight="true" outlineLevel="0" collapsed="false">
      <c r="B32" s="82" t="n">
        <f aca="false">B31+1</f>
        <v>13</v>
      </c>
      <c r="C32" s="50" t="s">
        <v>51</v>
      </c>
      <c r="D32" s="50"/>
      <c r="E32" s="50"/>
      <c r="F32" s="77" t="n">
        <f aca="false">IF( AND(Factibilidad!F25="Sí",Factibilidad!F26="Sí"), 15, IF(Factibilidad!F25="Sí", 30, 0))</f>
        <v>0</v>
      </c>
      <c r="G32" s="77" t="n">
        <v>0</v>
      </c>
      <c r="H32" s="77" t="n">
        <v>0</v>
      </c>
      <c r="I32" s="83" t="n">
        <v>0</v>
      </c>
      <c r="L32" s="71"/>
      <c r="M32" s="71"/>
      <c r="N32" s="76"/>
    </row>
    <row r="33" customFormat="false" ht="15.8" hidden="false" customHeight="true" outlineLevel="0" collapsed="false">
      <c r="B33" s="82" t="n">
        <f aca="false">B32+1</f>
        <v>14</v>
      </c>
      <c r="C33" s="51" t="s">
        <v>52</v>
      </c>
      <c r="D33" s="51"/>
      <c r="E33" s="51"/>
      <c r="F33" s="77" t="n">
        <f aca="false">IF( AND(Factibilidad!F25="Sí",Factibilidad!F26="Sí"), 15, IF(Factibilidad!F26="Sí", 30, 0))</f>
        <v>0</v>
      </c>
      <c r="G33" s="77" t="n">
        <v>0</v>
      </c>
      <c r="H33" s="77" t="n">
        <v>0</v>
      </c>
      <c r="I33" s="83" t="n">
        <v>0</v>
      </c>
      <c r="L33" s="71"/>
      <c r="M33" s="71"/>
      <c r="N33" s="76"/>
    </row>
    <row r="34" customFormat="false" ht="15.8" hidden="false" customHeight="true" outlineLevel="0" collapsed="false">
      <c r="B34" s="82" t="n">
        <f aca="false">B33+1</f>
        <v>15</v>
      </c>
      <c r="C34" s="52" t="s">
        <v>53</v>
      </c>
      <c r="D34" s="52"/>
      <c r="E34" s="52"/>
      <c r="F34" s="77" t="n">
        <v>-30</v>
      </c>
      <c r="G34" s="77" t="n">
        <v>0</v>
      </c>
      <c r="H34" s="77" t="n">
        <v>0</v>
      </c>
      <c r="I34" s="83" t="n">
        <v>0</v>
      </c>
      <c r="L34" s="71"/>
      <c r="M34" s="71"/>
      <c r="N34" s="76"/>
    </row>
    <row r="35" customFormat="false" ht="15.8" hidden="false" customHeight="true" outlineLevel="0" collapsed="false">
      <c r="B35" s="82" t="n">
        <f aca="false">B34+1</f>
        <v>16</v>
      </c>
      <c r="C35" s="51" t="s">
        <v>54</v>
      </c>
      <c r="D35" s="51"/>
      <c r="E35" s="51"/>
      <c r="F35" s="77" t="n">
        <v>0</v>
      </c>
      <c r="G35" s="77" t="n">
        <v>0</v>
      </c>
      <c r="H35" s="77" t="n">
        <v>0</v>
      </c>
      <c r="I35" s="83" t="n">
        <v>0</v>
      </c>
      <c r="J35" s="84"/>
      <c r="L35" s="71"/>
      <c r="M35" s="71"/>
      <c r="N35" s="76"/>
    </row>
    <row r="36" customFormat="false" ht="15.8" hidden="false" customHeight="true" outlineLevel="0" collapsed="false">
      <c r="B36" s="82" t="n">
        <f aca="false">B35+1</f>
        <v>17</v>
      </c>
      <c r="C36" s="51" t="s">
        <v>55</v>
      </c>
      <c r="D36" s="51"/>
      <c r="E36" s="51"/>
      <c r="F36" s="77" t="n">
        <v>0</v>
      </c>
      <c r="G36" s="77" t="n">
        <v>0</v>
      </c>
      <c r="H36" s="77" t="n">
        <v>0</v>
      </c>
      <c r="I36" s="83" t="n">
        <v>0</v>
      </c>
      <c r="J36" s="84"/>
      <c r="L36" s="71"/>
      <c r="M36" s="71"/>
      <c r="N36" s="76"/>
    </row>
    <row r="37" customFormat="false" ht="15.8" hidden="false" customHeight="true" outlineLevel="0" collapsed="false">
      <c r="B37" s="82" t="n">
        <f aca="false">B36+1</f>
        <v>18</v>
      </c>
      <c r="C37" s="49" t="s">
        <v>56</v>
      </c>
      <c r="D37" s="49"/>
      <c r="E37" s="49"/>
      <c r="F37" s="77" t="n">
        <v>-5</v>
      </c>
      <c r="G37" s="77" t="n">
        <v>0</v>
      </c>
      <c r="H37" s="77" t="n">
        <v>0</v>
      </c>
      <c r="I37" s="83" t="n">
        <v>0</v>
      </c>
      <c r="J37" s="84"/>
      <c r="L37" s="71"/>
      <c r="M37" s="71"/>
      <c r="N37" s="76"/>
    </row>
    <row r="38" customFormat="false" ht="15.8" hidden="false" customHeight="true" outlineLevel="0" collapsed="false">
      <c r="B38" s="36" t="s">
        <v>57</v>
      </c>
      <c r="C38" s="36"/>
      <c r="D38" s="36"/>
      <c r="E38" s="36"/>
      <c r="F38" s="74" t="s">
        <v>22</v>
      </c>
      <c r="G38" s="74" t="s">
        <v>24</v>
      </c>
      <c r="H38" s="74" t="s">
        <v>25</v>
      </c>
      <c r="I38" s="67" t="s">
        <v>26</v>
      </c>
      <c r="L38" s="71"/>
      <c r="M38" s="71"/>
      <c r="N38" s="76"/>
    </row>
    <row r="39" customFormat="false" ht="15.8" hidden="false" customHeight="true" outlineLevel="0" collapsed="false">
      <c r="B39" s="82" t="n">
        <f aca="false">B37+1</f>
        <v>19</v>
      </c>
      <c r="C39" s="40" t="s">
        <v>58</v>
      </c>
      <c r="D39" s="40"/>
      <c r="E39" s="40"/>
      <c r="F39" s="77" t="n">
        <v>-20</v>
      </c>
      <c r="G39" s="77" t="n">
        <v>15</v>
      </c>
      <c r="H39" s="77" t="n">
        <v>0</v>
      </c>
      <c r="I39" s="83" t="n">
        <v>0</v>
      </c>
      <c r="L39" s="71"/>
      <c r="M39" s="71"/>
      <c r="N39" s="76"/>
    </row>
    <row r="40" customFormat="false" ht="26.5" hidden="false" customHeight="true" outlineLevel="0" collapsed="false">
      <c r="B40" s="82" t="n">
        <f aca="false">B39+1</f>
        <v>20</v>
      </c>
      <c r="C40" s="49" t="s">
        <v>59</v>
      </c>
      <c r="D40" s="49"/>
      <c r="E40" s="49"/>
      <c r="F40" s="77" t="n">
        <v>-20</v>
      </c>
      <c r="G40" s="77" t="n">
        <v>15</v>
      </c>
      <c r="H40" s="77" t="n">
        <v>0</v>
      </c>
      <c r="I40" s="83" t="n">
        <v>0</v>
      </c>
      <c r="L40" s="71"/>
      <c r="M40" s="71"/>
      <c r="N40" s="76"/>
    </row>
    <row r="41" customFormat="false" ht="15.8" hidden="false" customHeight="true" outlineLevel="0" collapsed="false">
      <c r="B41" s="36" t="s">
        <v>60</v>
      </c>
      <c r="C41" s="36"/>
      <c r="D41" s="36"/>
      <c r="E41" s="36"/>
      <c r="F41" s="73" t="s">
        <v>22</v>
      </c>
      <c r="G41" s="73" t="s">
        <v>24</v>
      </c>
      <c r="H41" s="73" t="s">
        <v>25</v>
      </c>
      <c r="I41" s="69" t="s">
        <v>26</v>
      </c>
      <c r="L41" s="71"/>
      <c r="M41" s="71"/>
      <c r="N41" s="76"/>
    </row>
    <row r="42" customFormat="false" ht="15.8" hidden="false" customHeight="true" outlineLevel="0" collapsed="false">
      <c r="B42" s="82" t="n">
        <f aca="false">B40+1</f>
        <v>21</v>
      </c>
      <c r="C42" s="49" t="s">
        <v>61</v>
      </c>
      <c r="D42" s="49"/>
      <c r="E42" s="49"/>
      <c r="F42" s="77" t="n">
        <v>0</v>
      </c>
      <c r="G42" s="77" t="n">
        <v>0</v>
      </c>
      <c r="H42" s="77" t="n">
        <v>0</v>
      </c>
      <c r="I42" s="83" t="n">
        <v>0</v>
      </c>
      <c r="L42" s="71"/>
      <c r="M42" s="71"/>
      <c r="N42" s="76"/>
    </row>
    <row r="43" customFormat="false" ht="15.8" hidden="false" customHeight="true" outlineLevel="0" collapsed="false">
      <c r="B43" s="82" t="n">
        <f aca="false">B42+1</f>
        <v>22</v>
      </c>
      <c r="C43" s="49" t="s">
        <v>62</v>
      </c>
      <c r="D43" s="49"/>
      <c r="E43" s="49"/>
      <c r="F43" s="77" t="n">
        <v>0</v>
      </c>
      <c r="G43" s="77" t="n">
        <v>0</v>
      </c>
      <c r="H43" s="77" t="n">
        <v>0</v>
      </c>
      <c r="I43" s="83" t="n">
        <v>0</v>
      </c>
      <c r="L43" s="71"/>
      <c r="M43" s="71"/>
      <c r="N43" s="76"/>
    </row>
    <row r="44" customFormat="false" ht="15.8" hidden="false" customHeight="true" outlineLevel="0" collapsed="false">
      <c r="B44" s="82" t="n">
        <f aca="false">B43+1</f>
        <v>23</v>
      </c>
      <c r="C44" s="49" t="s">
        <v>63</v>
      </c>
      <c r="D44" s="49"/>
      <c r="E44" s="49"/>
      <c r="F44" s="77" t="n">
        <v>0</v>
      </c>
      <c r="G44" s="77" t="n">
        <v>0</v>
      </c>
      <c r="H44" s="77" t="n">
        <v>0</v>
      </c>
      <c r="I44" s="83" t="n">
        <v>0</v>
      </c>
      <c r="L44" s="71"/>
      <c r="M44" s="71"/>
      <c r="N44" s="76"/>
    </row>
    <row r="45" customFormat="false" ht="15.8" hidden="false" customHeight="true" outlineLevel="0" collapsed="false">
      <c r="B45" s="82" t="n">
        <f aca="false">B44+1</f>
        <v>24</v>
      </c>
      <c r="C45" s="49" t="s">
        <v>64</v>
      </c>
      <c r="D45" s="49"/>
      <c r="E45" s="49"/>
      <c r="F45" s="77" t="n">
        <v>0</v>
      </c>
      <c r="G45" s="77" t="n">
        <v>0</v>
      </c>
      <c r="H45" s="77" t="n">
        <v>0</v>
      </c>
      <c r="I45" s="83" t="n">
        <v>0</v>
      </c>
      <c r="J45" s="84"/>
      <c r="L45" s="71"/>
      <c r="M45" s="71"/>
      <c r="N45" s="76"/>
    </row>
    <row r="46" customFormat="false" ht="15.8" hidden="false" customHeight="true" outlineLevel="0" collapsed="false">
      <c r="B46" s="36" t="s">
        <v>65</v>
      </c>
      <c r="C46" s="36"/>
      <c r="D46" s="36"/>
      <c r="E46" s="36"/>
      <c r="F46" s="73" t="s">
        <v>22</v>
      </c>
      <c r="G46" s="73" t="s">
        <v>24</v>
      </c>
      <c r="H46" s="74" t="s">
        <v>25</v>
      </c>
      <c r="I46" s="67" t="s">
        <v>26</v>
      </c>
      <c r="L46" s="71"/>
      <c r="M46" s="71"/>
      <c r="N46" s="76"/>
    </row>
    <row r="47" customFormat="false" ht="15.8" hidden="false" customHeight="true" outlineLevel="0" collapsed="false">
      <c r="B47" s="82" t="n">
        <f aca="false">B45+1</f>
        <v>25</v>
      </c>
      <c r="C47" s="49" t="s">
        <v>66</v>
      </c>
      <c r="D47" s="49"/>
      <c r="E47" s="49"/>
      <c r="F47" s="77" t="n">
        <f aca="false">IF( AND(Factibilidad!F40="Sí",Factibilidad!F41="Sí"), 25, IF(Factibilidad!F40="Sí", 50, 0))</f>
        <v>0</v>
      </c>
      <c r="G47" s="77" t="n">
        <v>0</v>
      </c>
      <c r="H47" s="77" t="n">
        <v>0</v>
      </c>
      <c r="I47" s="83" t="n">
        <v>0</v>
      </c>
      <c r="L47" s="71"/>
      <c r="M47" s="71"/>
      <c r="N47" s="76"/>
    </row>
    <row r="48" customFormat="false" ht="15.8" hidden="false" customHeight="true" outlineLevel="0" collapsed="false">
      <c r="B48" s="82" t="n">
        <f aca="false">B47+1</f>
        <v>26</v>
      </c>
      <c r="C48" s="49" t="s">
        <v>67</v>
      </c>
      <c r="D48" s="49"/>
      <c r="E48" s="49"/>
      <c r="F48" s="77" t="n">
        <f aca="false">IF( AND(Factibilidad!F40="Sí",Factibilidad!F41="Sí"), 25, IF(Factibilidad!F41="Sí", 50, 0))</f>
        <v>0</v>
      </c>
      <c r="G48" s="77" t="n">
        <v>0</v>
      </c>
      <c r="H48" s="77" t="n">
        <v>0</v>
      </c>
      <c r="I48" s="83" t="n">
        <v>0</v>
      </c>
      <c r="L48" s="71"/>
      <c r="M48" s="71"/>
      <c r="N48" s="76"/>
    </row>
    <row r="49" customFormat="false" ht="15.8" hidden="false" customHeight="true" outlineLevel="0" collapsed="false">
      <c r="B49" s="82" t="n">
        <f aca="false">B48+1</f>
        <v>27</v>
      </c>
      <c r="C49" s="49" t="s">
        <v>68</v>
      </c>
      <c r="D49" s="49"/>
      <c r="E49" s="49"/>
      <c r="F49" s="77" t="n">
        <v>0</v>
      </c>
      <c r="G49" s="77" t="n">
        <v>0</v>
      </c>
      <c r="H49" s="77" t="n">
        <v>0</v>
      </c>
      <c r="I49" s="83" t="n">
        <v>0</v>
      </c>
      <c r="L49" s="71"/>
      <c r="M49" s="71"/>
      <c r="N49" s="76"/>
    </row>
    <row r="50" customFormat="false" ht="15.8" hidden="false" customHeight="true" outlineLevel="0" collapsed="false">
      <c r="B50" s="82" t="n">
        <f aca="false">B49+1</f>
        <v>28</v>
      </c>
      <c r="C50" s="49" t="s">
        <v>69</v>
      </c>
      <c r="D50" s="49"/>
      <c r="E50" s="49"/>
      <c r="F50" s="77" t="n">
        <v>0</v>
      </c>
      <c r="G50" s="77" t="n">
        <v>0</v>
      </c>
      <c r="H50" s="77" t="n">
        <v>0</v>
      </c>
      <c r="I50" s="83" t="n">
        <v>0</v>
      </c>
      <c r="L50" s="71"/>
      <c r="M50" s="71"/>
      <c r="N50" s="76"/>
    </row>
    <row r="51" customFormat="false" ht="15.8" hidden="false" customHeight="true" outlineLevel="0" collapsed="false">
      <c r="B51" s="82" t="n">
        <f aca="false">B50+1</f>
        <v>29</v>
      </c>
      <c r="C51" s="49" t="s">
        <v>70</v>
      </c>
      <c r="D51" s="49"/>
      <c r="E51" s="49"/>
      <c r="F51" s="77" t="n">
        <v>0</v>
      </c>
      <c r="G51" s="77" t="n">
        <v>0</v>
      </c>
      <c r="H51" s="77" t="n">
        <v>0</v>
      </c>
      <c r="I51" s="83" t="n">
        <v>0</v>
      </c>
      <c r="J51" s="84"/>
      <c r="L51" s="71"/>
      <c r="M51" s="71"/>
      <c r="N51" s="76"/>
    </row>
    <row r="52" customFormat="false" ht="15.8" hidden="false" customHeight="true" outlineLevel="0" collapsed="false">
      <c r="B52" s="82" t="n">
        <f aca="false">B51+1</f>
        <v>30</v>
      </c>
      <c r="C52" s="49" t="s">
        <v>71</v>
      </c>
      <c r="D52" s="49"/>
      <c r="E52" s="49"/>
      <c r="F52" s="77" t="n">
        <v>0</v>
      </c>
      <c r="G52" s="77" t="n">
        <v>0</v>
      </c>
      <c r="H52" s="77" t="n">
        <v>0</v>
      </c>
      <c r="I52" s="83" t="n">
        <v>0</v>
      </c>
      <c r="J52" s="84"/>
      <c r="L52" s="71"/>
      <c r="M52" s="71"/>
      <c r="N52" s="76"/>
    </row>
    <row r="53" customFormat="false" ht="15.8" hidden="false" customHeight="true" outlineLevel="0" collapsed="false">
      <c r="B53" s="82" t="n">
        <f aca="false">B52+1</f>
        <v>31</v>
      </c>
      <c r="C53" s="49" t="s">
        <v>72</v>
      </c>
      <c r="D53" s="49"/>
      <c r="E53" s="49"/>
      <c r="F53" s="77" t="n">
        <v>0</v>
      </c>
      <c r="G53" s="77" t="n">
        <v>0</v>
      </c>
      <c r="H53" s="77" t="n">
        <v>0</v>
      </c>
      <c r="I53" s="83" t="n">
        <v>0</v>
      </c>
      <c r="J53" s="84"/>
      <c r="L53" s="71"/>
      <c r="M53" s="71"/>
      <c r="N53" s="76"/>
    </row>
    <row r="54" customFormat="false" ht="15.8" hidden="false" customHeight="true" outlineLevel="0" collapsed="false">
      <c r="B54" s="36" t="s">
        <v>73</v>
      </c>
      <c r="C54" s="36"/>
      <c r="D54" s="36"/>
      <c r="E54" s="36"/>
      <c r="F54" s="73" t="s">
        <v>22</v>
      </c>
      <c r="G54" s="73" t="s">
        <v>24</v>
      </c>
      <c r="H54" s="74" t="s">
        <v>25</v>
      </c>
      <c r="I54" s="67" t="s">
        <v>26</v>
      </c>
      <c r="L54" s="71"/>
      <c r="M54" s="71"/>
      <c r="N54" s="76"/>
    </row>
    <row r="55" customFormat="false" ht="15.8" hidden="false" customHeight="true" outlineLevel="0" collapsed="false">
      <c r="B55" s="82" t="n">
        <f aca="false">B53+1</f>
        <v>32</v>
      </c>
      <c r="C55" s="49" t="s">
        <v>74</v>
      </c>
      <c r="D55" s="49"/>
      <c r="E55" s="49"/>
      <c r="F55" s="77" t="n">
        <v>0</v>
      </c>
      <c r="G55" s="77" t="n">
        <v>0</v>
      </c>
      <c r="H55" s="77" t="n">
        <v>0</v>
      </c>
      <c r="I55" s="83" t="n">
        <v>0</v>
      </c>
      <c r="L55" s="71"/>
      <c r="M55" s="71"/>
      <c r="N55" s="76"/>
    </row>
    <row r="56" customFormat="false" ht="15.8" hidden="false" customHeight="true" outlineLevel="0" collapsed="false">
      <c r="B56" s="82" t="n">
        <f aca="false">B55+1</f>
        <v>33</v>
      </c>
      <c r="C56" s="49" t="s">
        <v>75</v>
      </c>
      <c r="D56" s="49"/>
      <c r="E56" s="49"/>
      <c r="F56" s="77" t="n">
        <v>0</v>
      </c>
      <c r="G56" s="77" t="n">
        <v>0</v>
      </c>
      <c r="H56" s="77" t="n">
        <v>0</v>
      </c>
      <c r="I56" s="83" t="n">
        <v>0</v>
      </c>
      <c r="L56" s="71"/>
      <c r="M56" s="71"/>
      <c r="N56" s="76"/>
    </row>
    <row r="57" customFormat="false" ht="15.8" hidden="false" customHeight="true" outlineLevel="0" collapsed="false">
      <c r="B57" s="85" t="s">
        <v>81</v>
      </c>
      <c r="C57" s="85"/>
      <c r="D57" s="85"/>
      <c r="E57" s="85"/>
      <c r="F57" s="73"/>
      <c r="G57" s="74"/>
      <c r="H57" s="74"/>
      <c r="I57" s="67"/>
    </row>
    <row r="58" customFormat="false" ht="15.8" hidden="true" customHeight="false" outlineLevel="0" collapsed="false">
      <c r="F58" s="1" t="n">
        <f aca="false">F19+F20+F21+F22+F23+F25+G31+F32+F33+G39+G40+F47+F48</f>
        <v>135</v>
      </c>
    </row>
    <row r="59" customFormat="false" ht="15.8" hidden="false" customHeight="false" outlineLevel="0" collapsed="false">
      <c r="K59" s="84"/>
    </row>
    <row r="60" customFormat="false" ht="15.8" hidden="false" customHeight="false" outlineLevel="0" collapsed="false">
      <c r="K60" s="86"/>
    </row>
    <row r="61" customFormat="false" ht="15.8" hidden="false" customHeight="false" outlineLevel="0" collapsed="false">
      <c r="K61" s="86"/>
    </row>
    <row r="62" customFormat="false" ht="15.8" hidden="false" customHeight="false" outlineLevel="0" collapsed="false">
      <c r="K62" s="86"/>
    </row>
    <row r="63" customFormat="false" ht="15.8" hidden="false" customHeight="false" outlineLevel="0" collapsed="false">
      <c r="K63" s="86"/>
    </row>
  </sheetData>
  <sheetProtection sheet="true" objects="true" scenarios="true"/>
  <mergeCells count="45">
    <mergeCell ref="B14:I15"/>
    <mergeCell ref="B16:E16"/>
    <mergeCell ref="G16:I16"/>
    <mergeCell ref="C17:E17"/>
    <mergeCell ref="B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B30:E30"/>
    <mergeCell ref="C31:E31"/>
    <mergeCell ref="C32:E32"/>
    <mergeCell ref="C33:E33"/>
    <mergeCell ref="C34:E34"/>
    <mergeCell ref="C35:E35"/>
    <mergeCell ref="C36:E36"/>
    <mergeCell ref="C37:E37"/>
    <mergeCell ref="B38:E38"/>
    <mergeCell ref="C39:E39"/>
    <mergeCell ref="C40:E40"/>
    <mergeCell ref="B41:E41"/>
    <mergeCell ref="C42:E42"/>
    <mergeCell ref="C43:E43"/>
    <mergeCell ref="C44:E44"/>
    <mergeCell ref="C45:E45"/>
    <mergeCell ref="B46:E46"/>
    <mergeCell ref="C47:E47"/>
    <mergeCell ref="C48:E48"/>
    <mergeCell ref="C49:E49"/>
    <mergeCell ref="C50:E50"/>
    <mergeCell ref="C51:E51"/>
    <mergeCell ref="C52:E52"/>
    <mergeCell ref="C53:E53"/>
    <mergeCell ref="B54:E54"/>
    <mergeCell ref="C55:E55"/>
    <mergeCell ref="C56:E56"/>
    <mergeCell ref="B57:E57"/>
    <mergeCell ref="K60:K63"/>
  </mergeCells>
  <dataValidations count="1">
    <dataValidation allowBlank="true" operator="equal" showDropDown="false" showErrorMessage="true" showInputMessage="false" sqref="G19:G29 G31:G37 G39:G40 G42:G45 G47:G53 G55:G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es-MX</dc:language>
  <cp:lastModifiedBy/>
  <dcterms:modified xsi:type="dcterms:W3CDTF">2021-10-04T12:03:14Z</dcterms:modified>
  <cp:revision>563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