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arte\IST\2021-2022\2º Semestre\Projeto Integrador\ProjetoIntegrador\"/>
    </mc:Choice>
  </mc:AlternateContent>
  <xr:revisionPtr revIDLastSave="0" documentId="13_ncr:1_{0BCDDFE2-7D28-4A13-B3C1-144DFD81D877}" xr6:coauthVersionLast="47" xr6:coauthVersionMax="47" xr10:uidLastSave="{00000000-0000-0000-0000-000000000000}"/>
  <bookViews>
    <workbookView xWindow="-108" yWindow="-108" windowWidth="23256" windowHeight="12576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J28" i="1" s="1"/>
  <c r="F27" i="1"/>
  <c r="J23" i="1" s="1"/>
  <c r="F24" i="1"/>
  <c r="L7" i="1"/>
  <c r="G8" i="1" s="1"/>
  <c r="I8" i="1" s="1"/>
  <c r="I5" i="1"/>
  <c r="G12" i="1"/>
  <c r="G17" i="1" s="1"/>
  <c r="I19" i="1"/>
  <c r="I16" i="1"/>
  <c r="I15" i="1"/>
  <c r="I11" i="1"/>
  <c r="I14" i="1"/>
  <c r="H10" i="1"/>
  <c r="I10" i="1" s="1"/>
  <c r="I6" i="1"/>
  <c r="I7" i="1"/>
  <c r="I9" i="1"/>
  <c r="J24" i="1" l="1"/>
  <c r="I17" i="1"/>
  <c r="I12" i="1"/>
  <c r="G13" i="1"/>
  <c r="G18" i="1" s="1"/>
  <c r="H20" i="1"/>
  <c r="I13" i="1" l="1"/>
  <c r="I18" i="1"/>
  <c r="I20" i="1" l="1"/>
  <c r="K21" i="1" s="1"/>
  <c r="J26" i="1" s="1"/>
  <c r="J29" i="1" s="1"/>
</calcChain>
</file>

<file path=xl/sharedStrings.xml><?xml version="1.0" encoding="utf-8"?>
<sst xmlns="http://schemas.openxmlformats.org/spreadsheetml/2006/main" count="31" uniqueCount="29">
  <si>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</si>
  <si>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</si>
  <si>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</si>
  <si>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</si>
  <si>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</si>
  <si>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</si>
  <si>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</si>
  <si>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</si>
  <si>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</si>
  <si>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ft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</si>
  <si>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</si>
  <si>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</si>
  <si>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</si>
  <si>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</si>
  <si>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</si>
  <si>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</si>
  <si>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</si>
  <si>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</si>
  <si>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</si>
  <si>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[/rad]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</si>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</sst>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E4:O29"/>
  <sheetViews>
    <sheetView tabSelected="1" zoomScale="90" zoomScaleNormal="90" workbookViewId="0">
      <selection activeCell="O18" sqref="O18"/>
    </sheetView>
  </sheetViews>
  <sheetFormatPr defaultRowHeight="14.4" x14ac:dyDescent="0.3"/>
  <sheetData>
    <row r="4" spans="6:15" x14ac:dyDescent="0.3">
      <c r="G4" t="s">
        <v>1</v>
      </c>
      <c r="H4" t="s">
        <v>2</v>
      </c>
    </row>
    <row r="5" spans="6:15" x14ac:dyDescent="0.3">
      <c r="F5">
        <v>2</v>
      </c>
      <c r="G5">
        <v>2.1749999999999998</v>
      </c>
      <c r="H5">
        <v>160</v>
      </c>
      <c r="I5">
        <f>G5*H5</f>
        <v>348</v>
      </c>
      <c r="M5" t="s">
        <v>13</v>
      </c>
      <c r="O5">
        <v>0.2</v>
      </c>
    </row>
    <row r="6" spans="6:15" x14ac:dyDescent="0.3">
      <c r="F6">
        <v>2</v>
      </c>
      <c r="G6">
        <v>2.9849999999999999</v>
      </c>
      <c r="H6">
        <v>160</v>
      </c>
      <c r="I6">
        <f t="shared" ref="I6:I9" si="0">G6*H6</f>
        <v>477.59999999999997</v>
      </c>
    </row>
    <row r="7" spans="6:15" x14ac:dyDescent="0.3">
      <c r="F7">
        <v>2</v>
      </c>
      <c r="G7">
        <v>3.7949999999999999</v>
      </c>
      <c r="H7">
        <v>160</v>
      </c>
      <c r="I7">
        <f t="shared" si="0"/>
        <v>607.20000000000005</v>
      </c>
      <c r="L7">
        <f>G7-G6</f>
        <v>0.81</v>
      </c>
    </row>
    <row r="8" spans="6:15" x14ac:dyDescent="0.3">
      <c r="F8">
        <v>2</v>
      </c>
      <c r="G8">
        <f>L7+G7</f>
        <v>4.6050000000000004</v>
      </c>
      <c r="H8">
        <v>160</v>
      </c>
      <c r="I8">
        <f t="shared" si="0"/>
        <v>736.80000000000007</v>
      </c>
    </row>
    <row r="9" spans="6:15" x14ac:dyDescent="0.3">
      <c r="F9">
        <v>2</v>
      </c>
      <c r="G9">
        <v>6.0549999999999997</v>
      </c>
      <c r="H9">
        <v>160</v>
      </c>
      <c r="I9">
        <f t="shared" si="0"/>
        <v>968.8</v>
      </c>
    </row>
    <row r="10" spans="6:15" x14ac:dyDescent="0.3">
      <c r="F10" t="s">
        <v>0</v>
      </c>
      <c r="G10">
        <v>6.8650000000000002</v>
      </c>
      <c r="H10">
        <f>80+100</f>
        <v>180</v>
      </c>
      <c r="I10">
        <f>G10*H10</f>
        <v>1235.7</v>
      </c>
    </row>
    <row r="11" spans="6:15" x14ac:dyDescent="0.3">
      <c r="F11" t="s">
        <v>3</v>
      </c>
      <c r="G11">
        <v>2.9849999999999999</v>
      </c>
      <c r="H11">
        <v>200</v>
      </c>
      <c r="I11">
        <f t="shared" ref="I11:I19" si="1">G11*H11</f>
        <v>597</v>
      </c>
    </row>
    <row r="12" spans="6:15" x14ac:dyDescent="0.3">
      <c r="F12" t="s">
        <v>4</v>
      </c>
      <c r="G12" s="1">
        <f>1.5 + O5 +1</f>
        <v>2.7</v>
      </c>
      <c r="H12">
        <v>140</v>
      </c>
      <c r="I12">
        <f t="shared" si="1"/>
        <v>378</v>
      </c>
    </row>
    <row r="13" spans="6:15" x14ac:dyDescent="0.3">
      <c r="F13" t="s">
        <v>5</v>
      </c>
      <c r="G13">
        <f>G12 + (1-O5 + 3)</f>
        <v>6.5</v>
      </c>
      <c r="H13">
        <v>140</v>
      </c>
      <c r="I13">
        <f t="shared" si="1"/>
        <v>910</v>
      </c>
    </row>
    <row r="14" spans="6:15" x14ac:dyDescent="0.3">
      <c r="F14" t="s">
        <v>6</v>
      </c>
      <c r="G14">
        <v>8.1575000000000006</v>
      </c>
      <c r="H14">
        <v>460</v>
      </c>
      <c r="I14">
        <f t="shared" si="1"/>
        <v>3752.4500000000003</v>
      </c>
    </row>
    <row r="15" spans="6:15" x14ac:dyDescent="0.3">
      <c r="F15" t="s">
        <v>8</v>
      </c>
      <c r="G15">
        <v>1</v>
      </c>
      <c r="H15">
        <v>510</v>
      </c>
      <c r="I15">
        <f t="shared" si="1"/>
        <v>510</v>
      </c>
    </row>
    <row r="16" spans="6:15" x14ac:dyDescent="0.3">
      <c r="F16" t="s">
        <v>7</v>
      </c>
      <c r="G16">
        <v>1.3</v>
      </c>
      <c r="H16">
        <v>50</v>
      </c>
      <c r="I16">
        <f t="shared" si="1"/>
        <v>65</v>
      </c>
      <c r="O16" t="s">
        <v>14</v>
      </c>
    </row>
    <row r="17" spans="5:15" x14ac:dyDescent="0.3">
      <c r="F17" t="s">
        <v>11</v>
      </c>
      <c r="G17">
        <f>G12</f>
        <v>2.7</v>
      </c>
      <c r="H17">
        <v>200</v>
      </c>
      <c r="I17">
        <f t="shared" ref="I17" si="2">G17*H17</f>
        <v>540</v>
      </c>
      <c r="O17" t="s">
        <v>15</v>
      </c>
    </row>
    <row r="18" spans="5:15" x14ac:dyDescent="0.3">
      <c r="F18" t="s">
        <v>12</v>
      </c>
      <c r="G18">
        <f>G13</f>
        <v>6.5</v>
      </c>
      <c r="H18">
        <v>200</v>
      </c>
      <c r="I18">
        <f t="shared" si="1"/>
        <v>1300</v>
      </c>
    </row>
    <row r="19" spans="5:15" x14ac:dyDescent="0.3">
      <c r="F19" t="s">
        <v>9</v>
      </c>
      <c r="G19" s="2">
        <v>4.4000000000000004</v>
      </c>
      <c r="H19">
        <v>2200</v>
      </c>
      <c r="I19">
        <f t="shared" si="1"/>
        <v>9680</v>
      </c>
    </row>
    <row r="20" spans="5:15" x14ac:dyDescent="0.3">
      <c r="H20">
        <f>SUM(H5:H19)</f>
        <v>5080</v>
      </c>
      <c r="I20">
        <f>SUM(I5:I19)</f>
        <v>22106.55</v>
      </c>
      <c r="K20" t="s">
        <v>10</v>
      </c>
    </row>
    <row r="21" spans="5:15" x14ac:dyDescent="0.3">
      <c r="K21">
        <f>I20/H20</f>
        <v>4.3516830708661418</v>
      </c>
    </row>
    <row r="23" spans="5:15" x14ac:dyDescent="0.3">
      <c r="E23" t="s">
        <v>16</v>
      </c>
      <c r="F23">
        <v>2</v>
      </c>
      <c r="I23" t="s">
        <v>23</v>
      </c>
      <c r="J23">
        <f>(F26 + (F27/F23 + F26)*(1-F28))/(1+(1-F28))</f>
        <v>0.9624999999999998</v>
      </c>
    </row>
    <row r="24" spans="5:15" x14ac:dyDescent="0.3">
      <c r="E24" t="s">
        <v>17</v>
      </c>
      <c r="F24">
        <f>1.5+O5</f>
        <v>1.7</v>
      </c>
      <c r="I24" s="3" t="s">
        <v>24</v>
      </c>
      <c r="J24" s="3">
        <f>F24+J23*F23</f>
        <v>3.6249999999999996</v>
      </c>
      <c r="K24" t="s">
        <v>2</v>
      </c>
    </row>
    <row r="25" spans="5:15" x14ac:dyDescent="0.3">
      <c r="E25" t="s">
        <v>18</v>
      </c>
      <c r="F25">
        <f>0.106</f>
        <v>0.106</v>
      </c>
      <c r="G25" t="s">
        <v>19</v>
      </c>
    </row>
    <row r="26" spans="5:15" x14ac:dyDescent="0.3">
      <c r="E26" t="s">
        <v>20</v>
      </c>
      <c r="F26">
        <v>0.25</v>
      </c>
      <c r="I26" s="3" t="s">
        <v>25</v>
      </c>
      <c r="J26" s="3">
        <f>(J24-K21)/F23</f>
        <v>-0.36334153543307113</v>
      </c>
    </row>
    <row r="27" spans="5:15" x14ac:dyDescent="0.3">
      <c r="E27" t="s">
        <v>21</v>
      </c>
      <c r="F27">
        <f>(1-O5)+3</f>
        <v>3.8</v>
      </c>
    </row>
    <row r="28" spans="5:15" x14ac:dyDescent="0.3">
      <c r="E28" t="s">
        <v>22</v>
      </c>
      <c r="F28">
        <v>0.4</v>
      </c>
      <c r="I28" s="3" t="s">
        <v>26</v>
      </c>
      <c r="J28" s="3">
        <f>F25+F25*(1-F28)</f>
        <v>0.16959999999999997</v>
      </c>
      <c r="K28" t="s">
        <v>27</v>
      </c>
    </row>
    <row r="29" spans="5:15" x14ac:dyDescent="0.3">
      <c r="I29" s="3" t="s">
        <v>28</v>
      </c>
      <c r="J29" s="3">
        <f>-J26*J28</f>
        <v>6.1622724409448854E-2</v>
      </c>
      <c r="K29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Duarte</cp:lastModifiedBy>
  <dcterms:created xsi:type="dcterms:W3CDTF">2022-06-07T16:24:35Z</dcterms:created>
  <dcterms:modified xsi:type="dcterms:W3CDTF">2022-06-09T09:59:37Z</dcterms:modified>
</cp:coreProperties>
</file>